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atal\Downloads\"/>
    </mc:Choice>
  </mc:AlternateContent>
  <xr:revisionPtr revIDLastSave="0" documentId="13_ncr:1_{F74700F1-32B9-48D0-8BD8-E7A321BB2259}" xr6:coauthVersionLast="47" xr6:coauthVersionMax="47" xr10:uidLastSave="{00000000-0000-0000-0000-000000000000}"/>
  <bookViews>
    <workbookView xWindow="-120" yWindow="-120" windowWidth="20730" windowHeight="11040" xr2:uid="{00000000-000D-0000-FFFF-FFFF00000000}"/>
  </bookViews>
  <sheets>
    <sheet name="GESTION CONTRACTUAL" sheetId="1" r:id="rId1"/>
    <sheet name="BASE DE DATOS" sheetId="5" state="hidden" r:id="rId2"/>
  </sheets>
  <externalReferences>
    <externalReference r:id="rId3"/>
  </externalReferences>
  <definedNames>
    <definedName name="_xlnm._FilterDatabase" localSheetId="1" hidden="1">'BASE DE DATOS'!$B$1:$AL$1491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25" i="1" l="1"/>
  <c r="AA329" i="1"/>
  <c r="AA343" i="1"/>
  <c r="AA363" i="1"/>
  <c r="AA372" i="1"/>
  <c r="R14" i="5"/>
  <c r="R2" i="5"/>
  <c r="AA244" i="1" s="1"/>
  <c r="R3" i="5"/>
  <c r="R4" i="5"/>
  <c r="AA187" i="1" s="1"/>
  <c r="R5" i="5"/>
  <c r="AA206" i="1" s="1"/>
  <c r="R6" i="5"/>
  <c r="AA198" i="1" s="1"/>
  <c r="R7" i="5"/>
  <c r="R8" i="5"/>
  <c r="R9" i="5"/>
  <c r="AA32" i="1" s="1"/>
  <c r="R10" i="5"/>
  <c r="AA349" i="1" s="1"/>
  <c r="R11" i="5"/>
  <c r="R12" i="5"/>
  <c r="R13" i="5"/>
  <c r="R15" i="5"/>
  <c r="AA223" i="1" s="1"/>
  <c r="R16" i="5"/>
  <c r="AA226" i="1" s="1"/>
  <c r="R17" i="5"/>
  <c r="AA197" i="1" s="1"/>
  <c r="R18" i="5"/>
  <c r="AA186" i="1" s="1"/>
  <c r="R19" i="5"/>
  <c r="AA225" i="1" s="1"/>
  <c r="R20" i="5"/>
  <c r="AA204" i="1" s="1"/>
  <c r="R21" i="5"/>
  <c r="R22" i="5"/>
  <c r="AA246" i="1" s="1"/>
  <c r="R23" i="5"/>
  <c r="AA196" i="1" s="1"/>
  <c r="R24" i="5"/>
  <c r="AA243" i="1" s="1"/>
  <c r="R25" i="5"/>
  <c r="AA203" i="1" s="1"/>
  <c r="R26" i="5"/>
  <c r="AA245" i="1" s="1"/>
  <c r="R27" i="5"/>
  <c r="AA202" i="1" s="1"/>
  <c r="R28" i="5"/>
  <c r="AA200" i="1" s="1"/>
  <c r="R29" i="5"/>
  <c r="AA201" i="1" s="1"/>
  <c r="R30" i="5"/>
  <c r="AA199" i="1" s="1"/>
  <c r="R31" i="5"/>
  <c r="AA205" i="1" s="1"/>
  <c r="R32" i="5"/>
  <c r="AA207" i="1" s="1"/>
  <c r="R33" i="5"/>
  <c r="AA224" i="1" s="1"/>
  <c r="R34" i="5"/>
  <c r="AA242" i="1" s="1"/>
  <c r="R35" i="5"/>
  <c r="AA249" i="1" s="1"/>
  <c r="R36" i="5"/>
  <c r="AA212" i="1" s="1"/>
  <c r="R37" i="5"/>
  <c r="R38" i="5"/>
  <c r="AA208" i="1" s="1"/>
  <c r="R39" i="5"/>
  <c r="AA247" i="1" s="1"/>
  <c r="R40" i="5"/>
  <c r="AA6" i="1" s="1"/>
  <c r="R41" i="5"/>
  <c r="AA11" i="1" s="1"/>
  <c r="R42" i="5"/>
  <c r="AA10" i="1" s="1"/>
  <c r="R43" i="5"/>
  <c r="AA8" i="1" s="1"/>
  <c r="R44" i="5"/>
  <c r="AA4" i="1" s="1"/>
  <c r="R45" i="5"/>
  <c r="AA9" i="1" s="1"/>
  <c r="R46" i="5"/>
  <c r="AA7" i="1" s="1"/>
  <c r="R47" i="5"/>
  <c r="AA5" i="1" s="1"/>
  <c r="R48" i="5"/>
  <c r="AA3" i="1" s="1"/>
  <c r="R49" i="5"/>
  <c r="R50" i="5"/>
  <c r="AA2" i="1" s="1"/>
  <c r="R51" i="5"/>
  <c r="AA17" i="1" s="1"/>
  <c r="R52" i="5"/>
  <c r="AA12" i="1" s="1"/>
  <c r="R53" i="5"/>
  <c r="AA19" i="1" s="1"/>
  <c r="R54" i="5"/>
  <c r="AA22" i="1" s="1"/>
  <c r="R55" i="5"/>
  <c r="AA26" i="1" s="1"/>
  <c r="R56" i="5"/>
  <c r="R57" i="5"/>
  <c r="AA46" i="1" s="1"/>
  <c r="R58" i="5"/>
  <c r="AA13" i="1" s="1"/>
  <c r="R59" i="5"/>
  <c r="AA14" i="1" s="1"/>
  <c r="R60" i="5"/>
  <c r="AA15" i="1" s="1"/>
  <c r="R61" i="5"/>
  <c r="AA16" i="1" s="1"/>
  <c r="R62" i="5"/>
  <c r="AA21" i="1" s="1"/>
  <c r="R63" i="5"/>
  <c r="AA52" i="1" s="1"/>
  <c r="R64" i="5"/>
  <c r="AA23" i="1" s="1"/>
  <c r="R65" i="5"/>
  <c r="AA53" i="1" s="1"/>
  <c r="R66" i="5"/>
  <c r="AA54" i="1" s="1"/>
  <c r="R67" i="5"/>
  <c r="AA61" i="1" s="1"/>
  <c r="R68" i="5"/>
  <c r="AA44" i="1" s="1"/>
  <c r="R69" i="5"/>
  <c r="AA49" i="1" s="1"/>
  <c r="R70" i="5"/>
  <c r="AA18" i="1" s="1"/>
  <c r="R71" i="5"/>
  <c r="AA20" i="1" s="1"/>
  <c r="R72" i="5"/>
  <c r="AA25" i="1" s="1"/>
  <c r="R73" i="5"/>
  <c r="AA28" i="1" s="1"/>
  <c r="R74" i="5"/>
  <c r="AA34" i="1" s="1"/>
  <c r="R75" i="5"/>
  <c r="AA35" i="1" s="1"/>
  <c r="R76" i="5"/>
  <c r="AA47" i="1" s="1"/>
  <c r="R77" i="5"/>
  <c r="AA51" i="1" s="1"/>
  <c r="R78" i="5"/>
  <c r="AA33" i="1" s="1"/>
  <c r="R79" i="5"/>
  <c r="AA68" i="1" s="1"/>
  <c r="R80" i="5"/>
  <c r="AA27" i="1" s="1"/>
  <c r="R81" i="5"/>
  <c r="AA29" i="1" s="1"/>
  <c r="R82" i="5"/>
  <c r="AA31" i="1" s="1"/>
  <c r="R83" i="5"/>
  <c r="AA30" i="1" s="1"/>
  <c r="R84" i="5"/>
  <c r="AA64" i="1" s="1"/>
  <c r="R85" i="5"/>
  <c r="AA75" i="1" s="1"/>
  <c r="R86" i="5"/>
  <c r="AA50" i="1" s="1"/>
  <c r="R87" i="5"/>
  <c r="AA73" i="1" s="1"/>
  <c r="R88" i="5"/>
  <c r="AA48" i="1" s="1"/>
  <c r="R89" i="5"/>
  <c r="AA81" i="1" s="1"/>
  <c r="R90" i="5"/>
  <c r="AA55" i="1" s="1"/>
  <c r="R91" i="5"/>
  <c r="AA66" i="1" s="1"/>
  <c r="R92" i="5"/>
  <c r="AA84" i="1" s="1"/>
  <c r="R93" i="5"/>
  <c r="AA56" i="1" s="1"/>
  <c r="R94" i="5"/>
  <c r="AA72" i="1" s="1"/>
  <c r="R95" i="5"/>
  <c r="AA36" i="1" s="1"/>
  <c r="R96" i="5"/>
  <c r="AA38" i="1" s="1"/>
  <c r="R97" i="5"/>
  <c r="AA43" i="1" s="1"/>
  <c r="R98" i="5"/>
  <c r="AA37" i="1" s="1"/>
  <c r="R99" i="5"/>
  <c r="AA39" i="1" s="1"/>
  <c r="R100" i="5"/>
  <c r="AA40" i="1" s="1"/>
  <c r="R101" i="5"/>
  <c r="AA42" i="1" s="1"/>
  <c r="R102" i="5"/>
  <c r="AA57" i="1" s="1"/>
  <c r="R103" i="5"/>
  <c r="AA62" i="1" s="1"/>
  <c r="R104" i="5"/>
  <c r="AA63" i="1" s="1"/>
  <c r="R105" i="5"/>
  <c r="AA71" i="1" s="1"/>
  <c r="R106" i="5"/>
  <c r="AA76" i="1" s="1"/>
  <c r="R107" i="5"/>
  <c r="AA65" i="1" s="1"/>
  <c r="R108" i="5"/>
  <c r="AA86" i="1" s="1"/>
  <c r="R109" i="5"/>
  <c r="AA83" i="1" s="1"/>
  <c r="R110" i="5"/>
  <c r="AA69" i="1" s="1"/>
  <c r="R111" i="5"/>
  <c r="AA77" i="1" s="1"/>
  <c r="R112" i="5"/>
  <c r="AA87" i="1" s="1"/>
  <c r="R113" i="5"/>
  <c r="AA59" i="1" s="1"/>
  <c r="R114" i="5"/>
  <c r="AA67" i="1" s="1"/>
  <c r="R115" i="5"/>
  <c r="AA70" i="1" s="1"/>
  <c r="R116" i="5"/>
  <c r="AA101" i="1" s="1"/>
  <c r="R117" i="5"/>
  <c r="AA102" i="1" s="1"/>
  <c r="R118" i="5"/>
  <c r="AA92" i="1" s="1"/>
  <c r="R119" i="5"/>
  <c r="AA96" i="1" s="1"/>
  <c r="R120" i="5"/>
  <c r="AA91" i="1" s="1"/>
  <c r="R121" i="5"/>
  <c r="AA90" i="1" s="1"/>
  <c r="R122" i="5"/>
  <c r="AA95" i="1" s="1"/>
  <c r="R123" i="5"/>
  <c r="AA94" i="1" s="1"/>
  <c r="R124" i="5"/>
  <c r="AA93" i="1" s="1"/>
  <c r="R125" i="5"/>
  <c r="AA89" i="1" s="1"/>
  <c r="R126" i="5"/>
  <c r="AA88" i="1" s="1"/>
  <c r="R127" i="5"/>
  <c r="AA106" i="1" s="1"/>
  <c r="R128" i="5"/>
  <c r="AA111" i="1" s="1"/>
  <c r="R129" i="5"/>
  <c r="AA74" i="1" s="1"/>
  <c r="R130" i="5"/>
  <c r="R131" i="5"/>
  <c r="AA79" i="1" s="1"/>
  <c r="R132" i="5"/>
  <c r="AA78" i="1" s="1"/>
  <c r="R133" i="5"/>
  <c r="AA104" i="1" s="1"/>
  <c r="R134" i="5"/>
  <c r="AA105" i="1" s="1"/>
  <c r="R135" i="5"/>
  <c r="R136" i="5"/>
  <c r="AA119" i="1" s="1"/>
  <c r="R137" i="5"/>
  <c r="AA120" i="1" s="1"/>
  <c r="R138" i="5"/>
  <c r="AA122" i="1" s="1"/>
  <c r="R139" i="5"/>
  <c r="AA103" i="1" s="1"/>
  <c r="R140" i="5"/>
  <c r="AA116" i="1" s="1"/>
  <c r="R141" i="5"/>
  <c r="R142" i="5"/>
  <c r="AA118" i="1" s="1"/>
  <c r="R143" i="5"/>
  <c r="AA117" i="1" s="1"/>
  <c r="R144" i="5"/>
  <c r="AA115" i="1" s="1"/>
  <c r="R145" i="5"/>
  <c r="AA113" i="1" s="1"/>
  <c r="R146" i="5"/>
  <c r="R147" i="5"/>
  <c r="AA110" i="1" s="1"/>
  <c r="R148" i="5"/>
  <c r="AA109" i="1" s="1"/>
  <c r="R149" i="5"/>
  <c r="AA107" i="1" s="1"/>
  <c r="R150" i="5"/>
  <c r="AA125" i="1" s="1"/>
  <c r="R151" i="5"/>
  <c r="AA126" i="1" s="1"/>
  <c r="R152" i="5"/>
  <c r="AA127" i="1" s="1"/>
  <c r="R153" i="5"/>
  <c r="AA128" i="1" s="1"/>
  <c r="R154" i="5"/>
  <c r="AA100" i="1" s="1"/>
  <c r="R155" i="5"/>
  <c r="AA132" i="1" s="1"/>
  <c r="R156" i="5"/>
  <c r="AA134" i="1" s="1"/>
  <c r="R157" i="5"/>
  <c r="AA136" i="1" s="1"/>
  <c r="R158" i="5"/>
  <c r="AA140" i="1" s="1"/>
  <c r="R159" i="5"/>
  <c r="AA108" i="1" s="1"/>
  <c r="R160" i="5"/>
  <c r="AA123" i="1" s="1"/>
  <c r="R161" i="5"/>
  <c r="AA124" i="1" s="1"/>
  <c r="R162" i="5"/>
  <c r="AA130" i="1" s="1"/>
  <c r="R163" i="5"/>
  <c r="AA131" i="1" s="1"/>
  <c r="R164" i="5"/>
  <c r="AA121" i="1" s="1"/>
  <c r="R165" i="5"/>
  <c r="AA137" i="1" s="1"/>
  <c r="R166" i="5"/>
  <c r="AA142" i="1" s="1"/>
  <c r="R167" i="5"/>
  <c r="AA143" i="1" s="1"/>
  <c r="R168" i="5"/>
  <c r="AA144" i="1" s="1"/>
  <c r="R169" i="5"/>
  <c r="AA133" i="1" s="1"/>
  <c r="R170" i="5"/>
  <c r="AA135" i="1" s="1"/>
  <c r="R171" i="5"/>
  <c r="AA139" i="1" s="1"/>
  <c r="R172" i="5"/>
  <c r="AA82" i="1" s="1"/>
  <c r="R173" i="5"/>
  <c r="AA141" i="1" s="1"/>
  <c r="R174" i="5"/>
  <c r="AA152" i="1" s="1"/>
  <c r="R175" i="5"/>
  <c r="R176" i="5"/>
  <c r="AA58" i="1" s="1"/>
  <c r="R177" i="5"/>
  <c r="AA97" i="1" s="1"/>
  <c r="R178" i="5"/>
  <c r="AA99" i="1" s="1"/>
  <c r="R179" i="5"/>
  <c r="AA162" i="1" s="1"/>
  <c r="R180" i="5"/>
  <c r="AA164" i="1" s="1"/>
  <c r="R181" i="5"/>
  <c r="AA168" i="1" s="1"/>
  <c r="R182" i="5"/>
  <c r="AA170" i="1" s="1"/>
  <c r="R183" i="5"/>
  <c r="AA172" i="1" s="1"/>
  <c r="R184" i="5"/>
  <c r="AA160" i="1" s="1"/>
  <c r="R185" i="5"/>
  <c r="AA156" i="1" s="1"/>
  <c r="R186" i="5"/>
  <c r="AA155" i="1" s="1"/>
  <c r="R187" i="5"/>
  <c r="AA154" i="1" s="1"/>
  <c r="R188" i="5"/>
  <c r="AA153" i="1" s="1"/>
  <c r="R189" i="5"/>
  <c r="AA146" i="1" s="1"/>
  <c r="R190" i="5"/>
  <c r="AA161" i="1" s="1"/>
  <c r="R191" i="5"/>
  <c r="AA145" i="1" s="1"/>
  <c r="R192" i="5"/>
  <c r="AA147" i="1" s="1"/>
  <c r="R193" i="5"/>
  <c r="AA149" i="1" s="1"/>
  <c r="R194" i="5"/>
  <c r="AA166" i="1" s="1"/>
  <c r="R195" i="5"/>
  <c r="AA150" i="1" s="1"/>
  <c r="R196" i="5"/>
  <c r="AA171" i="1" s="1"/>
  <c r="R197" i="5"/>
  <c r="AA165" i="1" s="1"/>
  <c r="R198" i="5"/>
  <c r="AA151" i="1" s="1"/>
  <c r="R199" i="5"/>
  <c r="AA173" i="1" s="1"/>
  <c r="R200" i="5"/>
  <c r="AA158" i="1" s="1"/>
  <c r="R201" i="5"/>
  <c r="AA177" i="1" s="1"/>
  <c r="R202" i="5"/>
  <c r="AA159" i="1" s="1"/>
  <c r="R203" i="5"/>
  <c r="AA138" i="1" s="1"/>
  <c r="R204" i="5"/>
  <c r="AA85" i="1" s="1"/>
  <c r="R205" i="5"/>
  <c r="AA180" i="1" s="1"/>
  <c r="R206" i="5"/>
  <c r="AA181" i="1" s="1"/>
  <c r="R207" i="5"/>
  <c r="AA182" i="1" s="1"/>
  <c r="R208" i="5"/>
  <c r="AA184" i="1" s="1"/>
  <c r="R209" i="5"/>
  <c r="AA167" i="1" s="1"/>
  <c r="R210" i="5"/>
  <c r="AA169" i="1" s="1"/>
  <c r="R211" i="5"/>
  <c r="AA179" i="1" s="1"/>
  <c r="R212" i="5"/>
  <c r="AA211" i="1" s="1"/>
  <c r="R213" i="5"/>
  <c r="AA190" i="1" s="1"/>
  <c r="R214" i="5"/>
  <c r="AA191" i="1" s="1"/>
  <c r="R215" i="5"/>
  <c r="AA192" i="1" s="1"/>
  <c r="R216" i="5"/>
  <c r="AA185" i="1" s="1"/>
  <c r="R217" i="5"/>
  <c r="R218" i="5"/>
  <c r="R219" i="5"/>
  <c r="R220" i="5"/>
  <c r="R221" i="5"/>
  <c r="R222" i="5"/>
  <c r="AA188" i="1" s="1"/>
  <c r="R223" i="5"/>
  <c r="AA189" i="1" s="1"/>
  <c r="R224" i="5"/>
  <c r="AA213" i="1" s="1"/>
  <c r="R225" i="5"/>
  <c r="R226" i="5"/>
  <c r="R227" i="5"/>
  <c r="R228" i="5"/>
  <c r="R229" i="5"/>
  <c r="R230" i="5"/>
  <c r="AA176" i="1" s="1"/>
  <c r="R231" i="5"/>
  <c r="AA175" i="1" s="1"/>
  <c r="R232" i="5"/>
  <c r="AA157" i="1" s="1"/>
  <c r="R233" i="5"/>
  <c r="R234" i="5"/>
  <c r="AA163" i="1" s="1"/>
  <c r="R235" i="5"/>
  <c r="R236" i="5"/>
  <c r="AA178" i="1" s="1"/>
  <c r="R237" i="5"/>
  <c r="R238" i="5"/>
  <c r="AA183" i="1" s="1"/>
  <c r="R239" i="5"/>
  <c r="AA210" i="1" s="1"/>
  <c r="R240" i="5"/>
  <c r="AA195" i="1" s="1"/>
  <c r="R241" i="5"/>
  <c r="AA148" i="1" s="1"/>
  <c r="R242" i="5"/>
  <c r="AA218" i="1" s="1"/>
  <c r="R243" i="5"/>
  <c r="AA219" i="1" s="1"/>
  <c r="R244" i="5"/>
  <c r="AA222" i="1" s="1"/>
  <c r="R245" i="5"/>
  <c r="R246" i="5"/>
  <c r="R247" i="5"/>
  <c r="AA215" i="1" s="1"/>
  <c r="R248" i="5"/>
  <c r="AA193" i="1" s="1"/>
  <c r="R249" i="5"/>
  <c r="AA194" i="1" s="1"/>
  <c r="R250" i="5"/>
  <c r="AA214" i="1" s="1"/>
  <c r="R251" i="5"/>
  <c r="AA209" i="1" s="1"/>
  <c r="R252" i="5"/>
  <c r="AA250" i="1" s="1"/>
  <c r="R253" i="5"/>
  <c r="AA252" i="1" s="1"/>
  <c r="R254" i="5"/>
  <c r="AA174" i="1" s="1"/>
  <c r="R255" i="5"/>
  <c r="AA253" i="1" s="1"/>
  <c r="R256" i="5"/>
  <c r="R257" i="5"/>
  <c r="R258" i="5"/>
  <c r="R259" i="5"/>
  <c r="R260" i="5"/>
  <c r="R261" i="5"/>
  <c r="R262" i="5"/>
  <c r="AA230" i="1" s="1"/>
  <c r="R263" i="5"/>
  <c r="R264" i="5"/>
  <c r="AA231" i="1" s="1"/>
  <c r="R265" i="5"/>
  <c r="AA232" i="1" s="1"/>
  <c r="R266" i="5"/>
  <c r="AA254" i="1" s="1"/>
  <c r="R267" i="5"/>
  <c r="AA234" i="1" s="1"/>
  <c r="R268" i="5"/>
  <c r="AA237" i="1" s="1"/>
  <c r="R269" i="5"/>
  <c r="AA257" i="1" s="1"/>
  <c r="R270" i="5"/>
  <c r="AA260" i="1" s="1"/>
  <c r="R271" i="5"/>
  <c r="AA261" i="1" s="1"/>
  <c r="R272" i="5"/>
  <c r="AA267" i="1" s="1"/>
  <c r="R273" i="5"/>
  <c r="AA239" i="1" s="1"/>
  <c r="R274" i="5"/>
  <c r="AA240" i="1" s="1"/>
  <c r="R275" i="5"/>
  <c r="AA255" i="1" s="1"/>
  <c r="R276" i="5"/>
  <c r="AA256" i="1" s="1"/>
  <c r="R277" i="5"/>
  <c r="AA258" i="1" s="1"/>
  <c r="R278" i="5"/>
  <c r="AA259" i="1" s="1"/>
  <c r="R279" i="5"/>
  <c r="AA264" i="1" s="1"/>
  <c r="R280" i="5"/>
  <c r="AA266" i="1" s="1"/>
  <c r="R281" i="5"/>
  <c r="R282" i="5"/>
  <c r="R283" i="5"/>
  <c r="R284" i="5"/>
  <c r="R285" i="5"/>
  <c r="R286" i="5"/>
  <c r="R287" i="5"/>
  <c r="R288" i="5"/>
  <c r="R289" i="5"/>
  <c r="R290" i="5"/>
  <c r="R291" i="5"/>
  <c r="R292" i="5"/>
  <c r="R293" i="5"/>
  <c r="AA281" i="1" s="1"/>
  <c r="R294" i="5"/>
  <c r="R295" i="5"/>
  <c r="R296" i="5"/>
  <c r="AA294" i="1" s="1"/>
  <c r="R297" i="5"/>
  <c r="AA276" i="1" s="1"/>
  <c r="R298" i="5"/>
  <c r="AA278" i="1" s="1"/>
  <c r="R299" i="5"/>
  <c r="AA282" i="1" s="1"/>
  <c r="R300" i="5"/>
  <c r="AA290" i="1" s="1"/>
  <c r="R301" i="5"/>
  <c r="AA292" i="1" s="1"/>
  <c r="R302" i="5"/>
  <c r="AA271" i="1" s="1"/>
  <c r="R303" i="5"/>
  <c r="R304" i="5"/>
  <c r="R305" i="5"/>
  <c r="R306" i="5"/>
  <c r="AA248" i="1" s="1"/>
  <c r="R307" i="5"/>
  <c r="R308" i="5"/>
  <c r="AA270" i="1" s="1"/>
  <c r="R309" i="5"/>
  <c r="AA262" i="1" s="1"/>
  <c r="R310" i="5"/>
  <c r="AA268" i="1" s="1"/>
  <c r="R311" i="5"/>
  <c r="AA233" i="1" s="1"/>
  <c r="R312" i="5"/>
  <c r="AA217" i="1" s="1"/>
  <c r="R313" i="5"/>
  <c r="AA229" i="1" s="1"/>
  <c r="R314" i="5"/>
  <c r="AA236" i="1" s="1"/>
  <c r="R315" i="5"/>
  <c r="AA238" i="1" s="1"/>
  <c r="R316" i="5"/>
  <c r="AA296" i="1" s="1"/>
  <c r="R317" i="5"/>
  <c r="AA241" i="1" s="1"/>
  <c r="R318" i="5"/>
  <c r="AA235" i="1" s="1"/>
  <c r="R319" i="5"/>
  <c r="AA265" i="1" s="1"/>
  <c r="R320" i="5"/>
  <c r="AA280" i="1" s="1"/>
  <c r="R321" i="5"/>
  <c r="AA288" i="1" s="1"/>
  <c r="R322" i="5"/>
  <c r="AA291" i="1" s="1"/>
  <c r="R323" i="5"/>
  <c r="AA275" i="1" s="1"/>
  <c r="R324" i="5"/>
  <c r="AA317" i="1" s="1"/>
  <c r="R325" i="5"/>
  <c r="AA293" i="1" s="1"/>
  <c r="R326" i="5"/>
  <c r="AA216" i="1" s="1"/>
  <c r="R327" i="5"/>
  <c r="AA297" i="1" s="1"/>
  <c r="R328" i="5"/>
  <c r="AA299" i="1" s="1"/>
  <c r="R329" i="5"/>
  <c r="AA315" i="1" s="1"/>
  <c r="R330" i="5"/>
  <c r="AA272" i="1" s="1"/>
  <c r="R331" i="5"/>
  <c r="AA274" i="1" s="1"/>
  <c r="R332" i="5"/>
  <c r="AA309" i="1" s="1"/>
  <c r="R333" i="5"/>
  <c r="AA311" i="1" s="1"/>
  <c r="R334" i="5"/>
  <c r="AA269" i="1" s="1"/>
  <c r="R335" i="5"/>
  <c r="AA227" i="1" s="1"/>
  <c r="R336" i="5"/>
  <c r="AA273" i="1" s="1"/>
  <c r="R337" i="5"/>
  <c r="AA304" i="1" s="1"/>
  <c r="R338" i="5"/>
  <c r="AA305" i="1" s="1"/>
  <c r="R339" i="5"/>
  <c r="AA306" i="1" s="1"/>
  <c r="R340" i="5"/>
  <c r="AA307" i="1" s="1"/>
  <c r="R341" i="5"/>
  <c r="AA308" i="1" s="1"/>
  <c r="R342" i="5"/>
  <c r="AA302" i="1" s="1"/>
  <c r="R343" i="5"/>
  <c r="AA263" i="1" s="1"/>
  <c r="R344" i="5"/>
  <c r="AA321" i="1" s="1"/>
  <c r="R345" i="5"/>
  <c r="AA310" i="1" s="1"/>
  <c r="R346" i="5"/>
  <c r="AA312" i="1" s="1"/>
  <c r="R347" i="5"/>
  <c r="AA277" i="1" s="1"/>
  <c r="R348" i="5"/>
  <c r="AA303" i="1" s="1"/>
  <c r="R349" i="5"/>
  <c r="R350" i="5"/>
  <c r="AA287" i="1" s="1"/>
  <c r="R351" i="5"/>
  <c r="AA283" i="1" s="1"/>
  <c r="R352" i="5"/>
  <c r="AA285" i="1" s="1"/>
  <c r="R353" i="5"/>
  <c r="AA279" i="1" s="1"/>
  <c r="R354" i="5"/>
  <c r="AA322" i="1" s="1"/>
  <c r="R355" i="5"/>
  <c r="AA298" i="1" s="1"/>
  <c r="R356" i="5"/>
  <c r="R357" i="5"/>
  <c r="R358" i="5"/>
  <c r="AA319" i="1" s="1"/>
  <c r="R359" i="5"/>
  <c r="AA221" i="1" s="1"/>
  <c r="R360" i="5"/>
  <c r="R361" i="5"/>
  <c r="R362" i="5"/>
  <c r="AA318" i="1" s="1"/>
  <c r="R363" i="5"/>
  <c r="AA313" i="1" s="1"/>
  <c r="R364" i="5"/>
  <c r="AA314" i="1" s="1"/>
  <c r="R365" i="5"/>
  <c r="AA300" i="1" s="1"/>
  <c r="R366" i="5"/>
  <c r="AA320" i="1" s="1"/>
  <c r="R367" i="5"/>
  <c r="AA301" i="1" s="1"/>
  <c r="R368" i="5"/>
  <c r="R369" i="5"/>
  <c r="AA327" i="1" s="1"/>
  <c r="R370" i="5"/>
  <c r="AA324" i="1" s="1"/>
  <c r="R371" i="5"/>
  <c r="AA295" i="1" s="1"/>
  <c r="R372" i="5"/>
  <c r="R373" i="5"/>
  <c r="AA328" i="1" s="1"/>
  <c r="R374" i="5"/>
  <c r="AA323" i="1" s="1"/>
  <c r="R375" i="5"/>
  <c r="R376" i="5"/>
  <c r="AA330" i="1" s="1"/>
  <c r="R377" i="5"/>
  <c r="AA326" i="1" s="1"/>
  <c r="R378" i="5"/>
  <c r="R379" i="5"/>
  <c r="R380" i="5"/>
  <c r="R381" i="5"/>
  <c r="R382" i="5"/>
  <c r="R383" i="5"/>
  <c r="R384" i="5"/>
  <c r="R385" i="5"/>
  <c r="R386" i="5"/>
  <c r="R387" i="5"/>
  <c r="R388" i="5"/>
  <c r="R389" i="5"/>
  <c r="R390" i="5"/>
  <c r="R391" i="5"/>
  <c r="R392" i="5"/>
  <c r="R393" i="5"/>
  <c r="R394" i="5"/>
  <c r="R395" i="5"/>
  <c r="R396" i="5"/>
  <c r="R397" i="5"/>
  <c r="R398" i="5"/>
  <c r="R399" i="5"/>
  <c r="R400" i="5"/>
  <c r="R401" i="5"/>
  <c r="R402" i="5"/>
  <c r="R403" i="5"/>
  <c r="R404" i="5"/>
  <c r="R405" i="5"/>
  <c r="R406" i="5"/>
  <c r="R407" i="5"/>
  <c r="R408" i="5"/>
  <c r="R409" i="5"/>
  <c r="R410" i="5"/>
  <c r="R411" i="5"/>
  <c r="R412" i="5"/>
  <c r="R413" i="5"/>
  <c r="R414" i="5"/>
  <c r="R415" i="5"/>
  <c r="R416" i="5"/>
  <c r="R417" i="5"/>
  <c r="R418" i="5"/>
  <c r="R419" i="5"/>
  <c r="R420" i="5"/>
  <c r="R421" i="5"/>
  <c r="R422" i="5"/>
  <c r="R423" i="5"/>
  <c r="R424" i="5"/>
  <c r="R425" i="5"/>
  <c r="R426" i="5"/>
  <c r="R427" i="5"/>
  <c r="R428" i="5"/>
  <c r="R429" i="5"/>
  <c r="R430" i="5"/>
  <c r="R431" i="5"/>
  <c r="R432" i="5"/>
  <c r="R433" i="5"/>
  <c r="R434" i="5"/>
  <c r="R435" i="5"/>
  <c r="R436" i="5"/>
  <c r="R437" i="5"/>
  <c r="R438" i="5"/>
  <c r="R439" i="5"/>
  <c r="R440" i="5"/>
  <c r="R441" i="5"/>
  <c r="R442" i="5"/>
  <c r="R443" i="5"/>
  <c r="R444" i="5"/>
  <c r="R445" i="5"/>
  <c r="R446" i="5"/>
  <c r="R447" i="5"/>
  <c r="R448" i="5"/>
  <c r="R449" i="5"/>
  <c r="R450" i="5"/>
  <c r="R451" i="5"/>
  <c r="R452" i="5"/>
  <c r="R453" i="5"/>
  <c r="R454" i="5"/>
  <c r="R455" i="5"/>
  <c r="R456" i="5"/>
  <c r="R457" i="5"/>
  <c r="R458" i="5"/>
  <c r="R459" i="5"/>
  <c r="R460" i="5"/>
  <c r="R461" i="5"/>
  <c r="R462" i="5"/>
  <c r="R463" i="5"/>
  <c r="R464" i="5"/>
  <c r="R465" i="5"/>
  <c r="R466" i="5"/>
  <c r="R467" i="5"/>
  <c r="R468" i="5"/>
  <c r="R469" i="5"/>
  <c r="R470" i="5"/>
  <c r="R471" i="5"/>
  <c r="R472" i="5"/>
  <c r="R473" i="5"/>
  <c r="R474" i="5"/>
  <c r="R475" i="5"/>
  <c r="R476" i="5"/>
  <c r="R477" i="5"/>
  <c r="R478" i="5"/>
  <c r="R479" i="5"/>
  <c r="R480" i="5"/>
  <c r="R481" i="5"/>
  <c r="R482" i="5"/>
  <c r="R483" i="5"/>
  <c r="R484" i="5"/>
  <c r="R485" i="5"/>
  <c r="R486" i="5"/>
  <c r="R487" i="5"/>
  <c r="R488" i="5"/>
  <c r="R489" i="5"/>
  <c r="R490" i="5"/>
  <c r="R491" i="5"/>
  <c r="R492" i="5"/>
  <c r="R493" i="5"/>
  <c r="R494" i="5"/>
  <c r="R495" i="5"/>
  <c r="R496" i="5"/>
  <c r="R497" i="5"/>
  <c r="R498" i="5"/>
  <c r="R499" i="5"/>
  <c r="R500" i="5"/>
  <c r="R501" i="5"/>
  <c r="R502" i="5"/>
  <c r="R503" i="5"/>
  <c r="R504" i="5"/>
  <c r="R505" i="5"/>
  <c r="R506" i="5"/>
  <c r="R507" i="5"/>
  <c r="R508" i="5"/>
  <c r="R509" i="5"/>
  <c r="R510" i="5"/>
  <c r="R511" i="5"/>
  <c r="R512" i="5"/>
  <c r="R513" i="5"/>
  <c r="R514" i="5"/>
  <c r="R515" i="5"/>
  <c r="R516" i="5"/>
  <c r="R517" i="5"/>
  <c r="R518" i="5"/>
  <c r="R519" i="5"/>
  <c r="R520" i="5"/>
  <c r="R521" i="5"/>
  <c r="R522" i="5"/>
  <c r="R523" i="5"/>
  <c r="R524" i="5"/>
  <c r="R525" i="5"/>
  <c r="R526" i="5"/>
  <c r="R527" i="5"/>
  <c r="R528" i="5"/>
  <c r="R529" i="5"/>
  <c r="R530" i="5"/>
  <c r="R531" i="5"/>
  <c r="R532" i="5"/>
  <c r="R533" i="5"/>
  <c r="R534" i="5"/>
  <c r="R535" i="5"/>
  <c r="R536" i="5"/>
  <c r="R537" i="5"/>
  <c r="R538" i="5"/>
  <c r="R539" i="5"/>
  <c r="R540" i="5"/>
  <c r="R541" i="5"/>
  <c r="R542" i="5"/>
  <c r="R543" i="5"/>
  <c r="R544" i="5"/>
  <c r="R545" i="5"/>
  <c r="R546" i="5"/>
  <c r="R547" i="5"/>
  <c r="R548" i="5"/>
  <c r="R549" i="5"/>
  <c r="R550" i="5"/>
  <c r="R551" i="5"/>
  <c r="R552" i="5"/>
  <c r="R553" i="5"/>
  <c r="R554" i="5"/>
  <c r="R555" i="5"/>
  <c r="R556" i="5"/>
  <c r="R557" i="5"/>
  <c r="R558" i="5"/>
  <c r="R559" i="5"/>
  <c r="R560" i="5"/>
  <c r="R561" i="5"/>
  <c r="R562" i="5"/>
  <c r="R563" i="5"/>
  <c r="R564" i="5"/>
  <c r="R565" i="5"/>
  <c r="R566" i="5"/>
  <c r="R567" i="5"/>
  <c r="R568" i="5"/>
  <c r="R569" i="5"/>
  <c r="R570" i="5"/>
  <c r="R571" i="5"/>
  <c r="R572" i="5"/>
  <c r="R573" i="5"/>
  <c r="R574" i="5"/>
  <c r="R575" i="5"/>
  <c r="R576" i="5"/>
  <c r="R577" i="5"/>
  <c r="R578" i="5"/>
  <c r="R579" i="5"/>
  <c r="R580" i="5"/>
  <c r="R581" i="5"/>
  <c r="R582" i="5"/>
  <c r="R583" i="5"/>
  <c r="R584" i="5"/>
  <c r="R585" i="5"/>
  <c r="R586" i="5"/>
  <c r="R587" i="5"/>
  <c r="R588" i="5"/>
  <c r="R589" i="5"/>
  <c r="R590" i="5"/>
  <c r="R591" i="5"/>
  <c r="R592" i="5"/>
  <c r="R593" i="5"/>
  <c r="R594" i="5"/>
  <c r="R595" i="5"/>
  <c r="R596" i="5"/>
  <c r="AA332" i="1" s="1"/>
  <c r="R597" i="5"/>
  <c r="AA331" i="1" s="1"/>
  <c r="R598" i="5"/>
  <c r="R599" i="5"/>
  <c r="R600" i="5"/>
  <c r="R601" i="5"/>
  <c r="R602" i="5"/>
  <c r="R603" i="5"/>
  <c r="R604" i="5"/>
  <c r="R605" i="5"/>
  <c r="R606" i="5"/>
  <c r="R607" i="5"/>
  <c r="R608" i="5"/>
  <c r="R609" i="5"/>
  <c r="R610" i="5"/>
  <c r="R611" i="5"/>
  <c r="R612" i="5"/>
  <c r="AA289" i="1" s="1"/>
  <c r="R613" i="5"/>
  <c r="R614" i="5"/>
  <c r="R615" i="5"/>
  <c r="R616" i="5"/>
  <c r="R617" i="5"/>
  <c r="R618" i="5"/>
  <c r="R619" i="5"/>
  <c r="R620" i="5"/>
  <c r="R621" i="5"/>
  <c r="R622" i="5"/>
  <c r="R623" i="5"/>
  <c r="R624" i="5"/>
  <c r="R625" i="5"/>
  <c r="R626" i="5"/>
  <c r="R627" i="5"/>
  <c r="R628" i="5"/>
  <c r="R629" i="5"/>
  <c r="R630" i="5"/>
  <c r="R631" i="5"/>
  <c r="R632" i="5"/>
  <c r="R633" i="5"/>
  <c r="R634" i="5"/>
  <c r="R635" i="5"/>
  <c r="R636" i="5"/>
  <c r="R637" i="5"/>
  <c r="R638" i="5"/>
  <c r="R639" i="5"/>
  <c r="R640" i="5"/>
  <c r="R641" i="5"/>
  <c r="R642" i="5"/>
  <c r="R643" i="5"/>
  <c r="R644" i="5"/>
  <c r="R645" i="5"/>
  <c r="R646" i="5"/>
  <c r="R647" i="5"/>
  <c r="R648" i="5"/>
  <c r="R649" i="5"/>
  <c r="R650" i="5"/>
  <c r="R651" i="5"/>
  <c r="R652" i="5"/>
  <c r="R653" i="5"/>
  <c r="R654" i="5"/>
  <c r="R655" i="5"/>
  <c r="R656" i="5"/>
  <c r="R657" i="5"/>
  <c r="R658" i="5"/>
  <c r="R659" i="5"/>
  <c r="R660" i="5"/>
  <c r="R661" i="5"/>
  <c r="R662" i="5"/>
  <c r="R663" i="5"/>
  <c r="R664" i="5"/>
  <c r="R665" i="5"/>
  <c r="R666" i="5"/>
  <c r="R667" i="5"/>
  <c r="R668" i="5"/>
  <c r="R669" i="5"/>
  <c r="R670" i="5"/>
  <c r="R671" i="5"/>
  <c r="R672" i="5"/>
  <c r="R673" i="5"/>
  <c r="R674" i="5"/>
  <c r="R675" i="5"/>
  <c r="R676" i="5"/>
  <c r="R677" i="5"/>
  <c r="R678" i="5"/>
  <c r="R679" i="5"/>
  <c r="R680" i="5"/>
  <c r="R681" i="5"/>
  <c r="R682" i="5"/>
  <c r="R683" i="5"/>
  <c r="R684" i="5"/>
  <c r="R685" i="5"/>
  <c r="R686" i="5"/>
  <c r="R687" i="5"/>
  <c r="R688" i="5"/>
  <c r="R689" i="5"/>
  <c r="R690" i="5"/>
  <c r="R691" i="5"/>
  <c r="R692" i="5"/>
  <c r="R693" i="5"/>
  <c r="R694" i="5"/>
  <c r="R695" i="5"/>
  <c r="R696" i="5"/>
  <c r="R697" i="5"/>
  <c r="R698" i="5"/>
  <c r="R699" i="5"/>
  <c r="R700" i="5"/>
  <c r="R701" i="5"/>
  <c r="R702" i="5"/>
  <c r="AA41" i="1" s="1"/>
  <c r="R703" i="5"/>
  <c r="R704" i="5"/>
  <c r="AA220" i="1" s="1"/>
  <c r="R705" i="5"/>
  <c r="R706" i="5"/>
  <c r="R707" i="5"/>
  <c r="R708" i="5"/>
  <c r="R709" i="5"/>
  <c r="R710" i="5"/>
  <c r="R711" i="5"/>
  <c r="R712" i="5"/>
  <c r="R713" i="5"/>
  <c r="R714" i="5"/>
  <c r="R715" i="5"/>
  <c r="R716" i="5"/>
  <c r="R717" i="5"/>
  <c r="R718" i="5"/>
  <c r="R719" i="5"/>
  <c r="R720" i="5"/>
  <c r="R721" i="5"/>
  <c r="R722" i="5"/>
  <c r="R723" i="5"/>
  <c r="R724" i="5"/>
  <c r="R725" i="5"/>
  <c r="R726" i="5"/>
  <c r="R727" i="5"/>
  <c r="R728" i="5"/>
  <c r="R729" i="5"/>
  <c r="R730" i="5"/>
  <c r="R731" i="5"/>
  <c r="R732" i="5"/>
  <c r="R733" i="5"/>
  <c r="R734" i="5"/>
  <c r="R735" i="5"/>
  <c r="R736" i="5"/>
  <c r="R737" i="5"/>
  <c r="R738" i="5"/>
  <c r="R739" i="5"/>
  <c r="AA316" i="1" s="1"/>
  <c r="R740" i="5"/>
  <c r="R741" i="5"/>
  <c r="R742" i="5"/>
  <c r="R743" i="5"/>
  <c r="R744" i="5"/>
  <c r="R745" i="5"/>
  <c r="R746" i="5"/>
  <c r="R747" i="5"/>
  <c r="R748" i="5"/>
  <c r="R749" i="5"/>
  <c r="R750" i="5"/>
  <c r="R751" i="5"/>
  <c r="R752" i="5"/>
  <c r="R753" i="5"/>
  <c r="R754" i="5"/>
  <c r="R755" i="5"/>
  <c r="R756" i="5"/>
  <c r="R757" i="5"/>
  <c r="R758" i="5"/>
  <c r="R759" i="5"/>
  <c r="R760" i="5"/>
  <c r="R761" i="5"/>
  <c r="R762" i="5"/>
  <c r="R763" i="5"/>
  <c r="R764" i="5"/>
  <c r="R765" i="5"/>
  <c r="R766" i="5"/>
  <c r="R767" i="5"/>
  <c r="R768" i="5"/>
  <c r="R769" i="5"/>
  <c r="R770" i="5"/>
  <c r="R771" i="5"/>
  <c r="R772" i="5"/>
  <c r="R773" i="5"/>
  <c r="R774" i="5"/>
  <c r="R775" i="5"/>
  <c r="R776" i="5"/>
  <c r="R777" i="5"/>
  <c r="R778" i="5"/>
  <c r="R779" i="5"/>
  <c r="R780" i="5"/>
  <c r="R781" i="5"/>
  <c r="R782" i="5"/>
  <c r="R783" i="5"/>
  <c r="R784" i="5"/>
  <c r="R785" i="5"/>
  <c r="R786" i="5"/>
  <c r="R787" i="5"/>
  <c r="R788" i="5"/>
  <c r="R789" i="5"/>
  <c r="R790" i="5"/>
  <c r="R791" i="5"/>
  <c r="R792" i="5"/>
  <c r="R793" i="5"/>
  <c r="R794" i="5"/>
  <c r="R795" i="5"/>
  <c r="R796" i="5"/>
  <c r="R797" i="5"/>
  <c r="R798" i="5"/>
  <c r="R799" i="5"/>
  <c r="R800" i="5"/>
  <c r="R801" i="5"/>
  <c r="R802" i="5"/>
  <c r="R803" i="5"/>
  <c r="R804" i="5"/>
  <c r="R805" i="5"/>
  <c r="R806" i="5"/>
  <c r="R807" i="5"/>
  <c r="R808" i="5"/>
  <c r="R809" i="5"/>
  <c r="AA251" i="1" s="1"/>
  <c r="R810" i="5"/>
  <c r="R811" i="5"/>
  <c r="R812" i="5"/>
  <c r="R813" i="5"/>
  <c r="R814" i="5"/>
  <c r="R815" i="5"/>
  <c r="R816" i="5"/>
  <c r="AA333" i="1" s="1"/>
  <c r="R817" i="5"/>
  <c r="R818" i="5"/>
  <c r="R819" i="5"/>
  <c r="R820" i="5"/>
  <c r="AA286" i="1" s="1"/>
  <c r="R821" i="5"/>
  <c r="AA112" i="1" s="1"/>
  <c r="R822" i="5"/>
  <c r="R823" i="5"/>
  <c r="R824" i="5"/>
  <c r="AA337" i="1" s="1"/>
  <c r="R825" i="5"/>
  <c r="R826" i="5"/>
  <c r="AA336" i="1" s="1"/>
  <c r="R827" i="5"/>
  <c r="AA335" i="1" s="1"/>
  <c r="R828" i="5"/>
  <c r="AA334" i="1" s="1"/>
  <c r="R829" i="5"/>
  <c r="R830" i="5"/>
  <c r="R831" i="5"/>
  <c r="R832" i="5"/>
  <c r="R833" i="5"/>
  <c r="R834" i="5"/>
  <c r="R835" i="5"/>
  <c r="R836" i="5"/>
  <c r="R837" i="5"/>
  <c r="R838" i="5"/>
  <c r="R839" i="5"/>
  <c r="R840" i="5"/>
  <c r="R841" i="5"/>
  <c r="R842" i="5"/>
  <c r="R843" i="5"/>
  <c r="R844" i="5"/>
  <c r="R845" i="5"/>
  <c r="R846" i="5"/>
  <c r="R847" i="5"/>
  <c r="R848" i="5"/>
  <c r="R849" i="5"/>
  <c r="R850" i="5"/>
  <c r="R851" i="5"/>
  <c r="R852" i="5"/>
  <c r="R853" i="5"/>
  <c r="R854" i="5"/>
  <c r="R855" i="5"/>
  <c r="R856" i="5"/>
  <c r="R857" i="5"/>
  <c r="R858" i="5"/>
  <c r="R859" i="5"/>
  <c r="R860" i="5"/>
  <c r="AA338" i="1" s="1"/>
  <c r="R861" i="5"/>
  <c r="R862" i="5"/>
  <c r="AA340" i="1" s="1"/>
  <c r="R863" i="5"/>
  <c r="AA341" i="1" s="1"/>
  <c r="R864" i="5"/>
  <c r="R865" i="5"/>
  <c r="R866" i="5"/>
  <c r="AA342" i="1" s="1"/>
  <c r="R867" i="5"/>
  <c r="R868" i="5"/>
  <c r="R869" i="5"/>
  <c r="R870" i="5"/>
  <c r="R871" i="5"/>
  <c r="R872" i="5"/>
  <c r="R873" i="5"/>
  <c r="R874" i="5"/>
  <c r="R875" i="5"/>
  <c r="AA24" i="1" s="1"/>
  <c r="R876" i="5"/>
  <c r="R877" i="5"/>
  <c r="R878" i="5"/>
  <c r="R879" i="5"/>
  <c r="R880" i="5"/>
  <c r="R881" i="5"/>
  <c r="R882" i="5"/>
  <c r="R883" i="5"/>
  <c r="R884" i="5"/>
  <c r="R885" i="5"/>
  <c r="R886" i="5"/>
  <c r="R887" i="5"/>
  <c r="R888" i="5"/>
  <c r="R889" i="5"/>
  <c r="R890" i="5"/>
  <c r="R891" i="5"/>
  <c r="R892" i="5"/>
  <c r="R893" i="5"/>
  <c r="R894" i="5"/>
  <c r="R895" i="5"/>
  <c r="R896" i="5"/>
  <c r="R897" i="5"/>
  <c r="R898" i="5"/>
  <c r="AA45" i="1" s="1"/>
  <c r="R899" i="5"/>
  <c r="R900" i="5"/>
  <c r="R901" i="5"/>
  <c r="AA60" i="1" s="1"/>
  <c r="R902" i="5"/>
  <c r="R903" i="5"/>
  <c r="R904" i="5"/>
  <c r="R905" i="5"/>
  <c r="R906" i="5"/>
  <c r="R907" i="5"/>
  <c r="R908" i="5"/>
  <c r="R909" i="5"/>
  <c r="AA344" i="1" s="1"/>
  <c r="R910" i="5"/>
  <c r="R911" i="5"/>
  <c r="AA284" i="1" s="1"/>
  <c r="R912" i="5"/>
  <c r="AA98" i="1" s="1"/>
  <c r="R913" i="5"/>
  <c r="R914" i="5"/>
  <c r="R915" i="5"/>
  <c r="R916" i="5"/>
  <c r="R917" i="5"/>
  <c r="R918" i="5"/>
  <c r="R919" i="5"/>
  <c r="R920" i="5"/>
  <c r="R921" i="5"/>
  <c r="R922" i="5"/>
  <c r="R923" i="5"/>
  <c r="R924" i="5"/>
  <c r="R925" i="5"/>
  <c r="R926" i="5"/>
  <c r="R927" i="5"/>
  <c r="R928" i="5"/>
  <c r="R929" i="5"/>
  <c r="R930" i="5"/>
  <c r="R931" i="5"/>
  <c r="R932" i="5"/>
  <c r="R933" i="5"/>
  <c r="R934" i="5"/>
  <c r="R935" i="5"/>
  <c r="R936" i="5"/>
  <c r="R937" i="5"/>
  <c r="R938" i="5"/>
  <c r="R939" i="5"/>
  <c r="R940" i="5"/>
  <c r="R941" i="5"/>
  <c r="R942" i="5"/>
  <c r="R943" i="5"/>
  <c r="R944" i="5"/>
  <c r="R945" i="5"/>
  <c r="R946" i="5"/>
  <c r="R947" i="5"/>
  <c r="R948" i="5"/>
  <c r="R949" i="5"/>
  <c r="R950" i="5"/>
  <c r="R951" i="5"/>
  <c r="R952" i="5"/>
  <c r="R953" i="5"/>
  <c r="R954" i="5"/>
  <c r="R955" i="5"/>
  <c r="R956" i="5"/>
  <c r="R957" i="5"/>
  <c r="R958" i="5"/>
  <c r="R959" i="5"/>
  <c r="R960" i="5"/>
  <c r="R961" i="5"/>
  <c r="R962" i="5"/>
  <c r="R963" i="5"/>
  <c r="R964" i="5"/>
  <c r="R965" i="5"/>
  <c r="R966" i="5"/>
  <c r="R967" i="5"/>
  <c r="R968" i="5"/>
  <c r="R969" i="5"/>
  <c r="R970" i="5"/>
  <c r="R971" i="5"/>
  <c r="R972" i="5"/>
  <c r="R973" i="5"/>
  <c r="R974" i="5"/>
  <c r="R975" i="5"/>
  <c r="R976" i="5"/>
  <c r="R977" i="5"/>
  <c r="R978" i="5"/>
  <c r="R979" i="5"/>
  <c r="R980" i="5"/>
  <c r="R981" i="5"/>
  <c r="R982" i="5"/>
  <c r="R983" i="5"/>
  <c r="R984" i="5"/>
  <c r="R985" i="5"/>
  <c r="AA345" i="1" s="1"/>
  <c r="R986" i="5"/>
  <c r="R987" i="5"/>
  <c r="R988" i="5"/>
  <c r="AA346" i="1" s="1"/>
  <c r="R989" i="5"/>
  <c r="R990" i="5"/>
  <c r="R991" i="5"/>
  <c r="R992" i="5"/>
  <c r="R993" i="5"/>
  <c r="R994" i="5"/>
  <c r="R995" i="5"/>
  <c r="R996" i="5"/>
  <c r="R997" i="5"/>
  <c r="R998" i="5"/>
  <c r="R999" i="5"/>
  <c r="R1000" i="5"/>
  <c r="R1001" i="5"/>
  <c r="R1002" i="5"/>
  <c r="AA347" i="1" s="1"/>
  <c r="R1003" i="5"/>
  <c r="R1004" i="5"/>
  <c r="R1005" i="5"/>
  <c r="R1006" i="5"/>
  <c r="R1007" i="5"/>
  <c r="R1008" i="5"/>
  <c r="R1009" i="5"/>
  <c r="R1010" i="5"/>
  <c r="R1011" i="5"/>
  <c r="R1012" i="5"/>
  <c r="R1013" i="5"/>
  <c r="R1014" i="5"/>
  <c r="R1015" i="5"/>
  <c r="R1016" i="5"/>
  <c r="R1017" i="5"/>
  <c r="R1018" i="5"/>
  <c r="R1019" i="5"/>
  <c r="R1020" i="5"/>
  <c r="R1021" i="5"/>
  <c r="R1022" i="5"/>
  <c r="R1023" i="5"/>
  <c r="R1024" i="5"/>
  <c r="R1025" i="5"/>
  <c r="R1026" i="5"/>
  <c r="R1027" i="5"/>
  <c r="R1028" i="5"/>
  <c r="R1029" i="5"/>
  <c r="R1030" i="5"/>
  <c r="R1031" i="5"/>
  <c r="R1032" i="5"/>
  <c r="R1033" i="5"/>
  <c r="R1034" i="5"/>
  <c r="R1035" i="5"/>
  <c r="R1036" i="5"/>
  <c r="AA348" i="1" s="1"/>
  <c r="R1037" i="5"/>
  <c r="R1038" i="5"/>
  <c r="R1039" i="5"/>
  <c r="R1040" i="5"/>
  <c r="R1041" i="5"/>
  <c r="R1042" i="5"/>
  <c r="R1043" i="5"/>
  <c r="R1044" i="5"/>
  <c r="R1045" i="5"/>
  <c r="R1046" i="5"/>
  <c r="R1047" i="5"/>
  <c r="R1048" i="5"/>
  <c r="R1049" i="5"/>
  <c r="R1050" i="5"/>
  <c r="R1051" i="5"/>
  <c r="R1052" i="5"/>
  <c r="R1053" i="5"/>
  <c r="R1054" i="5"/>
  <c r="R1055" i="5"/>
  <c r="R1056" i="5"/>
  <c r="R1057" i="5"/>
  <c r="R1058" i="5"/>
  <c r="R1059" i="5"/>
  <c r="R1060" i="5"/>
  <c r="R1061" i="5"/>
  <c r="R1062" i="5"/>
  <c r="R1063" i="5"/>
  <c r="R1064" i="5"/>
  <c r="R1065" i="5"/>
  <c r="R1066" i="5"/>
  <c r="R1067" i="5"/>
  <c r="R1068" i="5"/>
  <c r="R1069" i="5"/>
  <c r="R1070" i="5"/>
  <c r="R1071" i="5"/>
  <c r="R1072" i="5"/>
  <c r="R1073" i="5"/>
  <c r="R1074" i="5"/>
  <c r="R1075" i="5"/>
  <c r="R1076" i="5"/>
  <c r="R1077" i="5"/>
  <c r="R1078" i="5"/>
  <c r="R1079" i="5"/>
  <c r="R1080" i="5"/>
  <c r="R1081" i="5"/>
  <c r="R1082" i="5"/>
  <c r="R1083" i="5"/>
  <c r="R1084" i="5"/>
  <c r="R1085" i="5"/>
  <c r="R1086" i="5"/>
  <c r="R1087" i="5"/>
  <c r="R1088" i="5"/>
  <c r="R1089" i="5"/>
  <c r="R1090" i="5"/>
  <c r="R1091" i="5"/>
  <c r="R1092" i="5"/>
  <c r="R1093" i="5"/>
  <c r="R1094" i="5"/>
  <c r="R1095" i="5"/>
  <c r="R1096" i="5"/>
  <c r="R1097" i="5"/>
  <c r="R1098" i="5"/>
  <c r="R1099" i="5"/>
  <c r="R1100" i="5"/>
  <c r="R1101" i="5"/>
  <c r="R1102" i="5"/>
  <c r="R1103" i="5"/>
  <c r="R1104" i="5"/>
  <c r="R1105" i="5"/>
  <c r="R1106" i="5"/>
  <c r="R1107" i="5"/>
  <c r="R1108" i="5"/>
  <c r="R1109" i="5"/>
  <c r="R1110" i="5"/>
  <c r="R1111" i="5"/>
  <c r="R1112" i="5"/>
  <c r="R1113" i="5"/>
  <c r="R1114" i="5"/>
  <c r="R1115" i="5"/>
  <c r="R1116" i="5"/>
  <c r="AA350" i="1" s="1"/>
  <c r="R1117" i="5"/>
  <c r="R1118" i="5"/>
  <c r="R1119" i="5"/>
  <c r="R1120" i="5"/>
  <c r="R1121" i="5"/>
  <c r="R1122" i="5"/>
  <c r="R1123" i="5"/>
  <c r="R1124" i="5"/>
  <c r="R1125" i="5"/>
  <c r="R1126" i="5"/>
  <c r="R1127" i="5"/>
  <c r="R1128" i="5"/>
  <c r="R1129" i="5"/>
  <c r="R1130" i="5"/>
  <c r="R1131" i="5"/>
  <c r="R1132" i="5"/>
  <c r="R1133" i="5"/>
  <c r="R1134" i="5"/>
  <c r="R1135" i="5"/>
  <c r="R1136" i="5"/>
  <c r="R1137" i="5"/>
  <c r="R1138" i="5"/>
  <c r="AA351" i="1" s="1"/>
  <c r="R1139" i="5"/>
  <c r="R1140" i="5"/>
  <c r="R1141" i="5"/>
  <c r="R1142" i="5"/>
  <c r="R1143" i="5"/>
  <c r="R1144" i="5"/>
  <c r="R1145" i="5"/>
  <c r="R1146" i="5"/>
  <c r="R1147" i="5"/>
  <c r="R1148" i="5"/>
  <c r="R1149" i="5"/>
  <c r="R1150" i="5"/>
  <c r="R1151" i="5"/>
  <c r="R1152" i="5"/>
  <c r="R1153" i="5"/>
  <c r="R1154" i="5"/>
  <c r="R1155" i="5"/>
  <c r="R1156" i="5"/>
  <c r="R1157" i="5"/>
  <c r="R1158" i="5"/>
  <c r="R1159" i="5"/>
  <c r="R1160" i="5"/>
  <c r="R1161" i="5"/>
  <c r="R1162" i="5"/>
  <c r="R1163" i="5"/>
  <c r="R1164" i="5"/>
  <c r="R1165" i="5"/>
  <c r="R1166" i="5"/>
  <c r="R1167" i="5"/>
  <c r="R1168" i="5"/>
  <c r="R1169" i="5"/>
  <c r="R1170" i="5"/>
  <c r="R1171" i="5"/>
  <c r="R1172" i="5"/>
  <c r="R1173" i="5"/>
  <c r="R1174" i="5"/>
  <c r="R1175" i="5"/>
  <c r="AA353" i="1" s="1"/>
  <c r="R1176" i="5"/>
  <c r="R1177" i="5"/>
  <c r="R1178" i="5"/>
  <c r="R1179" i="5"/>
  <c r="R1180" i="5"/>
  <c r="R1181" i="5"/>
  <c r="R1182" i="5"/>
  <c r="R1183" i="5"/>
  <c r="R1184" i="5"/>
  <c r="R1185" i="5"/>
  <c r="R1186" i="5"/>
  <c r="R1187" i="5"/>
  <c r="R1188" i="5"/>
  <c r="R1189" i="5"/>
  <c r="R1190" i="5"/>
  <c r="R1191" i="5"/>
  <c r="R1192" i="5"/>
  <c r="R1193" i="5"/>
  <c r="R1194" i="5"/>
  <c r="R1195" i="5"/>
  <c r="AA355" i="1" s="1"/>
  <c r="R1196" i="5"/>
  <c r="R1197" i="5"/>
  <c r="R1198" i="5"/>
  <c r="R1199" i="5"/>
  <c r="R1200" i="5"/>
  <c r="R1201" i="5"/>
  <c r="R1202" i="5"/>
  <c r="R1203" i="5"/>
  <c r="R1204" i="5"/>
  <c r="R1205" i="5"/>
  <c r="R1206" i="5"/>
  <c r="R1207" i="5"/>
  <c r="R1208" i="5"/>
  <c r="R1209" i="5"/>
  <c r="R1210" i="5"/>
  <c r="R1211" i="5"/>
  <c r="R1212" i="5"/>
  <c r="R1213" i="5"/>
  <c r="R1214" i="5"/>
  <c r="R1215" i="5"/>
  <c r="R1216" i="5"/>
  <c r="R1217" i="5"/>
  <c r="R1218" i="5"/>
  <c r="R1219" i="5"/>
  <c r="R1220" i="5"/>
  <c r="R1221" i="5"/>
  <c r="R1222" i="5"/>
  <c r="R1223" i="5"/>
  <c r="R1224" i="5"/>
  <c r="R1225" i="5"/>
  <c r="R1226" i="5"/>
  <c r="R1227" i="5"/>
  <c r="R1228" i="5"/>
  <c r="R1229" i="5"/>
  <c r="R1230" i="5"/>
  <c r="R1231" i="5"/>
  <c r="R1232" i="5"/>
  <c r="R1233" i="5"/>
  <c r="R1234" i="5"/>
  <c r="R1235" i="5"/>
  <c r="R1236" i="5"/>
  <c r="R1237" i="5"/>
  <c r="R1238" i="5"/>
  <c r="R1239" i="5"/>
  <c r="R1240" i="5"/>
  <c r="R1241" i="5"/>
  <c r="R1242" i="5"/>
  <c r="R1243" i="5"/>
  <c r="R1244" i="5"/>
  <c r="R1245" i="5"/>
  <c r="R1246" i="5"/>
  <c r="R1247" i="5"/>
  <c r="R1248" i="5"/>
  <c r="R1249" i="5"/>
  <c r="R1250" i="5"/>
  <c r="R1251" i="5"/>
  <c r="R1252" i="5"/>
  <c r="R1253" i="5"/>
  <c r="R1254" i="5"/>
  <c r="R1255" i="5"/>
  <c r="R1256" i="5"/>
  <c r="R1257" i="5"/>
  <c r="R1258" i="5"/>
  <c r="R1259" i="5"/>
  <c r="R1260" i="5"/>
  <c r="R1261" i="5"/>
  <c r="R1262" i="5"/>
  <c r="R1263" i="5"/>
  <c r="R1264" i="5"/>
  <c r="R1265" i="5"/>
  <c r="AA356" i="1" s="1"/>
  <c r="R1266" i="5"/>
  <c r="AA357" i="1" s="1"/>
  <c r="R1267" i="5"/>
  <c r="AA358" i="1" s="1"/>
  <c r="R1268" i="5"/>
  <c r="R1269" i="5"/>
  <c r="R1270" i="5"/>
  <c r="AA359" i="1" s="1"/>
  <c r="R1271" i="5"/>
  <c r="R1272" i="5"/>
  <c r="R1273" i="5"/>
  <c r="R1274" i="5"/>
  <c r="R1275" i="5"/>
  <c r="R1276" i="5"/>
  <c r="R1277" i="5"/>
  <c r="R1278" i="5"/>
  <c r="R1279" i="5"/>
  <c r="R1280" i="5"/>
  <c r="R1281" i="5"/>
  <c r="R1282" i="5"/>
  <c r="R1283" i="5"/>
  <c r="R1284" i="5"/>
  <c r="R1285" i="5"/>
  <c r="R1286" i="5"/>
  <c r="R1287" i="5"/>
  <c r="R1288" i="5"/>
  <c r="R1289" i="5"/>
  <c r="R1290" i="5"/>
  <c r="R1291" i="5"/>
  <c r="R1292" i="5"/>
  <c r="R1293" i="5"/>
  <c r="R1294" i="5"/>
  <c r="R1295" i="5"/>
  <c r="R1296" i="5"/>
  <c r="R1297" i="5"/>
  <c r="R1298" i="5"/>
  <c r="R1299" i="5"/>
  <c r="R1300" i="5"/>
  <c r="R1301" i="5"/>
  <c r="R1302" i="5"/>
  <c r="R1303" i="5"/>
  <c r="R1304" i="5"/>
  <c r="R1305" i="5"/>
  <c r="AA360" i="1" s="1"/>
  <c r="R1306" i="5"/>
  <c r="R1307" i="5"/>
  <c r="AA114" i="1" s="1"/>
  <c r="R1308" i="5"/>
  <c r="R1309" i="5"/>
  <c r="R1310" i="5"/>
  <c r="R1311" i="5"/>
  <c r="AA362" i="1" s="1"/>
  <c r="R1312" i="5"/>
  <c r="R1313" i="5"/>
  <c r="R1314" i="5"/>
  <c r="R1315" i="5"/>
  <c r="R1316" i="5"/>
  <c r="R1317" i="5"/>
  <c r="R1318" i="5"/>
  <c r="R1319" i="5"/>
  <c r="R1320" i="5"/>
  <c r="R1321" i="5"/>
  <c r="R1322" i="5"/>
  <c r="R1323" i="5"/>
  <c r="R1324" i="5"/>
  <c r="R1325" i="5"/>
  <c r="R1326" i="5"/>
  <c r="R1327" i="5"/>
  <c r="R1328" i="5"/>
  <c r="R1329" i="5"/>
  <c r="R1330" i="5"/>
  <c r="R1331" i="5"/>
  <c r="R1332" i="5"/>
  <c r="R1333" i="5"/>
  <c r="R1334" i="5"/>
  <c r="R1335" i="5"/>
  <c r="R1336" i="5"/>
  <c r="R1337" i="5"/>
  <c r="R1338" i="5"/>
  <c r="R1339" i="5"/>
  <c r="R1340" i="5"/>
  <c r="R1341" i="5"/>
  <c r="R1342" i="5"/>
  <c r="R1343" i="5"/>
  <c r="R1344" i="5"/>
  <c r="R1345" i="5"/>
  <c r="R1346" i="5"/>
  <c r="R1347" i="5"/>
  <c r="R1348" i="5"/>
  <c r="R1349" i="5"/>
  <c r="R1350" i="5"/>
  <c r="R1351" i="5"/>
  <c r="R1352" i="5"/>
  <c r="R1353" i="5"/>
  <c r="R1354" i="5"/>
  <c r="R1355" i="5"/>
  <c r="R1356" i="5"/>
  <c r="R1357" i="5"/>
  <c r="R1358" i="5"/>
  <c r="R1359" i="5"/>
  <c r="R1360" i="5"/>
  <c r="R1361" i="5"/>
  <c r="R1362" i="5"/>
  <c r="R1363" i="5"/>
  <c r="R1364" i="5"/>
  <c r="R1365" i="5"/>
  <c r="R1366" i="5"/>
  <c r="AA364" i="1" s="1"/>
  <c r="R1367" i="5"/>
  <c r="R1368" i="5"/>
  <c r="R1369" i="5"/>
  <c r="R1370" i="5"/>
  <c r="AA368" i="1" s="1"/>
  <c r="R1371" i="5"/>
  <c r="AA369" i="1" s="1"/>
  <c r="R1372" i="5"/>
  <c r="AA365" i="1" s="1"/>
  <c r="R1373" i="5"/>
  <c r="AA366" i="1" s="1"/>
  <c r="R1374" i="5"/>
  <c r="R1375" i="5"/>
  <c r="AA367" i="1" s="1"/>
  <c r="R1376" i="5"/>
  <c r="R1377" i="5"/>
  <c r="R1378" i="5"/>
  <c r="R1379" i="5"/>
  <c r="R1380" i="5"/>
  <c r="R1381" i="5"/>
  <c r="R1382" i="5"/>
  <c r="R1383" i="5"/>
  <c r="R1384" i="5"/>
  <c r="R1385" i="5"/>
  <c r="R1386" i="5"/>
  <c r="R1387" i="5"/>
  <c r="R1388" i="5"/>
  <c r="R1389" i="5"/>
  <c r="R1390" i="5"/>
  <c r="R1391" i="5"/>
  <c r="R1392" i="5"/>
  <c r="R1393" i="5"/>
  <c r="R1394" i="5"/>
  <c r="R1395" i="5"/>
  <c r="R1396" i="5"/>
  <c r="R1397" i="5"/>
  <c r="R1398" i="5"/>
  <c r="R1399" i="5"/>
  <c r="R1400" i="5"/>
  <c r="R1401" i="5"/>
  <c r="R1402" i="5"/>
  <c r="R1403" i="5"/>
  <c r="R1404" i="5"/>
  <c r="R1405" i="5"/>
  <c r="R1406" i="5"/>
  <c r="R1407" i="5"/>
  <c r="R1408" i="5"/>
  <c r="R1409" i="5"/>
  <c r="R1410" i="5"/>
  <c r="R1411" i="5"/>
  <c r="R1412" i="5"/>
  <c r="R1413" i="5"/>
  <c r="R1414" i="5"/>
  <c r="R1415" i="5"/>
  <c r="R1416" i="5"/>
  <c r="R1417" i="5"/>
  <c r="R1418" i="5"/>
  <c r="R1419" i="5"/>
  <c r="R1420" i="5"/>
  <c r="R1421" i="5"/>
  <c r="R1422" i="5"/>
  <c r="R1423" i="5"/>
  <c r="R1424" i="5"/>
  <c r="R1425" i="5"/>
  <c r="R1426" i="5"/>
  <c r="R1427" i="5"/>
  <c r="AA370" i="1" s="1"/>
  <c r="R1428" i="5"/>
  <c r="AA371" i="1" s="1"/>
  <c r="R1429" i="5"/>
  <c r="R1430" i="5"/>
  <c r="R1431" i="5"/>
  <c r="R1432" i="5"/>
  <c r="R1433" i="5"/>
  <c r="R1434" i="5"/>
  <c r="R1435" i="5"/>
  <c r="R1436" i="5"/>
  <c r="R1437" i="5"/>
  <c r="R1438" i="5"/>
  <c r="R1439" i="5"/>
  <c r="R1440" i="5"/>
  <c r="AA373" i="1" s="1"/>
  <c r="R1441" i="5"/>
  <c r="R1442" i="5"/>
  <c r="R1443" i="5"/>
  <c r="R1444" i="5"/>
  <c r="AA228" i="1" s="1"/>
  <c r="R1445" i="5"/>
  <c r="AA129" i="1" s="1"/>
  <c r="R1446" i="5"/>
  <c r="R1447" i="5"/>
  <c r="R1448" i="5"/>
  <c r="R1449" i="5"/>
  <c r="R1450" i="5"/>
  <c r="R1451" i="5"/>
  <c r="R1452" i="5"/>
  <c r="R1453" i="5"/>
  <c r="R1454" i="5"/>
  <c r="R1455" i="5"/>
  <c r="R1456" i="5"/>
  <c r="R1457" i="5"/>
  <c r="R1458" i="5"/>
  <c r="R1459" i="5"/>
  <c r="R1460" i="5"/>
  <c r="R1461" i="5"/>
  <c r="R1462" i="5"/>
  <c r="R1463" i="5"/>
  <c r="R1464" i="5"/>
  <c r="R1465" i="5"/>
  <c r="R1466" i="5"/>
  <c r="AA374" i="1" s="1"/>
  <c r="R1467" i="5"/>
  <c r="R1468" i="5"/>
  <c r="R1469" i="5"/>
  <c r="AA354" i="1" s="1"/>
  <c r="R1470" i="5"/>
  <c r="R1471" i="5"/>
  <c r="R1472" i="5"/>
  <c r="AA376" i="1" s="1"/>
  <c r="R1473" i="5"/>
  <c r="AA377" i="1" s="1"/>
  <c r="R1474" i="5"/>
  <c r="AA375" i="1" s="1"/>
  <c r="R1475" i="5"/>
  <c r="R1476" i="5"/>
  <c r="R1477" i="5"/>
  <c r="R1478" i="5"/>
  <c r="R1479" i="5"/>
  <c r="R1480" i="5"/>
  <c r="R1481" i="5"/>
  <c r="R1482" i="5"/>
  <c r="R1483" i="5"/>
  <c r="R1484" i="5"/>
  <c r="R1485" i="5"/>
  <c r="R1486" i="5"/>
  <c r="R1487" i="5"/>
  <c r="R1488" i="5"/>
  <c r="R1489" i="5"/>
  <c r="R1490" i="5"/>
  <c r="R1491" i="5"/>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2" i="1"/>
  <c r="Y2" i="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O181" i="1"/>
  <c r="P181" i="1"/>
  <c r="V181" i="1"/>
  <c r="AA352" i="1" l="1"/>
  <c r="AA361" i="1"/>
  <c r="AA80" i="1"/>
  <c r="AA339" i="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2" i="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7" i="1"/>
  <c r="X2" i="1"/>
  <c r="T354" i="1"/>
  <c r="S40" i="1"/>
  <c r="S41" i="1"/>
  <c r="S57" i="1"/>
  <c r="S75" i="1"/>
  <c r="S255" i="1"/>
  <c r="S270" i="1"/>
  <c r="S315" i="1"/>
  <c r="S316" i="1"/>
  <c r="S317" i="1"/>
  <c r="S354" i="1"/>
  <c r="R75" i="1"/>
  <c r="R255" i="1"/>
  <c r="R270" i="1"/>
  <c r="R315" i="1"/>
  <c r="R316" i="1"/>
  <c r="R317" i="1"/>
  <c r="R354" i="1"/>
  <c r="R40" i="1"/>
  <c r="R41" i="1"/>
  <c r="R57" i="1"/>
  <c r="Q31" i="1"/>
  <c r="Q40" i="1"/>
  <c r="Q41" i="1"/>
  <c r="Q55" i="1"/>
  <c r="Q56" i="1"/>
  <c r="Q57" i="1"/>
  <c r="Q68" i="1"/>
  <c r="Q70" i="1"/>
  <c r="Q72" i="1"/>
  <c r="Q73" i="1"/>
  <c r="Q75" i="1"/>
  <c r="Q84" i="1"/>
  <c r="Q91" i="1"/>
  <c r="Q129" i="1"/>
  <c r="Q132" i="1"/>
  <c r="Q133" i="1"/>
  <c r="Q134" i="1"/>
  <c r="Q139" i="1"/>
  <c r="Q145" i="1"/>
  <c r="Q147" i="1"/>
  <c r="Q149" i="1"/>
  <c r="Q150" i="1"/>
  <c r="Q151" i="1"/>
  <c r="Q168" i="1"/>
  <c r="Q170" i="1"/>
  <c r="Q172" i="1"/>
  <c r="Q173" i="1"/>
  <c r="Q174" i="1"/>
  <c r="Q177" i="1"/>
  <c r="Q192" i="1"/>
  <c r="Q210" i="1"/>
  <c r="Q222" i="1"/>
  <c r="Q228" i="1"/>
  <c r="Q239" i="1"/>
  <c r="Q240" i="1"/>
  <c r="Q255" i="1"/>
  <c r="Q270" i="1"/>
  <c r="Q271" i="1"/>
  <c r="Q290" i="1"/>
  <c r="Q294" i="1"/>
  <c r="Q296" i="1"/>
  <c r="Q298" i="1"/>
  <c r="Q299" i="1"/>
  <c r="Q300" i="1"/>
  <c r="Q309" i="1"/>
  <c r="Q310" i="1"/>
  <c r="Q311" i="1"/>
  <c r="Q312" i="1"/>
  <c r="Q313" i="1"/>
  <c r="Q314" i="1"/>
  <c r="Q315" i="1"/>
  <c r="Q316" i="1"/>
  <c r="Q317" i="1"/>
  <c r="Q318" i="1"/>
  <c r="Q319" i="1"/>
  <c r="Q324" i="1"/>
  <c r="Q330" i="1"/>
  <c r="Q354" i="1"/>
  <c r="Q16" i="1"/>
  <c r="Q5" i="1"/>
  <c r="P16" i="1"/>
  <c r="P17" i="1"/>
  <c r="P22" i="1"/>
  <c r="P23" i="1"/>
  <c r="P24" i="1"/>
  <c r="P26" i="1"/>
  <c r="P31" i="1"/>
  <c r="P40" i="1"/>
  <c r="P41" i="1"/>
  <c r="P44" i="1"/>
  <c r="P45" i="1"/>
  <c r="P55" i="1"/>
  <c r="P56" i="1"/>
  <c r="P57" i="1"/>
  <c r="P59" i="1"/>
  <c r="P60" i="1"/>
  <c r="P68" i="1"/>
  <c r="P70" i="1"/>
  <c r="P72" i="1"/>
  <c r="P73" i="1"/>
  <c r="P75" i="1"/>
  <c r="P77" i="1"/>
  <c r="P79" i="1"/>
  <c r="P80" i="1"/>
  <c r="P84" i="1"/>
  <c r="P91" i="1"/>
  <c r="P97" i="1"/>
  <c r="P98" i="1"/>
  <c r="P111" i="1"/>
  <c r="P112" i="1"/>
  <c r="P114" i="1"/>
  <c r="P129" i="1"/>
  <c r="P132" i="1"/>
  <c r="P133" i="1"/>
  <c r="P134" i="1"/>
  <c r="P139" i="1"/>
  <c r="P145" i="1"/>
  <c r="P147" i="1"/>
  <c r="P149" i="1"/>
  <c r="P150" i="1"/>
  <c r="P151" i="1"/>
  <c r="P168" i="1"/>
  <c r="P170" i="1"/>
  <c r="P172" i="1"/>
  <c r="P173" i="1"/>
  <c r="P174" i="1"/>
  <c r="P177" i="1"/>
  <c r="P192" i="1"/>
  <c r="P210" i="1"/>
  <c r="P213" i="1"/>
  <c r="P219" i="1"/>
  <c r="P220" i="1"/>
  <c r="P221" i="1"/>
  <c r="P222" i="1"/>
  <c r="P228" i="1"/>
  <c r="P239" i="1"/>
  <c r="P240" i="1"/>
  <c r="P242" i="1"/>
  <c r="P244" i="1"/>
  <c r="P249" i="1"/>
  <c r="P250" i="1"/>
  <c r="P251" i="1"/>
  <c r="P255" i="1"/>
  <c r="P270" i="1"/>
  <c r="P271" i="1"/>
  <c r="P276" i="1"/>
  <c r="P283" i="1"/>
  <c r="P284" i="1"/>
  <c r="P285" i="1"/>
  <c r="P286" i="1"/>
  <c r="P287" i="1"/>
  <c r="P288" i="1"/>
  <c r="P289" i="1"/>
  <c r="P290" i="1"/>
  <c r="P294" i="1"/>
  <c r="P296" i="1"/>
  <c r="P297" i="1"/>
  <c r="P298" i="1"/>
  <c r="P299" i="1"/>
  <c r="P300" i="1"/>
  <c r="P305" i="1"/>
  <c r="P309" i="1"/>
  <c r="P310" i="1"/>
  <c r="P311" i="1"/>
  <c r="P312" i="1"/>
  <c r="P313" i="1"/>
  <c r="P314" i="1"/>
  <c r="P315" i="1"/>
  <c r="P316" i="1"/>
  <c r="P317" i="1"/>
  <c r="P318" i="1"/>
  <c r="P319" i="1"/>
  <c r="P324" i="1"/>
  <c r="P325" i="1"/>
  <c r="P329" i="1"/>
  <c r="P330" i="1"/>
  <c r="P334" i="1"/>
  <c r="P354" i="1"/>
  <c r="P363" i="1"/>
  <c r="P5" i="1"/>
  <c r="O219" i="1" l="1"/>
  <c r="O220" i="1"/>
  <c r="O221" i="1"/>
  <c r="O222" i="1"/>
  <c r="O228" i="1"/>
  <c r="O239" i="1"/>
  <c r="O240" i="1"/>
  <c r="O242" i="1"/>
  <c r="O244" i="1"/>
  <c r="O249" i="1"/>
  <c r="O250" i="1"/>
  <c r="O251" i="1"/>
  <c r="O255" i="1"/>
  <c r="O270" i="1"/>
  <c r="O271" i="1"/>
  <c r="O276" i="1"/>
  <c r="O283" i="1"/>
  <c r="O284" i="1"/>
  <c r="O285" i="1"/>
  <c r="O286" i="1"/>
  <c r="O287" i="1"/>
  <c r="O288" i="1"/>
  <c r="O289" i="1"/>
  <c r="O290" i="1"/>
  <c r="O294" i="1"/>
  <c r="O296" i="1"/>
  <c r="O297" i="1"/>
  <c r="O298" i="1"/>
  <c r="O299" i="1"/>
  <c r="O300" i="1"/>
  <c r="O305" i="1"/>
  <c r="O309" i="1"/>
  <c r="O310" i="1"/>
  <c r="O311" i="1"/>
  <c r="O312" i="1"/>
  <c r="O313" i="1"/>
  <c r="O314" i="1"/>
  <c r="O315" i="1"/>
  <c r="O316" i="1"/>
  <c r="O317" i="1"/>
  <c r="O318" i="1"/>
  <c r="O319" i="1"/>
  <c r="O324" i="1"/>
  <c r="O325" i="1"/>
  <c r="O329" i="1"/>
  <c r="O330" i="1"/>
  <c r="O334" i="1"/>
  <c r="O354" i="1"/>
  <c r="O363" i="1"/>
  <c r="O23" i="1"/>
  <c r="O24" i="1"/>
  <c r="O26" i="1"/>
  <c r="O31" i="1"/>
  <c r="O40" i="1"/>
  <c r="O41" i="1"/>
  <c r="O44" i="1"/>
  <c r="O45" i="1"/>
  <c r="O55" i="1"/>
  <c r="O56" i="1"/>
  <c r="O57" i="1"/>
  <c r="O59" i="1"/>
  <c r="O60" i="1"/>
  <c r="O68" i="1"/>
  <c r="O70" i="1"/>
  <c r="O72" i="1"/>
  <c r="O73" i="1"/>
  <c r="O75" i="1"/>
  <c r="O77" i="1"/>
  <c r="O79" i="1"/>
  <c r="O80" i="1"/>
  <c r="O84" i="1"/>
  <c r="O91" i="1"/>
  <c r="O97" i="1"/>
  <c r="O98" i="1"/>
  <c r="O111" i="1"/>
  <c r="O112" i="1"/>
  <c r="O114" i="1"/>
  <c r="O129" i="1"/>
  <c r="O132" i="1"/>
  <c r="O133" i="1"/>
  <c r="O134" i="1"/>
  <c r="O139" i="1"/>
  <c r="O145" i="1"/>
  <c r="O147" i="1"/>
  <c r="O149" i="1"/>
  <c r="O150" i="1"/>
  <c r="O151" i="1"/>
  <c r="O168" i="1"/>
  <c r="O170" i="1"/>
  <c r="O172" i="1"/>
  <c r="O173" i="1"/>
  <c r="O174" i="1"/>
  <c r="O177" i="1"/>
  <c r="O192" i="1"/>
  <c r="O210" i="1"/>
  <c r="O213" i="1"/>
  <c r="O11" i="1"/>
  <c r="O16" i="1"/>
  <c r="O17" i="1"/>
  <c r="O22" i="1"/>
  <c r="O5" i="1"/>
  <c r="W354" i="1"/>
  <c r="W355" i="1"/>
  <c r="W356" i="1"/>
  <c r="W357" i="1"/>
  <c r="W358" i="1"/>
  <c r="W359" i="1"/>
  <c r="W360" i="1"/>
  <c r="W361" i="1"/>
  <c r="W362" i="1"/>
  <c r="W363" i="1"/>
  <c r="W364" i="1"/>
  <c r="W365" i="1"/>
  <c r="W366" i="1"/>
  <c r="W367" i="1"/>
  <c r="W368" i="1"/>
  <c r="W369" i="1"/>
  <c r="W370" i="1"/>
  <c r="W371" i="1"/>
  <c r="W372" i="1"/>
  <c r="W373" i="1"/>
  <c r="W374" i="1"/>
  <c r="W375" i="1"/>
  <c r="W376" i="1"/>
  <c r="W377" i="1"/>
  <c r="I355" i="1"/>
  <c r="I356" i="1"/>
  <c r="I357" i="1"/>
  <c r="I358" i="1"/>
  <c r="I359" i="1"/>
  <c r="I360" i="1"/>
  <c r="I361" i="1"/>
  <c r="I362" i="1"/>
  <c r="I364" i="1"/>
  <c r="I365" i="1"/>
  <c r="I366" i="1"/>
  <c r="I367" i="1"/>
  <c r="I368" i="1"/>
  <c r="I369" i="1"/>
  <c r="I370" i="1"/>
  <c r="I371" i="1"/>
  <c r="I372" i="1"/>
  <c r="I373" i="1"/>
  <c r="I374" i="1"/>
  <c r="I375" i="1"/>
  <c r="I376" i="1"/>
  <c r="I377" i="1"/>
  <c r="I354" i="1"/>
  <c r="I2" i="1" l="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30" i="1"/>
  <c r="I331" i="1"/>
  <c r="I332" i="1"/>
  <c r="I333" i="1"/>
  <c r="I334" i="1"/>
  <c r="I335" i="1"/>
  <c r="I336" i="1"/>
  <c r="I337" i="1"/>
  <c r="I338" i="1"/>
  <c r="I339" i="1"/>
  <c r="I340" i="1"/>
  <c r="I341" i="1"/>
  <c r="I342" i="1"/>
  <c r="I343" i="1"/>
  <c r="I344" i="1"/>
  <c r="I346" i="1"/>
  <c r="I347" i="1"/>
  <c r="I348" i="1"/>
  <c r="I349" i="1"/>
  <c r="I350" i="1"/>
  <c r="I351" i="1"/>
  <c r="I352" i="1"/>
  <c r="I353" i="1"/>
</calcChain>
</file>

<file path=xl/sharedStrings.xml><?xml version="1.0" encoding="utf-8"?>
<sst xmlns="http://schemas.openxmlformats.org/spreadsheetml/2006/main" count="42846" uniqueCount="8536">
  <si>
    <t>No. Contrato</t>
  </si>
  <si>
    <t xml:space="preserve">Apellidos Y Nombres </t>
  </si>
  <si>
    <t>Fecha de Suscripción</t>
  </si>
  <si>
    <t>Fecha de terminación inicial</t>
  </si>
  <si>
    <t>Correo Institucional</t>
  </si>
  <si>
    <t>Valor Mensual</t>
  </si>
  <si>
    <t xml:space="preserve">Valor total </t>
  </si>
  <si>
    <t xml:space="preserve">Adiciones </t>
  </si>
  <si>
    <t xml:space="preserve">Valor total con adiciones </t>
  </si>
  <si>
    <t>Dependencia</t>
  </si>
  <si>
    <t>Fecha de inicio</t>
  </si>
  <si>
    <t>FUENTE DE FINANCIACIÓN</t>
  </si>
  <si>
    <t xml:space="preserve">Fecha de Terminación </t>
  </si>
  <si>
    <t xml:space="preserve">Terminación anticipada </t>
  </si>
  <si>
    <t xml:space="preserve">Modificacion 1 </t>
  </si>
  <si>
    <t xml:space="preserve">Fecha inicio de modificación 1 </t>
  </si>
  <si>
    <t>Fecha de terminación modificación 1</t>
  </si>
  <si>
    <t>Modificacion 2</t>
  </si>
  <si>
    <t>Fecha inicio de modificación 1</t>
  </si>
  <si>
    <t xml:space="preserve">Fecha de terminación modificación 2 </t>
  </si>
  <si>
    <t xml:space="preserve">Objeto </t>
  </si>
  <si>
    <t xml:space="preserve">Modalidad </t>
  </si>
  <si>
    <t>ESTADO SECOP</t>
  </si>
  <si>
    <t>LINK</t>
  </si>
  <si>
    <t>Orlando Moreno Gil</t>
  </si>
  <si>
    <t>Dirección Administrativa</t>
  </si>
  <si>
    <t>FUNCIONAMIENTO</t>
  </si>
  <si>
    <t xml:space="preserve">Prestar sus servicios de apoyo a la gestión a la Superintendencia de Transporte, con la conducción de vehículos del parque automotor de la entidad. </t>
  </si>
  <si>
    <t>EN EJECUCIÓN</t>
  </si>
  <si>
    <t>https://community.secop.gov.co/Public/Tendering/OpportunityDetail/Index?noticeUID=CO1.NTC.2486417&amp;isFromPublicArea=True&amp;isModal=true&amp;asPopupView=true</t>
  </si>
  <si>
    <t xml:space="preserve"> Nancy Stella Patiño León </t>
  </si>
  <si>
    <t>1. Dirección Administrativa
2. GIT Gestión contractual</t>
  </si>
  <si>
    <t xml:space="preserve">Prestar sus servicios profesionales en la Superintendencia de Transporte, a través de la Dirección Administrativa, brindando soporte y acompañamiento jurídico en los procesos de contratación que se adelantan en la entidad, para el cumplimiento de las metas y objetivos propuestos. </t>
  </si>
  <si>
    <t>https://community.secop.gov.co/Public/Tendering/OpportunityDetail/Index?noticeUID=CO1.NTC.2486446&amp;isFromPublicArea=True&amp;isModal=true&amp;asPopupView=true</t>
  </si>
  <si>
    <t>Sara Patricia Alvarez Mengual</t>
  </si>
  <si>
    <t xml:space="preserve">Prestar sus servicios profesionales en la Superintendencia de Transporte, brindando acompañamiento jurídico y contractual en las actividades propias de la Dirección Administrativa </t>
  </si>
  <si>
    <t>https://community.secop.gov.co/Public/Tendering/OpportunityDetail/Index?noticeUID=CO1.NTC.2486864&amp;isFromPublicArea=True&amp;isModal=true&amp;asPopupView=true</t>
  </si>
  <si>
    <t xml:space="preserve">Magalli Buitrago Sierra </t>
  </si>
  <si>
    <t xml:space="preserve">GIT - Gestión Financiera, Presupuestal y Contable </t>
  </si>
  <si>
    <t xml:space="preserve">Prestar sus servicios de apoyo asistencial y operativo en el Grupo de Gestión Financiera, Presupuestal y Contable de la Dirección Financiera de la Superintendencia de Transporte frente al proceso de revisión y pago de las obligaciones financieras a cargo, tales como facturas, cuentas de cobro, viáticos, actos administrativos, seguridad social, nómina, servicios públicos, entre otras obligaciones. </t>
  </si>
  <si>
    <t>TERMINADO</t>
  </si>
  <si>
    <t>https://community.secop.gov.co/Public/Tendering/OpportunityDetail/Index?noticeUID=CO1.NTC.2487316&amp;isFromPublicArea=True&amp;isModal=true&amp;asPopupView=true</t>
  </si>
  <si>
    <t>Natalia Susana Quimbay Beltrán</t>
  </si>
  <si>
    <t xml:space="preserve">Prestar sus servicios profesionales en el Grupo de Gestión Financiera, Presupuestal y Contable de la Dirección Financiera de la Superintendencia de Transporte acompañando en las actividades relacionadas con el seguimiento y gestión de la ejecución presupuestal; a la devolución de saldos a favor y pago de conciliaciones y sentencias judiciales. </t>
  </si>
  <si>
    <t>https://community.secop.gov.co/Public/Tendering/OpportunityDetail/Index?noticeUID=CO1.NTC.2486951&amp;isFromPublicArea=True&amp;isModal=true&amp;asPopupView=true</t>
  </si>
  <si>
    <t xml:space="preserve"> Iván David Rodríguez Ramírez</t>
  </si>
  <si>
    <t>Dirección Financiera</t>
  </si>
  <si>
    <t xml:space="preserve">Prestar sus servicios profesionales en el Grupo de Análisis de Gestión del Recaudo de la Dirección Financiera acompañando en actividades para analizar, confrontar y conciliar las cuentas bancarias recaudadoras, así como realizar la aplicación de pagos en el aplicativo Consola C-taux, la imputación de ingresos en el SIIF Nación, informes de liquidez y la ejecución del análisis y gestión del recaudo. </t>
  </si>
  <si>
    <t>https://community.secop.gov.co/Public/Tendering/OpportunityDetail/Index?noticeUID=CO1.NTC.2487190&amp;isFromPublicArea=True&amp;isModal=true&amp;asPopupView=true</t>
  </si>
  <si>
    <t xml:space="preserve"> Diana Caterin Pineda Pedraza</t>
  </si>
  <si>
    <t>GIT - Análisis y Gestión  Recaudo</t>
  </si>
  <si>
    <t xml:space="preserve">Prestar sus servicios de apoyo a la gestión en el Grupo de Análisis y Gestión del Recaudo de la Dirección Financiera de la Superintendencia de Transporte, apoyando en la ejecución de la gestión de cobro persuasivo. </t>
  </si>
  <si>
    <t>https://community.secop.gov.co/Public/Tendering/OpportunityDetail/Index?noticeUID=CO1.NTC.2487455&amp;isFromPublicArea=True&amp;isModal=true&amp;asPopupView=true</t>
  </si>
  <si>
    <t>Erika Alejandra Barragán Padilla</t>
  </si>
  <si>
    <t xml:space="preserve">Prestar sus servicios profesionales en el Grupo de Análisis y Gestión del Recaudo de la Dirección Financiera apoyando en los procesos de la gestión de cobro persuasivo, así como, en las acciones administrativas necesarias para identificar, analizar y sanear las partidas conciliatorias relacionadas con el recaudo de la Superintendencia de Transporte. </t>
  </si>
  <si>
    <t>https://community.secop.gov.co/Public/Tendering/OpportunityDetail/Index?noticeUID=CO1.NTC.2487550&amp;isFromPublicArea=True&amp;isModal=true&amp;asPopupView=true</t>
  </si>
  <si>
    <t xml:space="preserve">Carlos Arturo Mojica Rangel </t>
  </si>
  <si>
    <t>Prestar sus servicios profesionales en la Dirección Financiera de la Superintendencia de Transporte acompañando en la actualización, análisis, depuración, conciliación y seguimiento de la cartera, así como en la proyección de respuestas a peticiones, quejas y reclamos que se presenten con ocasión a las obligaciones y derechos que se reflejen en la cartera de la Entidad</t>
  </si>
  <si>
    <t>https://community.secop.gov.co/Public/Tendering/OpportunityDetail/Index?noticeUID=CO1.NTC.2487788&amp;isFromPublicArea=True&amp;isModal=true&amp;asPopupView=true</t>
  </si>
  <si>
    <t xml:space="preserve"> Luz Miriam Peña Diaz</t>
  </si>
  <si>
    <t>N/A</t>
  </si>
  <si>
    <t>https://community.secop.gov.co/Public/Tendering/OpportunityDetail/Index?noticeUID=CO1.NTC.2488308&amp;isFromPublicArea=True&amp;isModal=true&amp;asPopupView=true</t>
  </si>
  <si>
    <t xml:space="preserve"> Leidy Paola Lopez Montañez</t>
  </si>
  <si>
    <t xml:space="preserve">Prestar sus servicios profesionales en el Grupo de Análisis de Gestión del Recaudo de la Dirección Financiera acompañando en actividades para analizar, confrontar y conciliar las cuentas bancarias recaudadoras, así como realizar la aplicación de pagos en el aplicativo Consola C-taux, la imputación de ingresos en el SIIF Nación y la devolución de saldos a favor por pago de lo no debido o mayor valor pagado. </t>
  </si>
  <si>
    <t>https://community.secop.gov.co/Public/Tendering/OpportunityDetail/Index?noticeUID=CO1.NTC.2488140&amp;isFromPublicArea=True&amp;isModal=true&amp;asPopupView=true</t>
  </si>
  <si>
    <t>Angie vanessa Jimenez Timaná</t>
  </si>
  <si>
    <t>Delegatura de Transito y Transporte Terrestre</t>
  </si>
  <si>
    <t>Prestar sus servicios profesionales en la Superintendencia Delegada de Tránsito y Transporte Terrestre apoyando desde el punto de vista jurídico el desarrollo de las labores de inspección, vigilancia y control del servicio público de transporte, servicios conexos a este y la aplicación de normas de tránsito.</t>
  </si>
  <si>
    <t>https://community.secop.gov.co/Public/Tendering/OpportunityDetail/Index?noticeUID=CO1.NTC.2489037&amp;isFromPublicArea=True&amp;isModal=true&amp;asPopupView=true</t>
  </si>
  <si>
    <t>Carlos Andres Ariza Macias</t>
  </si>
  <si>
    <t>https://community.secop.gov.co/Public/Tendering/OpportunityDetail/Index?noticeUID=CO1.NTC.2488882&amp;isFromPublicArea=True&amp;isModal=true&amp;asPopupView=true</t>
  </si>
  <si>
    <t>Nicolas Arturo Casto</t>
  </si>
  <si>
    <t>Prestar sus servicios profesionales en la Superintendencia Delegada de Tránsito y Transporte Terrestre apoyando los planes y programas a cargo de la dependencia, en el desarrollo de las funciones que les fueron asignadas en torno al servicio público de transporte y servicios conexos a este.</t>
  </si>
  <si>
    <t>https://community.secop.gov.co/Public/Tendering/OpportunityDetail/Index?noticeUID=CO1.NTC.2489254&amp;isFromPublicArea=True&amp;isModal=true&amp;asPopupView=true</t>
  </si>
  <si>
    <t>Sandra Patricia Muñoz Galeano</t>
  </si>
  <si>
    <t>Prestar sus servicios de apoyo a la gestión en la Superintendencia Delegada de Tránsito y Transporte Terrestre, realizando actividades de organización, clasificación y preparación física de los expedientes de archivo, de acuerdo con la legislación vigente y tablas de retención documental establecidas en la Entidad.</t>
  </si>
  <si>
    <t>https://community.secop.gov.co/Public/Tendering/OpportunityDetail/Index?noticeUID=CO1.NTC.2489195&amp;isFromPublicArea=True&amp;isModal=true&amp;asPopupView=true</t>
  </si>
  <si>
    <t>Milton Arley Meneses Reyes</t>
  </si>
  <si>
    <t>GIT-Talento Humano</t>
  </si>
  <si>
    <t>Prestar los servicios profesionales al Grupo de Talento Humano, brindando apoyo en la elaboración, implementación y seguimiento del Plan Estratégico de Talento Humano, en conjunto de los planes que lo componen y apoyar la implementación y consolidación del proceso de Gestión del Conocimiento</t>
  </si>
  <si>
    <t>https://community.secop.gov.co/Public/Tendering/OpportunityDetail/Index?noticeUID=CO1.NTC.2489480&amp;isFromPublicArea=True&amp;isModal=true&amp;asPopupView=true</t>
  </si>
  <si>
    <t>Daniel Alejandro Pinto Campos</t>
  </si>
  <si>
    <t>Dirección de Investigaciones de la Delegatura de Tránsito y Transporte Terrestre</t>
  </si>
  <si>
    <t>INVERSIÓN</t>
  </si>
  <si>
    <t xml:space="preserve">Prestar sus servicios profesionales en la Superintendencia de Transporte, realizando actividades de análisis jurídico a la documentación de los expedientes que serán objeto de transferencia documental de la Delegatura de Tránsito y Transporte Terrestre, para el mejoramiento de la gestión y capacidad institucional para la supervisión integral a los vigilados a nivel nacional. </t>
  </si>
  <si>
    <t>https://community.secop.gov.co/Public/Tendering/OpportunityDetail/Index?noticeUID=CO1.NTC.2489394&amp;isFromPublicArea=True&amp;isModal=true&amp;asPopupView=true</t>
  </si>
  <si>
    <t>Luis Efren Murillo Gamboa</t>
  </si>
  <si>
    <t xml:space="preserve">Prestar servicios profesionales en los procedimientos administrativos de elaboración de nómina, liquidación de prestaciones y seguridad social del Grupo de Talento Humano en la superintendencia de Transporte. </t>
  </si>
  <si>
    <t>https://community.secop.gov.co/Public/Tendering/OpportunityDetail/Index?noticeUID=CO1.NTC.2489686&amp;isFromPublicArea=True&amp;isModal=true&amp;asPopupView=true</t>
  </si>
  <si>
    <t>Natalia Paola Suárez Rojas</t>
  </si>
  <si>
    <t>https://community.secop.gov.co/Public/Tendering/OpportunityDetail/Index?noticeUID=CO1.NTC.2489769&amp;isFromPublicArea=True&amp;isModal=true&amp;asPopupView=true</t>
  </si>
  <si>
    <t>Robinson Amezquita Bustos</t>
  </si>
  <si>
    <t>Oficina Asesora Jurídica</t>
  </si>
  <si>
    <t xml:space="preserve">Prestar sus servicios profesionales en la Oficina Asesora Jurídica de la Superintendencia de Trasporte, en la proyección y revisión de documentos de carácter jurídico que le sean asignados y adelantar la defensa de la entidad, en aquellos procesos donde se otorgue poder para el efecto </t>
  </si>
  <si>
    <t>https://community.secop.gov.co/Public/Tendering/OpportunityDetail/Index?noticeUID=CO1.NTC.2489964&amp;isFromPublicArea=True&amp;isModal=true&amp;asPopupView=true</t>
  </si>
  <si>
    <t>Leonilde Leon Hernandez</t>
  </si>
  <si>
    <t xml:space="preserve">Prestar los servicios profesionales al Grupo de Talento Humano para apoyar en la ejecución, actualización y mantenimiento del SGSST (Sistema de Gestión de Seguridad y Salud en el Trabajo) de la entidad. </t>
  </si>
  <si>
    <t>https://community.secop.gov.co/Public/Tendering/OpportunityDetail/Index?noticeUID=CO1.NTC.2490045&amp;isFromPublicArea=True&amp;isModal=true&amp;asPopupView=true</t>
  </si>
  <si>
    <t>CESIÓN</t>
  </si>
  <si>
    <t xml:space="preserve">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 </t>
  </si>
  <si>
    <t>https://community.secop.gov.co/Public/Tendering/OpportunityDetail/Index?noticeUID=CO1.NTC.2490183&amp;isFromPublicArea=True&amp;isModal=true&amp;asPopupView=true</t>
  </si>
  <si>
    <t>Deysi Yamile Quintana</t>
  </si>
  <si>
    <t xml:space="preserve">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 </t>
  </si>
  <si>
    <t>https://community.secop.gov.co/Public/Tendering/OpportunityDetail/Index?noticeUID=CO1.NTC.2490420&amp;isFromPublicArea=True&amp;isModal=true&amp;asPopupView=true</t>
  </si>
  <si>
    <t>Paula Carolina Valencia Marín</t>
  </si>
  <si>
    <t xml:space="preserve">Prestar los servicios profesionales al Grupo de Talento Humano de la Superintendencia de Transporte, brindando el acompañamiento jurídico en la proyección de los actos administrativos, respuestas de requerimientos y documentos de su competencia, así como para adelantar el proceso de validación de títulos académicos. </t>
  </si>
  <si>
    <t>https://community.secop.gov.co/Public/Tendering/OpportunityDetail/Index?noticeUID=CO1.NTC.2490505&amp;isFromPublicArea=True&amp;isModal=true&amp;asPopupView=true</t>
  </si>
  <si>
    <t>Daniela Stephania Diaz Hoyos</t>
  </si>
  <si>
    <t>https://community.secop.gov.co/Public/Tendering/OpportunityDetail/Index?noticeUID=CO1.NTC.2490519&amp;isFromPublicArea=True&amp;isModal=true&amp;asPopupView=true</t>
  </si>
  <si>
    <t>Cindy Pineda Rozo</t>
  </si>
  <si>
    <t>https://community.secop.gov.co/Public/Tendering/OpportunityDetail/Index?noticeUID=CO1.NTC.2490724&amp;isFromPublicArea=True&amp;isModal=true&amp;asPopupView=true</t>
  </si>
  <si>
    <t>Hugo Fernando Cano Hernández</t>
  </si>
  <si>
    <t>https://community.secop.gov.co/Public/Tendering/OpportunityDetail/Index?noticeUID=CO1.NTC.2490866&amp;isFromPublicArea=True&amp;isModal=true&amp;asPopupView=true</t>
  </si>
  <si>
    <t>Nallivy Arias Galindo</t>
  </si>
  <si>
    <t>https://community.secop.gov.co/Public/Tendering/OpportunityDetail/Index?noticeUID=CO1.NTC.2490934&amp;isFromPublicArea=True&amp;isModal=true&amp;asPopupView=true</t>
  </si>
  <si>
    <t>Tatiana Franky Leon</t>
  </si>
  <si>
    <t xml:space="preserve">Prestar sus servicios profesionales en la Oficina Asesora Jurídica de la Superintendencia de Trasporte, apoyando la investigación, análisis, proyección y revisión de documentos de carácter jurídico que le sean asignados y acompañar las funciones correspondientes a dicha oficina </t>
  </si>
  <si>
    <t>https://community.secop.gov.co/Public/Tendering/OpportunityDetail/Index?noticeUID=CO1.NTC.2491131&amp;isFromPublicArea=True&amp;isModal=true&amp;asPopupView=true</t>
  </si>
  <si>
    <t>UNP</t>
  </si>
  <si>
    <t>Según factura</t>
  </si>
  <si>
    <t xml:space="preserve">Aunar esfuerzos, recursos físicos, humanos, administrativos, técnicos, financieros, capacidades y métodos entre la UNP y la Superintendencia de Transporte, que permitan ejercer la adecuada protección del Superintendente de Transporte, que en razón a su cargo y funciones tiene un mayor riesgo para su vida e integridad física. </t>
  </si>
  <si>
    <t>https://community.secop.gov.co/Public/Tendering/OpportunityDetail/Index?noticeUID=CO1.NTC.2491317&amp;isFromPublicArea=True&amp;isModal=true&amp;asPopupView=true</t>
  </si>
  <si>
    <t>Jennifer Constanza Suaza Saenz</t>
  </si>
  <si>
    <t xml:space="preserve">Prestar sus servicios profesionales en la Dirección Financiera de la Superintendencia de Transporte acompañando en la gestión y revisión de actos administrativos, respuestas a peticiones, y demás asuntos de naturaleza jurídica que sean atendidos por la dependencia. </t>
  </si>
  <si>
    <t>https://community.secop.gov.co/Public/Tendering/OpportunityDetail/Index?noticeUID=CO1.NTC.2491968&amp;isFromPublicArea=True&amp;isModal=true&amp;asPopupView=true</t>
  </si>
  <si>
    <t>Ana patricia Hernandez Cienfuegos</t>
  </si>
  <si>
    <t>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t>
  </si>
  <si>
    <t>https://community.secop.gov.co/Public/Tendering/OpportunityDetail/Index?noticeUID=CO1.NTC.2490971&amp;isFromPublicArea=True&amp;isModal=true&amp;asPopupView=true</t>
  </si>
  <si>
    <t>Cristian German Osorio Moya</t>
  </si>
  <si>
    <t>https://community.secop.gov.co/Public/Tendering/OpportunityDetail/Index?noticeUID=CO1.NTC.2491324&amp;isFromPublicArea=True&amp;isModal=true&amp;asPopupView=true</t>
  </si>
  <si>
    <t>Claudia Patricia Niño</t>
  </si>
  <si>
    <t>TICS</t>
  </si>
  <si>
    <t xml:space="preserve">Prestar sus servicios profesionales en la Oficina de Tecnologías de la Información y las Comunicaciones, adelantando actividades relativas a la gestión y seguimiento de proyectos de tecnología en el marco de la Política de Gobierno Digital </t>
  </si>
  <si>
    <t>https://community.secop.gov.co/Public/Tendering/OpportunityDetail/Index?noticeUID=CO1.NTC.2493349&amp;isFromPublicArea=True&amp;isModal=true&amp;asPopupView=true</t>
  </si>
  <si>
    <t>Cristian Alexis Martínez Lozano</t>
  </si>
  <si>
    <t>Prestar sus servicios profesionales para la operación de la intranet institucional y la implementación  de nuevas funcionalidades al sitio web de la Superintendencia de Transporte</t>
  </si>
  <si>
    <t>https://community.secop.gov.co/Public/Tendering/OpportunityDetail/Index?noticeUID=CO1.NTC.2494507&amp;isFromPublicArea=True&amp;isModal=true&amp;asPopupView=true</t>
  </si>
  <si>
    <t>Diego Alejandro Blanco</t>
  </si>
  <si>
    <t>Prestar sus servicios para apoyar la gestión en la operación de servidores y bases de datos que conforman la  infraestructura tecnológica de la Superintendencia de Transporte</t>
  </si>
  <si>
    <t>https://community.secop.gov.co/Public/Tendering/OpportunityDetail/Index?noticeUID=CO1.NTC.2494030&amp;isFromPublicArea=True&amp;isModal=true&amp;asPopupView=true</t>
  </si>
  <si>
    <t>Oscar Javier Carvajal Bernal</t>
  </si>
  <si>
    <t>Prestar sus servicios para apoyar la gestión en la operación de redes de comunicación que conforman la infraestructura tecnológica de la Superintendencia de Transporte</t>
  </si>
  <si>
    <t>https://community.secop.gov.co/Public/Tendering/OpportunityDetail/Index?noticeUID=CO1.NTC.2494820&amp;isFromPublicArea=True&amp;isModal=true&amp;asPopupView=true</t>
  </si>
  <si>
    <t>Prestar sus servicios profesionales coadyuvando los procesos propios de la gestión y operación de la infraestructura tecnológica de la Superintendencia de Transporte.</t>
  </si>
  <si>
    <t>https://community.secop.gov.co/Public/Tendering/OpportunityDetail/Index?noticeUID=CO1.NTC.2496056&amp;isFromPublicArea=True&amp;isModal=true&amp;asPopupView=true</t>
  </si>
  <si>
    <t>Mauricio Bautista Cabra</t>
  </si>
  <si>
    <t>https://community.secop.gov.co/Public/Tendering/OpportunityDetail/Index?noticeUID=CO1.NTC.2496253&amp;isFromPublicArea=True&amp;isModal=true&amp;asPopupView=true</t>
  </si>
  <si>
    <t>Sobira Sojo Rodriguez</t>
  </si>
  <si>
    <t>Prestar sus servicios profesionales para apoyar jurídicamente la estructuración de los procesos de contratación y asuntos propios de la ejecución de contratos a cargo de la Oficina de Tecnologías de la Información y las Comunicaciones</t>
  </si>
  <si>
    <t>https://community.secop.gov.co/Public/Tendering/OpportunityDetail/Index?noticeUID=CO1.NTC.2496662&amp;isFromPublicArea=True&amp;isModal=true&amp;asPopupView=true</t>
  </si>
  <si>
    <t>https://community.secop.gov.co/Public/Tendering/OpportunityDetail/Index?noticeUID=CO1.NTC.2497113&amp;isFromPublicArea=True&amp;isModal=true&amp;asPopupView=true</t>
  </si>
  <si>
    <t>Gilma Susana Martinez Gaitan</t>
  </si>
  <si>
    <t>Secretaria General</t>
  </si>
  <si>
    <t>Prestar los servicios profesionales brindando asesoría y apoyo en la revisión y actualización de los procesos y procedimientos de la Secretaría General en el marco de la mejora continua para el sostenimiento del Sistema Integrado de Gestión Institucional</t>
  </si>
  <si>
    <t>https://community.secop.gov.co/Public/Tendering/OpportunityDetail/Index?noticeUID=CO1.NTC.2492420&amp;isFromPublicArea=True&amp;isModal=true&amp;asPopupView=true</t>
  </si>
  <si>
    <t>Wilmar Fernando Murillo Rodriguez</t>
  </si>
  <si>
    <t>https://community.secop.gov.co/Public/Tendering/OpportunityDetail/Index?noticeUID=CO1.NTC.2492239&amp;isFromPublicArea=True&amp;isModal=true&amp;asPopupView=true</t>
  </si>
  <si>
    <t>Maricel Alejandra Monroy Zambrano</t>
  </si>
  <si>
    <t>Prestar sus servicios profesionales en la Superintendencia de Transporte analizando la información recibida o recabada para el desarrollo de las actividades a cargo de la Dirección de Investigaciones de Tránsito y Transporte Terrestre, en el ejercicio de sus funciones de vigilancia, inspección y control en la prestación del servicio público de transporte.</t>
  </si>
  <si>
    <t>https://community.secop.gov.co/Public/Tendering/OpportunityDetail/Index?noticeUID=CO1.NTC.2492240&amp;isFromPublicArea=True&amp;isModal=true&amp;asPopupView=true</t>
  </si>
  <si>
    <t>Astrid  Xiomara Torres Ariza</t>
  </si>
  <si>
    <t>https://community.secop.gov.co/Public/Tendering/OpportunityDetail/Index?noticeUID=CO1.NTC.2492296&amp;isFromPublicArea=True&amp;isModal=true&amp;asPopupView=true</t>
  </si>
  <si>
    <t>Maria Ines Rodriguez</t>
  </si>
  <si>
    <t>https://community.secop.gov.co/Public/Tendering/OpportunityDetail/Index?noticeUID=CO1.NTC.2492513&amp;isFromPublicArea=True&amp;isModal=true&amp;asPopupView=true</t>
  </si>
  <si>
    <t>Diego Fernando Peñaranda</t>
  </si>
  <si>
    <t>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t>
  </si>
  <si>
    <t>https://community.secop.gov.co/Public/Tendering/OpportunityDetail/Index?noticeUID=CO1.NTC.2492946&amp;isFromPublicArea=True&amp;isModal=true&amp;asPopupView=true</t>
  </si>
  <si>
    <t>Elton Posada Benedetti</t>
  </si>
  <si>
    <t>Prestar sus servicios de apoyo a la gestión en la Superintendencia de Transporte con el estudio y revisión de los documentos y trámites propios de las solicitudes de entrega de vehículos inmovilizados, de acuerdo con los procedimientos y parámetros establecidos en la Circular Única de Infraestructura y Transporte y la normatividad vigente.</t>
  </si>
  <si>
    <t>https://community.secop.gov.co/Public/Tendering/OpportunityDetail/Index?noticeUID=CO1.NTC.2492993&amp;isFromPublicArea=True&amp;isModal=true&amp;asPopupView=true</t>
  </si>
  <si>
    <t>Imprenta</t>
  </si>
  <si>
    <t>Prestación de servicios de publicación en el Diario Oficial de la Imprenta Nacional de Colombia de los actos administrativos expedidos por la Superintendencia de Transporte que legalmente lo requiera.</t>
  </si>
  <si>
    <t>https://community.secop.gov.co/Public/Tendering/OpportunityDetail/Index?noticeUID=CO1.NTC.2493149&amp;isFromPublicArea=True&amp;isModal=true&amp;asPopupView=true</t>
  </si>
  <si>
    <t>Andrea Catherinn Chaparro Salamanca</t>
  </si>
  <si>
    <t>https://community.secop.gov.co/Public/Tendering/OpportunityDetail/Index?noticeUID=CO1.NTC.2493908&amp;isFromPublicArea=True&amp;isModal=true&amp;asPopupView=true</t>
  </si>
  <si>
    <t>Eddy Esperanza Reyes Nieto</t>
  </si>
  <si>
    <t>Prestar sus servicios profesionales en la Dirección Financiera de la Superintendencia de Transporte, acompañando en las acciones administrativas necesarias para identificar, analizar, y sanear las partidas conciliatorias relacionadas con el recaudo de la Entidad, así como la proyección de respuestas a peticiones, quejas y reclamos de asuntos de esta Dependencia.</t>
  </si>
  <si>
    <t>https://community.secop.gov.co/Public/Tendering/OpportunityDetail/Index?noticeUID=CO1.NTC.2494053&amp;isFromPublicArea=True&amp;isModal=true&amp;asPopupView=true</t>
  </si>
  <si>
    <t xml:space="preserve">Franklim Julian Acosta Acevedo </t>
  </si>
  <si>
    <t>Prestar sus servicios profesionales en la sustanciación y proyección de actos administrativos, respuestas a peticiones presentadas por los vigilados, y demás asuntos de naturaleza jurídica que sean atendidos por la Dirección Financiera de la Superintendencia de Transporte.</t>
  </si>
  <si>
    <t>https://community.secop.gov.co/Public/Tendering/OpportunityDetail/Index?noticeUID=CO1.NTC.2494257&amp;isFromPublicArea=True&amp;isModal=true&amp;asPopupView=true</t>
  </si>
  <si>
    <t>José Ricardo Romero Avilez</t>
  </si>
  <si>
    <t>Prestar sus servicios profesionales para la Dirección Financiera de la Superintendencia de Transporte acompañando en la revisión y mejoramiento de las políticas y los procesos operativos contables, así como el planteamiento y desarrollo de acciones y actividades de mejora que atiendan efectivamente las causas de los hallazgos contables impuestos a la Dirección Financiera por la Contraloría General de la República.</t>
  </si>
  <si>
    <t>https://community.secop.gov.co/Public/Tendering/OpportunityDetail/Index?noticeUID=CO1.NTC.2494904&amp;isFromPublicArea=True&amp;isModal=true&amp;asPopupView=true</t>
  </si>
  <si>
    <t>Fanny Aya Castro</t>
  </si>
  <si>
    <t>GIT - Relacionamiento con el Ciudadano</t>
  </si>
  <si>
    <t xml:space="preserve"> Prestar sus servicios profesionales al Grupo de Relacionamiento con el Ciudadano de la Superintendencia de Transporte, en el acompañamiento y desarrollo de las actividades que nos permitan dar cumplimiento a los temas establecidos en la norma con la relación Estado Ciudadano</t>
  </si>
  <si>
    <t>https://community.secop.gov.co/Public/Tendering/OpportunityDetail/Index?noticeUID=CO1.NTC.2494142&amp;isFromPublicArea=True&amp;isModal=true&amp;asPopupView=true</t>
  </si>
  <si>
    <t xml:space="preserve"> Prestar sus servicios profesionales al Grupo de Relacionamiento con el Ciudadano de la Superintendencia de Transporte, proyectar respuesta o comunicación de traslado por competencia de las peticiones formuladas a la entidad, a efecto de garantizar el cumplimiento de lo establecido en la normatividad vigente frente a las PQRSD</t>
  </si>
  <si>
    <t>https://community.secop.gov.co/Public/Tendering/OpportunityDetail/Index?noticeUID=CO1.NTC.2494411&amp;isFromPublicArea=True&amp;isModal=true&amp;asPopupView=true</t>
  </si>
  <si>
    <t>Leidy Viviana Lopez Zambrano</t>
  </si>
  <si>
    <t>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ejercicio de las funciones de vigilancia, inspección y control que le fueron asignadas a la Dirección.</t>
  </si>
  <si>
    <t>https://community.secop.gov.co/Public/Tendering/OpportunityDetail/Index?noticeUID=CO1.NTC.2494680&amp;isFromPublicArea=True&amp;isModal=true&amp;asPopupView=true</t>
  </si>
  <si>
    <t>Julio Cesar Echeverri</t>
  </si>
  <si>
    <t>https://community.secop.gov.co/Public/Tendering/OpportunityDetail/Index?noticeUID=CO1.NTC.2494615&amp;isFromPublicArea=True&amp;isModal=true&amp;asPopupView=true</t>
  </si>
  <si>
    <t>Ana Maria Ortiz Toro</t>
  </si>
  <si>
    <t xml:space="preserve">  Prestar sus servicios profesionales al Grupo de Relacionamiento con el Ciudadano de la Superintendencia de Transporte, proyectar respuesta o comunicación de traslado por competencia de las peticiones formuladas a la entidad, a efecto de garantizar el cumplimiento de lo establecido en la normatividad vigente frente a las PQRSD</t>
  </si>
  <si>
    <t>https://community.secop.gov.co/Public/Tendering/OpportunityDetail/Index?noticeUID=CO1.NTC.2494484&amp;isFromPublicArea=True&amp;isModal=true&amp;asPopupView=true</t>
  </si>
  <si>
    <t>Diana Alejandra Escobar Baracaldo</t>
  </si>
  <si>
    <t>Prestar sus servicios profesionales en la Superintendencia de Transporte desde el punto de vista jurídico en las investigaciones y actuaciones administrativas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t>
  </si>
  <si>
    <t>https://community.secop.gov.co/Public/Tendering/OpportunityDetail/Index?noticeUID=CO1.NTC.2494911&amp;isFromPublicArea=True&amp;isModal=true&amp;asPopupView=true</t>
  </si>
  <si>
    <t>Jennifer Paola Acosta Sánchez</t>
  </si>
  <si>
    <t>https://community.secop.gov.co/Public/Tendering/OpportunityDetail/Index?noticeUID=CO1.NTC.2495836&amp;isFromPublicArea=True&amp;isModal=true&amp;asPopupView=true</t>
  </si>
  <si>
    <t>Sergio Andres Gonzalez Rodriguez</t>
  </si>
  <si>
    <t>Prestar sus servicios profesionales en la Oficina Asesora Jurídica de la Superintendencia de Transporte, apoyando en el análisis normativo jurisprudencial y doctrinal aplicado en la proyección y revisión de documentos de carácter jurídico que le sean asignados con el propósito de adelantar la defensa y representación de la entidad, en aquellos procesos donde se otorgue poder para el efecto</t>
  </si>
  <si>
    <t>https://community.secop.gov.co/Public/Tendering/OpportunityDetail/Index?noticeUID=CO1.NTC.2499071&amp;isFromPublicArea=True&amp;isModal=true&amp;asPopupView=true</t>
  </si>
  <si>
    <t>Sandra Milena Rojas Fuentes</t>
  </si>
  <si>
    <t>https://community.secop.gov.co/Public/Tendering/OpportunityDetail/Index?noticeUID=CO1.NTC.2495773&amp;isFromPublicArea=True&amp;isModal=true&amp;asPopupView=true</t>
  </si>
  <si>
    <t>Lina María Agudelo Lesmes</t>
  </si>
  <si>
    <t>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fortalecimiento a la supervisión integral a los vigilados a nivel nacional.</t>
  </si>
  <si>
    <t>https://community.secop.gov.co/Public/Tendering/OpportunityDetail/Index?noticeUID=CO1.NTC.2496139&amp;isFromPublicArea=True&amp;isModal=true&amp;asPopupView=true</t>
  </si>
  <si>
    <t>Jineth Alejandra Bernal Perdomo</t>
  </si>
  <si>
    <t>https://community.secop.gov.co/Public/Tendering/OpportunityDetail/Index?noticeUID=CO1.NTC.2496838&amp;isFromPublicArea=True&amp;isModal=true&amp;asPopupView=true</t>
  </si>
  <si>
    <t>Yeni Patricia Rubiano Sanchez</t>
  </si>
  <si>
    <t>https://community.secop.gov.co/Public/Tendering/OpportunityDetail/Index?noticeUID=CO1.NTC.2496744&amp;isFromPublicArea=True&amp;isModal=true&amp;asPopupView=true</t>
  </si>
  <si>
    <t>Esteban Díaz Villegas</t>
  </si>
  <si>
    <t xml:space="preserve">Prestar sus servicios profesionales para realizar la estructuración técnica de los procesos de
contratación a cargo de la Oficina de Tecnologías de la Información y las Comunicaciones.
</t>
  </si>
  <si>
    <t>https://community.secop.gov.co/Public/Tendering/OpportunityDetail/Index?noticeUID=CO1.NTC.2497226&amp;isFromPublicArea=True&amp;isModal=true&amp;asPopupView=true</t>
  </si>
  <si>
    <t>Geraldinne Mendoza Rodriguez</t>
  </si>
  <si>
    <t>Delegatura de Concesiones e Infraestructura</t>
  </si>
  <si>
    <t>Prestar sus servicios profesionales apoyando jurídicamente al Despacho del Superintendente Delegado de Concesiones e Infraestructura y a sus Direcciones en la sustanciación, revisión y gestión de las actuaciones administrativas a su cargo, para contribuir al fortalecimiento de las funciones de inspección, vigilancia y control que le fueron asignadas.</t>
  </si>
  <si>
    <t>https://community.secop.gov.co/Public/Tendering/OpportunityDetail/Index?noticeUID=CO1.NTC.2498215&amp;isFromPublicArea=True&amp;isModal=true&amp;asPopupView=true</t>
  </si>
  <si>
    <t>Ingrid Cristancho Huertas</t>
  </si>
  <si>
    <t>Prestar sus servicios profesionales en la Superintendencia de Transporte brindado acompañamiento jurídico y en el desarrollo de las actividades administrativas requeridas para la implementación de los programas especiales SETA, SASPRO, PESCRI - PAFYCI, Accesibilidad y Control al Sobrepeso, adelantados por la Delegatura de Concesiones e Infraestructura.</t>
  </si>
  <si>
    <t>https://community.secop.gov.co/Public/Tendering/OpportunityDetail/Index?noticeUID=CO1.NTC.2498321&amp;isFromPublicArea=True&amp;isModal=true&amp;asPopupView=true</t>
  </si>
  <si>
    <t>HEINSOHN HUMAN GLOBAL SOLUTIONS S.A.S.</t>
  </si>
  <si>
    <t>TICS - Talento Humano</t>
  </si>
  <si>
    <t>Prestación del servicio de mantenimiento y soporte extendido técnico y funcional de los módulos del Sistema de Información y Gestión del Empleo Público (SIGEP) utilizados por la Superintendencia de Transporte.</t>
  </si>
  <si>
    <t>https://community.secop.gov.co/Public/Tendering/OpportunityDetail/Index?noticeUID=CO1.NTC.2498897&amp;isFromPublicArea=True&amp;isModal=true&amp;asPopupView=true</t>
  </si>
  <si>
    <t>Diego Alfonso Vivas Díaz</t>
  </si>
  <si>
    <t>Dirección de Promoción y Prevención de Concesiones e Infraestructura</t>
  </si>
  <si>
    <t>Prestar sus servicios profesionales en la Superintendencia de Transporte, apoyando la gestión y ejecución de las actividades programadas para el logro de la implementación, desarrollo y seguimiento de los programas especiales implementados en la infraestructura vial, con énfasis en el componente de Sectores Críticos de siniestralidad y Control al sobre peso.</t>
  </si>
  <si>
    <t>https://community.secop.gov.co/Public/Tendering/OpportunityDetail/Index?noticeUID=CO1.NTC.2500852&amp;isFromPublicArea=True&amp;isModal=true&amp;asPopupView=true</t>
  </si>
  <si>
    <t>Ana Carolina Orozco Osorio</t>
  </si>
  <si>
    <t>Dirección de Promoción y Prevención de la Delegatura de Transito y Transporte Terrestre</t>
  </si>
  <si>
    <t>Prestar sus servicios profesionales en la Dirección de Promoción y Prevención de Tránsito y Transporte Terrestre, desarrollando actividades tendientes al cumplimiento de las normas relacionadas con la debida prestación del servicio público de transporte y servicios conexos a este, contribuyendo al fortalecimiento de las actividades de supervisión a cargo de la entidad.</t>
  </si>
  <si>
    <t>https://community.secop.gov.co/Public/Tendering/OpportunityDetail/Index?noticeUID=CO1.NTC.2501745&amp;isFromPublicArea=True&amp;isModal=true&amp;asPopupView=true</t>
  </si>
  <si>
    <t>Juli Solmara Pabon Jaime</t>
  </si>
  <si>
    <t>Prestar sus servicios de apoyo a la gestión en la Dirección de Promoción y Prevención de Tránsito y Transporte Terrestre, realizando actividades de organización, clasificación y preparación física de los expedientes generados por la Dirección, de acuerdo con las normas vigentes y las tablas de retención documental establecidas por la entidad.</t>
  </si>
  <si>
    <t>https://community.secop.gov.co/Public/Tendering/OpportunityDetail/Index?noticeUID=CO1.NTC.2501767&amp;isFromPublicArea=True&amp;isModal=true&amp;asPopupView=true</t>
  </si>
  <si>
    <t>Leidy Natalia Salinas Ayerbe</t>
  </si>
  <si>
    <t>GIT- Gestión Documental</t>
  </si>
  <si>
    <t>Prestar sus servicios de apoyo a la gestión administrativa en la Superintendencia de Transporte, realizando las actividades de validación, control y emisión de informes de las PQRs y demás documentos que ingresan a la entidad, de acuerdo con los procedimientos establecidos en el Grupo de Gestión Documental, entre otras actividades de conformidad con la demanda requerida.</t>
  </si>
  <si>
    <t>https://community.secop.gov.co/Public/Tendering/OpportunityDetail/Index?noticeUID=CO1.NTC.2502015&amp;isFromPublicArea=True&amp;isModal=true&amp;asPopupView=true</t>
  </si>
  <si>
    <t>https://community.secop.gov.co/Public/Tendering/OpportunityDetail/Index?noticeUID=CO1.NTC.2502348&amp;isFromPublicArea=True&amp;isModal=true&amp;asPopupView=true</t>
  </si>
  <si>
    <t>Mayra Alejandra Paez Rincon</t>
  </si>
  <si>
    <t>https://community.secop.gov.co/Public/Tendering/OpportunityDetail/Index?noticeUID=CO1.NTC.2502616&amp;isFromPublicArea=True&amp;isModal=true&amp;asPopupView=true</t>
  </si>
  <si>
    <t>Johandris Hernandez Cienfuegos</t>
  </si>
  <si>
    <t>Prestar sus servicios de apoyo a la gestión en la Dirección de Promoción y Prevención de Tránsito y Transporte Terrestre de la Superintendencia de Transporte, en la revisión y validación de las cuentas contables reportadas por los vigilados en el marco del fortalecimiento de la supervisión subjetiva a cargo de la entidad.</t>
  </si>
  <si>
    <t>https://community.secop.gov.co/Public/Tendering/OpportunityDetail/Index?noticeUID=CO1.NTC.2502828&amp;isFromPublicArea=True&amp;isModal=true&amp;asPopupView=true</t>
  </si>
  <si>
    <t>Paola Milena Marin Ospina</t>
  </si>
  <si>
    <t>GIT - Servicios Generales y Recursos Físicos</t>
  </si>
  <si>
    <t>Prestar sus servicios profesionales en la Dirección Administrativa, brindado el acompañamiento y apoyo de la gestión, en el manejo administrativo y contable de los bienes de propiedad de la Superintendencia de Transporte.</t>
  </si>
  <si>
    <t>https://community.secop.gov.co/Public/Tendering/OpportunityDetail/Index?noticeUID=CO1.NTC.2502493&amp;isFromPublicArea=True&amp;isModal=true&amp;asPopupView=true</t>
  </si>
  <si>
    <t>Aura Patricia Toro Miranda</t>
  </si>
  <si>
    <t>Prestar sus servicios profesionales apoyando al Despacho del Superintendente de Transporte y a la Oficina Asesora Jurídica de la entidad en la ejecución de las actividades de seguimiento y aquellas relacionadas con los trámites legislativos y la gestión inherente a la misma.</t>
  </si>
  <si>
    <t>https://community.secop.gov.co/Public/Tendering/OpportunityDetail/Index?noticeUID=CO1.NTC.2502497&amp;isFromPublicArea=True&amp;isModal=true&amp;asPopupView=true</t>
  </si>
  <si>
    <t>Viviana Marcela Manrique Roa</t>
  </si>
  <si>
    <t xml:space="preserve">Dirección de Promoción y Prevención de Puertos </t>
  </si>
  <si>
    <t>Prestar sus servicios profesionales en la Dirección de Promoción y Prevención de la Delegatura de Puertos, brindando apoyo jurídico para el desarrollo de actividades enmarcadas en la Campaña Institucional "+ Transporte marítimo y fluvial + Formalización" y el fortalecimiento de la supervisión integral de la Dependencia.</t>
  </si>
  <si>
    <t>https://community.secop.gov.co/Public/Tendering/OpportunityDetail/Index?noticeUID=CO1.NTC.2504777&amp;isFromPublicArea=True&amp;isModal=true&amp;asPopupView=true</t>
  </si>
  <si>
    <t>Cristian Camilo Rodriguez Camelo</t>
  </si>
  <si>
    <t>https://community.secop.gov.co/Public/Tendering/OpportunityDetail/Index?noticeUID=CO1.NTC.2504787&amp;isFromPublicArea=True&amp;isModal=true&amp;asPopupView=true</t>
  </si>
  <si>
    <t>Laura Daniela Torres Montenegro</t>
  </si>
  <si>
    <t>https://community.secop.gov.co/Public/Tendering/OpportunityDetail/Index?noticeUID=CO1.NTC.2505254&amp;isFromPublicArea=True&amp;isModal=true&amp;asPopupView=true</t>
  </si>
  <si>
    <t>Abraham Elías Dovale Lizaraso</t>
  </si>
  <si>
    <t>Delegatura de Puertos / Regional- Despacho</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</si>
  <si>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</si>
  <si>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https://community.secop.gov.co/Public/Tendering/OpportunityDetail/Index?noticeUID=CO1.NTC.2511863&amp;isFromPublicArea=True&amp;isModal=true&amp;asPopupView=true</t>
  </si>
  <si>
    <t>Shirley Juliette Tórres Gil</t>
  </si>
  <si>
    <t>Regional- Despacho</t>
  </si>
  <si>
    <t>https://community.secop.gov.co/Public/Tendering/OpportunityDetail/Index?noticeUID=CO1.NTC.2512007&amp;isFromPublicArea=True&amp;isModal=true&amp;asPopupView=true</t>
  </si>
  <si>
    <t>Luz Victoria Gualteros Prieto</t>
  </si>
  <si>
    <t>https://community.secop.gov.co/Public/Tendering/OpportunityDetail/Index?noticeUID=CO1.NTC.2512109&amp;isFromPublicArea=True&amp;isModal=true&amp;asPopupView=true</t>
  </si>
  <si>
    <t>Liliana Forero Nuñez</t>
  </si>
  <si>
    <t>https://community.secop.gov.co/Public/Tendering/OpportunityDetail/Index?noticeUID=CO1.NTC.2512401&amp;isFromPublicArea=True&amp;isModal=true&amp;asPopupView=true</t>
  </si>
  <si>
    <t>Elsy Herrera</t>
  </si>
  <si>
    <t>https://community.secop.gov.co/Public/Tendering/OpportunityDetail/Index?noticeUID=CO1.NTC.2512405&amp;isFromPublicArea=True&amp;isModal=true&amp;asPopupView=true</t>
  </si>
  <si>
    <t>Carol Melissa Gaitan Bocanegra</t>
  </si>
  <si>
    <t>https://community.secop.gov.co/Public/Tendering/OpportunityDetail/Index?noticeUID=CO1.NTC.2512393&amp;isFromPublicArea=True&amp;isModal=true&amp;asPopupView=true</t>
  </si>
  <si>
    <t>Diana Patricia Bolivar Prada</t>
  </si>
  <si>
    <t>https://community.secop.gov.co/Public/Tendering/OpportunityDetail/Index?noticeUID=CO1.NTC.2512902&amp;isFromPublicArea=True&amp;isModal=true&amp;asPopupView=true</t>
  </si>
  <si>
    <t>Felipe Andres Piedrahita Pérez</t>
  </si>
  <si>
    <t>https://community.secop.gov.co/Public/Tendering/OpportunityDetail/Index?noticeUID=CO1.NTC.2516560&amp;isFromPublicArea=True&amp;isModal=true&amp;asPopupView=true</t>
  </si>
  <si>
    <t>Giovanni Antonio Navarro Rojas</t>
  </si>
  <si>
    <t>https://community.secop.gov.co/Public/Tendering/OpportunityDetail/Index?noticeUID=CO1.NTC.2517258&amp;isFromPublicArea=True&amp;isModal=true&amp;asPopupView=true</t>
  </si>
  <si>
    <t>Oficina Asesora de Planeación</t>
  </si>
  <si>
    <t>Prestar servicios profesionales acompañando a la Oficina Asesora de Planeación de la Superintendencia de Transporte, para la adelantar la implementación de las Políticas del Modelo Integrado de Planeación y Gestión - MIPG V.2, en el mantenimiento del modelo y mejora de los procesos de la entidad.</t>
  </si>
  <si>
    <t>https://community.secop.gov.co/Public/Tendering/OpportunityDetail/Index?noticeUID=CO1.NTC.2517461&amp;isFromPublicArea=True&amp;isModal=true&amp;asPopupView=true</t>
  </si>
  <si>
    <t>Janneth Cortes Martinez</t>
  </si>
  <si>
    <t>https://community.secop.gov.co/Public/Tendering/OpportunityDetail/Index?noticeUID=CO1.NTC.2517670&amp;isFromPublicArea=True&amp;isModal=true&amp;asPopupView=true</t>
  </si>
  <si>
    <t>Julieth Juliana Orozco Ramirez</t>
  </si>
  <si>
    <t>Prestar sus servicios profesionales en el Grupo de Análisis y Gestión del Recaudo de la Dirección Financiera apoyando en los procesos de la gestión de cobro persuasivo, así como, en las acciones administrativas necesarias para identificar, analizar y sanear las partidas conciliatorias relacionadas con el recaudo de la Superintendencia de Transporte.</t>
  </si>
  <si>
    <t>https://community.secop.gov.co/Public/Tendering/OpportunityDetail/Index?noticeUID=CO1.NTC.2519230&amp;isFromPublicArea=True&amp;isModal=true&amp;asPopupView=true</t>
  </si>
  <si>
    <t>Luis David Trujillo Cerquera</t>
  </si>
  <si>
    <t>https://community.secop.gov.co/Public/Tendering/OpportunityDetail/Index?noticeUID=CO1.NTC.2521740&amp;isFromPublicArea=True&amp;isModal=true&amp;asPopupView=true</t>
  </si>
  <si>
    <t>Giovanni Alfonso Rodriguez Muñoz</t>
  </si>
  <si>
    <t>https://community.secop.gov.co/Public/Tendering/OpportunityDetail/Index?noticeUID=CO1.NTC.2522451&amp;isFromPublicArea=True&amp;isModal=true&amp;asPopupView=true</t>
  </si>
  <si>
    <t>Lizette Tatiana Perdomo Vera</t>
  </si>
  <si>
    <t>https://community.secop.gov.co/Public/Tendering/OpportunityDetail/Index?noticeUID=CO1.NTC.2524823&amp;isFromPublicArea=True&amp;isModal=true&amp;asPopupView=true</t>
  </si>
  <si>
    <t>Diana Marcela Mora Cruz</t>
  </si>
  <si>
    <t>Dirección de Investigaciones de Puertos</t>
  </si>
  <si>
    <t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t>
  </si>
  <si>
    <t>https://community.secop.gov.co/Public/Tendering/OpportunityDetail/Index?noticeUID=CO1.NTC.2524528&amp;isFromPublicArea=True&amp;isModal=true&amp;asPopupView=true</t>
  </si>
  <si>
    <t>Gissel Oriana Gomez Salazar</t>
  </si>
  <si>
    <t xml:space="preserve"> Prestar servicios para apoyar el desarrollo de los asuntos archivísticos, documentales y administrativos que se generen en el trámite de las actuaciones que se encuentran a cargo de la Dirección de Investigaciones de Puertos.</t>
  </si>
  <si>
    <t>https://community.secop.gov.co/Public/Tendering/OpportunityDetail/Index?noticeUID=CO1.NTC.2524857&amp;isFromPublicArea=True&amp;isModal=true&amp;asPopupView=true</t>
  </si>
  <si>
    <t>Neyffer Juliet Salinas Gutierrez</t>
  </si>
  <si>
    <t>GIT de Autoridades, Organismos de Tránsito y de Apoyo 
al Tránsito de la Dirección de Investigaciones de la Delegatura de Tránsito y Transporte Terrestre</t>
  </si>
  <si>
    <t>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t>
  </si>
  <si>
    <t>https://community.secop.gov.co/Public/Tendering/OpportunityDetail/Index?noticeUID=CO1.NTC.2524794&amp;isFromPublicArea=True&amp;isModal=true&amp;asPopupView=true</t>
  </si>
  <si>
    <t>Laura Marcela Cabas Penagos</t>
  </si>
  <si>
    <t>https://community.secop.gov.co/Public/Tendering/OpportunityDetail/Index?noticeUID=CO1.NTC.2524956&amp;isFromPublicArea=True&amp;isModal=true&amp;asPopupView=true</t>
  </si>
  <si>
    <t>Olga Milena Munza Molano</t>
  </si>
  <si>
    <t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t>
  </si>
  <si>
    <t>https://community.secop.gov.co/Public/Tendering/OpportunityDetail/Index?noticeUID=CO1.NTC.2525141&amp;isFromPublicArea=True&amp;isModal=true&amp;asPopupView=true</t>
  </si>
  <si>
    <t xml:space="preserve">Jorge Armando Filigrana Juanillo </t>
  </si>
  <si>
    <t>Regional - Despacho</t>
  </si>
  <si>
    <t>https://community.secop.gov.co/Public/Tendering/OpportunityDetail/Index?noticeUID=CO1.NTC.2525350&amp;isFromPublicArea=True&amp;isModal=true&amp;asPopupView=true</t>
  </si>
  <si>
    <t>Heilyn Lorena Pava Olivera</t>
  </si>
  <si>
    <t>https://community.secop.gov.co/Public/Tendering/OpportunityDetail/Index?noticeUID=CO1.NTC.2526701&amp;isFromPublicArea=True&amp;isModal=true&amp;asPopupView=true</t>
  </si>
  <si>
    <t>https://community.secop.gov.co/Public/Tendering/OpportunityDetail/Index?noticeUID=CO1.NTC.2527169&amp;isFromPublicArea=True&amp;isModal=true&amp;asPopupView=true</t>
  </si>
  <si>
    <t>Gerardo Silva Pesca</t>
  </si>
  <si>
    <t>https://community.secop.gov.co/Public/Tendering/OpportunityDetail/Index?noticeUID=CO1.NTC.2526407&amp;isFromPublicArea=True&amp;isModal=true&amp;asPopupView=true</t>
  </si>
  <si>
    <t>https://community.secop.gov.co/Public/Tendering/OpportunityDetail/Index?noticeUID=CO1.NTC.2526704&amp;isFromPublicArea=True&amp;isModal=true&amp;asPopupView=true</t>
  </si>
  <si>
    <t>Francisco Mendoza Ariza</t>
  </si>
  <si>
    <t>https://community.secop.gov.co/Public/Tendering/OpportunityDetail/Index?noticeUID=CO1.NTC.2526305&amp;isFromPublicArea=True&amp;isModal=true&amp;asPopupView=true</t>
  </si>
  <si>
    <t>Diana Sofía Pabón Montes</t>
  </si>
  <si>
    <t>https://community.secop.gov.co/Public/Tendering/OpportunityDetail/Index?noticeUID=CO1.NTC.2526607&amp;isFromPublicArea=True&amp;isModal=true&amp;asPopupView=true</t>
  </si>
  <si>
    <t xml:space="preserve">Danesa Rodríguez Valero </t>
  </si>
  <si>
    <t>https://community.secop.gov.co/Public/Tendering/OpportunityDetail/Index?noticeUID=CO1.NTC.2526609&amp;isFromPublicArea=True&amp;isModal=true&amp;asPopupView=true</t>
  </si>
  <si>
    <t>Clara Mirella Basto Rangel</t>
  </si>
  <si>
    <t>https://community.secop.gov.co/Public/Tendering/OpportunityDetail/Index?noticeUID=CO1.NTC.2529030&amp;isFromPublicArea=True&amp;isModal=true&amp;asPopupView=true</t>
  </si>
  <si>
    <t xml:space="preserve">Edwin Jose Vergara Morales </t>
  </si>
  <si>
    <t>GIT Transporte Terrestre de Carga de la Dirección de
Investigaciones de la Delegatura de Tránsito y Transporte Terrestre</t>
  </si>
  <si>
    <t>https://community.secop.gov.co/Public/Tendering/OpportunityDetail/Index?noticeUID=CO1.NTC.2527552&amp;isFromPublicArea=True&amp;isModal=true&amp;asPopupView=true</t>
  </si>
  <si>
    <t>Daniela Cuellar Cardozo</t>
  </si>
  <si>
    <t>GIT de Transporte Terrestre de Pasajeros de la Dirección 
de Investigaciones de la Delegatura de Tránsito y Transporte Terrestre</t>
  </si>
  <si>
    <t>Prestar sus servicios profesionales en la Superintendencia de Transporte desde el punto de vista jurídico en las investigaciones y actuaciones administrativas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t>
  </si>
  <si>
    <t>https://community.secop.gov.co/Public/Tendering/OpportunityDetail/Index?noticeUID=CO1.NTC.2528610&amp;isFromPublicArea=True&amp;isModal=true&amp;asPopupView=true</t>
  </si>
  <si>
    <t>Beisy Dahiana Portocarrero Quiñonez</t>
  </si>
  <si>
    <t>https://community.secop.gov.co/Public/Tendering/OpportunityDetail/Index?noticeUID=CO1.NTC.2531799&amp;isFromPublicArea=True&amp;isModal=true&amp;asPopupView=true</t>
  </si>
  <si>
    <t>Jair Fernando Imbachi Ceron</t>
  </si>
  <si>
    <t>Prestar sus servicios profesionales a la Delegatura de Tránsito y Transporte Terrestre, brindando apoyo jurídico en el desarrollo de las actuaciones adelantadas por la dependencia, para el fortalecimiento a la supervisión integral a los vigilados a nivel nacional.</t>
  </si>
  <si>
    <t>https://community.secop.gov.co/Public/Tendering/OpportunityDetail/Index?noticeUID=CO1.NTC.2532283&amp;isFromPublicArea=True&amp;isModal=true&amp;asPopupView=true</t>
  </si>
  <si>
    <t>Arturo Robles Cubillos</t>
  </si>
  <si>
    <t>https://community.secop.gov.co/Public/Tendering/OpportunityDetail/Index?noticeUID=CO1.NTC.2532942&amp;isFromPublicArea=True&amp;isModal=true&amp;asPopupView=true</t>
  </si>
  <si>
    <t>Leonardo Galeano Bautista</t>
  </si>
  <si>
    <t>https://community.secop.gov.co/Public/Tendering/OpportunityDetail/Index?noticeUID=CO1.NTC.2534202&amp;isFromPublicArea=True&amp;isModal=true&amp;asPopupView=true</t>
  </si>
  <si>
    <t>Wendy Camila Sepulveda Narvaez</t>
  </si>
  <si>
    <t>Prestar sus servicios profesionales en el Grupo de Talento Humano de la Superintendencia de Transporte, apoyando la redacción, diseño, edición y publicación de las comunicaciones internas de las actividades y procesos que se desarrollan en el mismo, para la mejora de las estrategias comunicativas y visualización oportuna de las actividades y procesos de interés de los servidores públicos</t>
  </si>
  <si>
    <t>https://community.secop.gov.co/Public/Tendering/OpportunityDetail/Index?noticeUID=CO1.NTC.2533808&amp;isFromPublicArea=True&amp;isModal=true&amp;asPopupView=true</t>
  </si>
  <si>
    <t>Maria Cristina Londoño Rubio</t>
  </si>
  <si>
    <t xml:space="preserve">Prestar sus servicios profesionales en el grupo de talento Humano de la superintendencia de Transporte, brindando apoyo juridico en los procesos y tramites transversales de sus competencia asi como en el estudio evaluación y proyección de actos administrativos y documentos que se generen. </t>
  </si>
  <si>
    <t>https://community.secop.gov.co/Public/Tendering/OpportunityDetail/Index?noticeUID=CO1.NTC.2534671&amp;isFromPublicArea=True&amp;isModal=true&amp;asPopupView=true</t>
  </si>
  <si>
    <t>Jessica Lissed Pineda Gonzalez</t>
  </si>
  <si>
    <t>Prestar sus servicios de apoyo a la gestión para la organización cronológica, clasificación y foliación de las historias laborales y documentos que reposan en el archivo del Grupo de Talento Humano de la Superintendencia de Transporte</t>
  </si>
  <si>
    <t>https://community.secop.gov.co/Public/Tendering/OpportunityDetail/Index?noticeUID=CO1.NTC.2534858&amp;isFromPublicArea=True&amp;isModal=true&amp;asPopupView=true</t>
  </si>
  <si>
    <t>Yerli Yahira Tarazona Peñaranda</t>
  </si>
  <si>
    <t>Prestar sus servicios de apoyo a la gestión en el Grupo de Talento Humano de la Superintendencia de Transporte, acompañando en la recolección, consolidación y organización de la información para los reportes del PAAC y en los procesos de gestión documental y administrativa.</t>
  </si>
  <si>
    <t>https://community.secop.gov.co/Public/Tendering/OpportunityDetail/Index?noticeUID=CO1.NTC.2535234&amp;isFromPublicArea=True&amp;isModal=true&amp;asPopupView=true</t>
  </si>
  <si>
    <t>https://community.secop.gov.co/Public/Tendering/OpportunityDetail/Index?noticeUID=CO1.NTC.2535927&amp;isFromPublicArea=True&amp;isModal=true&amp;asPopupView=true</t>
  </si>
  <si>
    <t>Miguel Enrique López Bruce</t>
  </si>
  <si>
    <t>Prestar los servicios profesionales en la Oficina Asesora Jurídica de la Superintendencia de Transporte, representando judicial y extrajudicialmente a la entidad, en aquellos procesos donde se otorgue poder para el efecto, proyectar y/o revisar los documentos de carácter jurídico que le sean requeridos</t>
  </si>
  <si>
    <t>https://community.secop.gov.co/Public/Tendering/OpportunityDetail/Index?noticeUID=CO1.NTC.2536119&amp;isFromPublicArea=True&amp;isModal=true&amp;asPopupView=true</t>
  </si>
  <si>
    <t>Haiver  Alejandro Lopez Lopez</t>
  </si>
  <si>
    <t>Prestar los servicios profesionales en la Oficina Asesora Jurídica de la Superintendencia de Transporte, representando judicial y extrajudicialmente a la entidad, en los asuntos de carácter administrativo de aquellos procesos donde se otorgue poder para el efecto</t>
  </si>
  <si>
    <t>https://community.secop.gov.co/Public/Tendering/OpportunityDetail/Index?noticeUID=CO1.NTC.2536262&amp;isFromPublicArea=True&amp;isModal=true&amp;asPopupView=true</t>
  </si>
  <si>
    <t>Edwin Eduardo Silva Parada</t>
  </si>
  <si>
    <t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t>
  </si>
  <si>
    <t>https://community.secop.gov.co/Public/Tendering/OpportunityDetail/Index?noticeUID=CO1.NTC.2540084&amp;isFromPublicArea=True&amp;isModal=true&amp;asPopupView=true</t>
  </si>
  <si>
    <t>Daniela Ocampo González</t>
  </si>
  <si>
    <t>https://community.secop.gov.co/Public/Tendering/OpportunityDetail/Index?noticeUID=CO1.NTC.2540345&amp;isFromPublicArea=True&amp;isModal=true&amp;asPopupView=true</t>
  </si>
  <si>
    <t>Rafael Antonio Gomez Acevedo</t>
  </si>
  <si>
    <t>https://community.secop.gov.co/Public/Tendering/OpportunityDetail/Index?noticeUID=CO1.NTC.2541033&amp;isFromPublicArea=True&amp;isModal=true&amp;asPopupView=true</t>
  </si>
  <si>
    <t>Sandra Milena Rubio Calderon</t>
  </si>
  <si>
    <t>https://community.secop.gov.co/Public/Tendering/OpportunityDetail/Index?noticeUID=CO1.NTC.2541440&amp;isFromPublicArea=True&amp;isModal=true&amp;asPopupView=true</t>
  </si>
  <si>
    <t>Holman Rodriguez Moreno</t>
  </si>
  <si>
    <t>https://community.secop.gov.co/Public/Tendering/OpportunityDetail/Index?noticeUID=CO1.NTC.2541584&amp;isFromPublicArea=True&amp;isModal=true&amp;asPopupView=true</t>
  </si>
  <si>
    <t>Dana Gabriela Vargas Jaimes</t>
  </si>
  <si>
    <t>Prestar sus servicios profesionales en la Oficina de Tecnologías de la Información y las
Comunicaciones para la implementación y mejora de la interfaz de usuario y experiencia de la intranet, aplicaciones y
sistemas de información de la Superintendencia de Transporte.</t>
  </si>
  <si>
    <t>https://community.secop.gov.co/Public/Tendering/OpportunityDetail/Index?noticeUID=CO1.NTC.2542804&amp;isFromPublicArea=True&amp;isModal=true&amp;asPopupView=true</t>
  </si>
  <si>
    <t>Alejandra Carolina Satizabal Mutiz</t>
  </si>
  <si>
    <t>https://community.secop.gov.co/Public/Tendering/OpportunityDetail/Index?noticeUID=CO1.NTC.2542281&amp;isFromPublicArea=True&amp;isModal=true&amp;asPopupView=true</t>
  </si>
  <si>
    <t>Sebastian Martinez Osorio</t>
  </si>
  <si>
    <t>https://community.secop.gov.co/Public/Tendering/OpportunityDetail/Index?noticeUID=CO1.NTC.2542723&amp;isFromPublicArea=True&amp;isModal=true&amp;asPopupView=true</t>
  </si>
  <si>
    <t>María Isabel Zapata Ureche</t>
  </si>
  <si>
    <t>https://community.secop.gov.co/Public/Tendering/OpportunityDetail/Index?noticeUID=CO1.NTC.2542742&amp;isFromPublicArea=True&amp;isModal=true&amp;asPopupView=true</t>
  </si>
  <si>
    <t>Andres Felipe Reales Cortés</t>
  </si>
  <si>
    <t>https://community.secop.gov.co/Public/Tendering/OpportunityDetail/Index?noticeUID=CO1.NTC.2544402&amp;isFromPublicArea=True&amp;isModal=true&amp;asPopupView=true</t>
  </si>
  <si>
    <t>Julio Cesar Varela García</t>
  </si>
  <si>
    <t xml:space="preserve">Prestar sus servicios profesionales adelantando actividades de gestión de las bases de datos
que soportan los sistemas de información de la Superintendencia de Transporte.
</t>
  </si>
  <si>
    <t>https://community.secop.gov.co/Public/Tendering/OpportunityDetail/Index?noticeUID=CO1.NTC.2544773&amp;isFromPublicArea=True&amp;isModal=true&amp;asPopupView=true</t>
  </si>
  <si>
    <t>Laura Maria Noreña Moreno</t>
  </si>
  <si>
    <t xml:space="preserve"> Prestar sus servicios profesionales para la gestión de información y datos para su control y
monitoreo en tableros de control de la Superintendencia de Transporte</t>
  </si>
  <si>
    <t>https://community.secop.gov.co/Public/Tendering/OpportunityDetail/Index?noticeUID=CO1.NTC.2544962&amp;isFromPublicArea=True&amp;isModal=true&amp;asPopupView=true</t>
  </si>
  <si>
    <t>Luis Fernando Palma Galindo</t>
  </si>
  <si>
    <t xml:space="preserve"> Prestar sus servicios profesionales coadyuvando los procesos propios de la gestión y operación
de la infraestructura tecnológica de la Superintendencia de Transporte.
</t>
  </si>
  <si>
    <t>https://community.secop.gov.co/Public/Tendering/OpportunityDetail/Index?noticeUID=CO1.NTC.2545409&amp;isFromPublicArea=True&amp;isModal=true&amp;asPopupView=true</t>
  </si>
  <si>
    <t>Angie Tatiana Gonzalez Caicedo</t>
  </si>
  <si>
    <t>GIT de Jurisdicción Coactiva de la Oficina Asesora Jurídica</t>
  </si>
  <si>
    <t>Prestar sus servicios profesionales en la Superintendencia de Transporte brindando apoyo a la Oficina Asesora Jurídica en la proyección y revisión de documentos de carácter jurídico y de jurisdicción coactiva que se le asignen, según los lineamientos de la entidad.</t>
  </si>
  <si>
    <t>https://community.secop.gov.co/Public/Tendering/OpportunityDetail/Index?noticeUID=CO1.NTC.2545154&amp;isFromPublicArea=True&amp;isModal=true&amp;asPopupView=true</t>
  </si>
  <si>
    <t xml:space="preserve">Daniel Alberto Casadiegos Claro </t>
  </si>
  <si>
    <t>https://community.secop.gov.co/Public/Tendering/OpportunityDetail/Index?noticeUID=CO1.NTC.2545467&amp;isFromPublicArea=True&amp;isModal=true&amp;asPopupView=true</t>
  </si>
  <si>
    <t>Jorge Andrés Britto Herrera</t>
  </si>
  <si>
    <t>https://community.secop.gov.co/Public/Tendering/OpportunityDetail/Index?noticeUID=CO1.NTC.2546095&amp;isFromPublicArea=True&amp;isModal=true&amp;asPopupView=true</t>
  </si>
  <si>
    <t>Universidad Nacional de Colombia</t>
  </si>
  <si>
    <t>será hasta agotar el presupuesto o hasta el 31 de diciembre de 2022, condición que primero se cumpla</t>
  </si>
  <si>
    <t>Prestar los servicios de capacitación para fortalecer habilidades, conocimientos y actualizar a los funcionarios de la Superintendencia de Transporte a través de programas de formación bajo diversas modalidades, en cumplimiento de lo dispuesto en el Plan Institucional de Capacitación – PIC para la vigencia 2022.</t>
  </si>
  <si>
    <t>https://community.secop.gov.co/Public/Tendering/OpportunityDetail/Index?noticeUID=CO1.NTC.2548874&amp;isFromPublicArea=True&amp;isModal=true&amp;asPopupView=true</t>
  </si>
  <si>
    <t>Luz Mary Meza Gonzalez</t>
  </si>
  <si>
    <t>Prestar sus servicios profesionales en realización de estudios, cotejo, proyección y sustitución desde el punto de vista contable, financiero y económico de trámites, actos o documentos que le sean asignados por parte de la Oficina Asesora Jurídica de la entidad</t>
  </si>
  <si>
    <t>https://community.secop.gov.co/Public/Tendering/OpportunityDetail/Index?noticeUID=CO1.NTC.2547599&amp;isFromPublicArea=True&amp;isModal=true&amp;asPopupView=true</t>
  </si>
  <si>
    <t>Natalia Polanía Osorio</t>
  </si>
  <si>
    <t>Prestar sus servicios profesionales en la Oficina Asesora Jurídica de la Superintendencia de Transporte, apoyando el asesoramiento, la investigación, seguimiento, análisis, proyección y revisión de documentos de carácter jurídico que le sean asignados y acompañar las funciones correspondientes de dicha oficina.</t>
  </si>
  <si>
    <t>https://community.secop.gov.co/Public/Tendering/OpportunityDetail/Index?noticeUID=CO1.NTC.2548380&amp;isFromPublicArea=True&amp;isModal=true&amp;asPopupView=true</t>
  </si>
  <si>
    <t>Yessica Nathalia Chacon Vargas</t>
  </si>
  <si>
    <t>https://community.secop.gov.co/Public/Tendering/OpportunityDetail/Index?noticeUID=CO1.NTC.2549708&amp;isFromPublicArea=True&amp;isModal=true&amp;asPopupView=true</t>
  </si>
  <si>
    <t>Daniela Astorquiza Benavides</t>
  </si>
  <si>
    <t>https://community.secop.gov.co/Public/Tendering/OpportunityDetail/Index?noticeUID=CO1.NTC.2551812&amp;isFromPublicArea=True&amp;isModal=true&amp;asPopupView=true</t>
  </si>
  <si>
    <t xml:space="preserve">Diana Milena Cubillos Cabrera </t>
  </si>
  <si>
    <t>https://community.secop.gov.co/Public/Tendering/OpportunityDetail/Index?noticeUID=CO1.NTC.2551626&amp;isFromPublicArea=True&amp;isModal=true&amp;asPopupView=true</t>
  </si>
  <si>
    <t>Diana Yasmin Yate Malambo</t>
  </si>
  <si>
    <t>https://community.secop.gov.co/Public/Tendering/OpportunityDetail/Index?noticeUID=CO1.NTC.2551719&amp;isFromPublicArea=True&amp;isModal=true&amp;asPopupView=true</t>
  </si>
  <si>
    <t>Dina Gutierrez Rincón</t>
  </si>
  <si>
    <t>https://community.secop.gov.co/Public/Tendering/OpportunityDetail/Index?noticeUID=CO1.NTC.2551830&amp;isFromPublicArea=True&amp;isModal=true&amp;asPopupView=true</t>
  </si>
  <si>
    <t>Erika Viviana Veitia Orejuela</t>
  </si>
  <si>
    <t>https://community.secop.gov.co/Public/Tendering/OpportunityDetail/Index?noticeUID=CO1.NTC.2551691&amp;isFromPublicArea=True&amp;isModal=true&amp;asPopupView=true</t>
  </si>
  <si>
    <t>Katty Leonor Tejedor Fuentes</t>
  </si>
  <si>
    <t>https://community.secop.gov.co/Public/Tendering/OpportunityDetail/Index?noticeUID=CO1.NTC.2553204&amp;isFromPublicArea=True&amp;isModal=true&amp;asPopupView=true</t>
  </si>
  <si>
    <t>Luisa Fernanda Alvarez Rodriguez</t>
  </si>
  <si>
    <t>Prestar sus servicios Profesionales en la Superintendencia de Transporte realizando el análisis jurídico de la información recibida en la Dirección de Investigaciones de Tránsito y Transporte Terrestre, así como en la sustanciación y trámites de las actuaciones administrativas que se deriven del ejercicio de la función de inspección, vigilancia y control en relación con la prestación del servicio público de transporte terrestre.</t>
  </si>
  <si>
    <t>https://community.secop.gov.co/Public/Tendering/OpportunityDetail/Index?noticeUID=CO1.NTC.2553010&amp;isFromPublicArea=True&amp;isModal=true&amp;asPopupView=true</t>
  </si>
  <si>
    <t>Nicolás Villegas Vallejo</t>
  </si>
  <si>
    <t xml:space="preserve">Prestar sus servicios profesionales en la Dirección de Promoción y Prevención de la Delegatura de Puertos, apoyando la planeación estratégica, ejecución y medición de resultados de las actividades enmarcadas en la Campaña Institucional "+ Transporte marítimo y fluvial + Formalización", para el fortalecimiento de la supervisión integral de la Dependencia. </t>
  </si>
  <si>
    <t>https://community.secop.gov.co/Public/Tendering/OpportunityDetail/Index?noticeUID=CO1.NTC.2553081&amp;isFromPublicArea=True&amp;isModal=true&amp;asPopupView=true</t>
  </si>
  <si>
    <t>Laura Victoria Martínez Valero</t>
  </si>
  <si>
    <t>https://community.secop.gov.co/Public/Tendering/OpportunityDetail/Index?noticeUID=CO1.NTC.2554159&amp;isFromPublicArea=True&amp;isModal=true&amp;asPopupView=true</t>
  </si>
  <si>
    <t xml:space="preserve">Saul Jeffrey Rivas </t>
  </si>
  <si>
    <t>https://community.secop.gov.co/Public/Tendering/OpportunityDetail/Index?noticeUID=CO1.NTC.2553814&amp;isFromPublicArea=True&amp;isModal=true&amp;asPopupView=true</t>
  </si>
  <si>
    <t>Daniela Andrea Feria Castro</t>
  </si>
  <si>
    <t>Prestar sus servicios profesionales en la Superintendencia de Transporte, realizando las actividades para dar respuesta a las PQRs y demás documentos que ingresan a la entidad, de acuerdo con los procedimientos establecidos en el Grupo de Gestión Documental.</t>
  </si>
  <si>
    <t>https://community.secop.gov.co/Public/Tendering/OpportunityDetail/Index?noticeUID=CO1.NTC.2553590&amp;isFromPublicArea=True&amp;isModal=true&amp;asPopupView=true</t>
  </si>
  <si>
    <t>Rosa Alexandra García Villafañe</t>
  </si>
  <si>
    <t>Prestar servicios profesionales en la Delegatura de Puertos, brindando apoyo en la revisión, ajustes y formulación de procedimientos para el fortalecimiento de la inspección, vigilancia y control en el marco de la supervisión inteligente que ejercer la Superintendencia de Transporte sobre los puertos de Colombia</t>
  </si>
  <si>
    <t>https://community.secop.gov.co/Public/Tendering/OpportunityDetail/Index?noticeUID=CO1.NTC.2553752&amp;isFromPublicArea=True&amp;isModal=true&amp;asPopupView=true</t>
  </si>
  <si>
    <t>Laura María Meléndez Galvis</t>
  </si>
  <si>
    <t>Prestar sus servicios profesionales en la Dirección Administrativa, apoyando las estrategias para la implementación del Sistema de Gestión Ambiental bajo la Norma ISO 14001 de 2015; así como la planificación, ejecución y seguimiento del Plan Institucional de Gestión Ambiental - PIGA de la Superintendencia de Transporte</t>
  </si>
  <si>
    <t>https://community.secop.gov.co/Public/Tendering/OpportunityDetail/Index?noticeUID=CO1.NTC.2553999&amp;isFromPublicArea=True&amp;isModal=true&amp;asPopupView=true</t>
  </si>
  <si>
    <t>Yasmin Olarte Manrique</t>
  </si>
  <si>
    <t xml:space="preserve">Prestar sus servicios profesionales a la Superintendencia de Transporte apoyando la gestión para el fortalecimiento de la supervisión inteligente, mediante la identificación de riesgos financieros, societarios y contables en las Sociedades sujetas a la vigilancia de la Delegatura de Puertos, utilizando y mejorando las metodologías institucionales. </t>
  </si>
  <si>
    <t>https://community.secop.gov.co/Public/Tendering/OpportunityDetail/Index?noticeUID=CO1.NTC.2554526&amp;isFromPublicArea=True&amp;isModal=true&amp;asPopupView=true</t>
  </si>
  <si>
    <t xml:space="preserve">Felipe Tinoco García </t>
  </si>
  <si>
    <t>https://community.secop.gov.co/Public/Tendering/OpportunityDetail/Index?noticeUID=CO1.NTC.2554851&amp;isFromPublicArea=True&amp;isModal=true&amp;asPopupView=true</t>
  </si>
  <si>
    <t xml:space="preserve">Mauricio Villota Zarama </t>
  </si>
  <si>
    <t>Dirección de Investigaciones de Protección de Usuarios del Sector Transporte</t>
  </si>
  <si>
    <t>Brindar apoyo jurídico por medio de formulación de actos administrativos con base a la inspección, vigilancia y control del cumplimiento de las normas de protección a los usuarios del sector transporte en la dirección de investigaciones de la Delegatura para la Protección de Usuarios del Sector Transporte.</t>
  </si>
  <si>
    <t>https://community.secop.gov.co/Public/Tendering/OpportunityDetail/Index?noticeUID=CO1.NTC.2555108&amp;isFromPublicArea=True&amp;isModal=true&amp;asPopupView=true</t>
  </si>
  <si>
    <t>Adriana Patricia Gomez Mejia</t>
  </si>
  <si>
    <t>Prestar sus servicios de apoyo a la gestión en el Despacho del Superintendente Delegado de Concesiones e Infraestructura, para la organización de los expedientes correspondientes a la gestión y actividades desarrolladas en la implementación de los programas especiales.</t>
  </si>
  <si>
    <t>https://community.secop.gov.co/Public/Tendering/OpportunityDetail/Index?noticeUID=CO1.NTC.2554910&amp;isFromPublicArea=True&amp;isModal=true&amp;asPopupView=true</t>
  </si>
  <si>
    <t>Clara Andrea Ladino Calderon</t>
  </si>
  <si>
    <t>Prestar sus servicios de apoyo a la gestión en la Dirección de Investigaciones de Protección para el servicio del control documental de la dependencia.</t>
  </si>
  <si>
    <t>https://community.secop.gov.co/Public/Tendering/OpportunityDetail/Index?noticeUID=CO1.NTC.2555535&amp;isFromPublicArea=True&amp;isModal=true&amp;asPopupView=true</t>
  </si>
  <si>
    <t>Diego Ramirez Mora</t>
  </si>
  <si>
    <t>Prestar sus servicios profesionales en la Superintendencia de Transporte, apoyando el desarrollo de las actividades previstas para la supervisión del programa especial SASPRO, Accesibilidad y del Plan General de Supervisión - PGS, en las Infraestructuras de Terminales de Transporte, adelantados por la Delegatura de Concesiones e Infraestructura.</t>
  </si>
  <si>
    <t>https://community.secop.gov.co/Public/Tendering/OpportunityDetail/Index?noticeUID=CO1.NTC.2555283&amp;isFromPublicArea=True&amp;isModal=true&amp;asPopupView=true</t>
  </si>
  <si>
    <t>Mayra Alejandra Valero</t>
  </si>
  <si>
    <t>https://community.secop.gov.co/Public/Tendering/OpportunityDetail/Index?noticeUID=CO1.NTC.2555068&amp;isFromPublicArea=True&amp;isModal=true&amp;asPopupView=true</t>
  </si>
  <si>
    <t>Yurai Hasbleidy Romero Padilla</t>
  </si>
  <si>
    <t xml:space="preserve">Prestar sus servicios de apoyo a la gestión en el trámite administrativo y archivístico de la documentación relacionada con la inspección y vigilancia de los supervisados a cargo de la Delegatura de Concesiones e Infraestructura, para el fortalecimiento a la supervisión integral a los vigilados a nivel nacional. </t>
  </si>
  <si>
    <t>https://community.secop.gov.co/Public/Tendering/OpportunityDetail/Index?noticeUID=CO1.NTC.2555577&amp;isFromPublicArea=True&amp;isModal=true&amp;asPopupView=true</t>
  </si>
  <si>
    <t>Luisa Fernanda Velasquez Zapata</t>
  </si>
  <si>
    <t>Prestar sus servicios de apoyo a la gestión a la Dirección de Investigaciones de la Delegatura de Transito y Transporte Terrrestre, desarrollando actividades administrativas y archivísticas de la información y documentación de la dependencia, así como actualización de sus bases de datos, para el fortalecimiento a la supervisión integral a los vigilados a nivel nacional.</t>
  </si>
  <si>
    <t>https://community.secop.gov.co/Public/Tendering/OpportunityDetail/Index?noticeUID=CO1.NTC.2556095&amp;isFromPublicArea=True&amp;isModal=true&amp;asPopupView=true</t>
  </si>
  <si>
    <t>Arleydy Yohana Quevedo Morales</t>
  </si>
  <si>
    <t>Prestar sus servicios de apoyo administrativo haciendo seguimiento a la gestión de las PQRs y demás actividades archivísticas que requiera la Dirección de Investigaciones de Protección al Usuario del Sector Transporte.</t>
  </si>
  <si>
    <t>https://community.secop.gov.co/Public/Tendering/OpportunityDetail/Index?noticeUID=CO1.NTC.2557406&amp;isFromPublicArea=True&amp;isModal=true&amp;asPopupView=true</t>
  </si>
  <si>
    <t>David Leonardo Mayorga Henao</t>
  </si>
  <si>
    <t>Dirección de Prevención, Promoción y Atención al Usuario para la Protección de Usuarios del Sector Transporte.</t>
  </si>
  <si>
    <t>Prestar sus servicios profesionales en la Delegatura de Protección a Usuarios del Sector Transporte de la Superintendencia de Transporte, apoyando en la elaboración de piezas informativas para difundir en las diferentes redes sociales de la entidad, para la socialización de los derechos y deberes de los usuarios del sector transporte y sus vigilados.</t>
  </si>
  <si>
    <t>https://community.secop.gov.co/Public/Tendering/OpportunityDetail/Index?noticeUID=CO1.NTC.2558765&amp;isFromPublicArea=True&amp;isModal=true&amp;asPopupView=true</t>
  </si>
  <si>
    <t>Belsy Johana Escobar Daza</t>
  </si>
  <si>
    <t>Prestar sus servicios profesionales a la Dirección de Investigaciones para la Protección de Usuarios del Sector Transporte, dando respuesta a los requerimientos que le sean asignados en los tiempos establecidos por ley.</t>
  </si>
  <si>
    <t>https://community.secop.gov.co/Public/Tendering/OpportunityDetail/Index?noticeUID=CO1.NTC.2559498&amp;isFromPublicArea=True&amp;isModal=true&amp;asPopupView=true</t>
  </si>
  <si>
    <t>Andres Osamu Ferreira Morimitsu</t>
  </si>
  <si>
    <t>Prestar sus servicios Profesionales en la Superintendencia de Transporte para apoyar en el seguimiento, organización y evaluación de los trámites generados en el desarrollo de las actividades a cargo de la Oficina Asesora Jurídica, y en la gestión de los documentos que se expidan en razón a la inspección y vigilancia que adelanta la Superintendencia</t>
  </si>
  <si>
    <t>https://community.secop.gov.co/Public/Tendering/OpportunityDetail/Index?noticeUID=CO1.NTC.2559739&amp;isFromPublicArea=True&amp;isModal=true&amp;asPopupView=true</t>
  </si>
  <si>
    <t>Julian Giovanni Rodriguez Alvarado</t>
  </si>
  <si>
    <t>Prestar sus servicios profesionales en la Delegatura de Protección a Usuarios del Sector Transporte de la Superintendencia de Transporte, apoyando las estrategias de divulgación y promoción de normas de protección a usuarios del sector transporte como apoyo logístico, planeación y ejecución de eventos dirigidos a las empresas que prestan el servicio de transporte en sus diferentes modalidades, a los usuarios que hacen uso de dichos servicios y a la ciudadanía en general.</t>
  </si>
  <si>
    <t>https://community.secop.gov.co/Public/Tendering/OpportunityDetail/Index?noticeUID=CO1.NTC.2561120&amp;isFromPublicArea=True&amp;isModal=true&amp;asPopupView=true</t>
  </si>
  <si>
    <t>Andres Gustavo Diaz Pinzon</t>
  </si>
  <si>
    <t>Prestar sus servicios profesionales en la Superintendencia de Transporte, a través de la Dirección Administrativa, apoyando las acciones necesarias para la implementación del Sistema de Gestión Ambiental bajo la Norma ISO 14001:2015 en la entida</t>
  </si>
  <si>
    <t>https://community.secop.gov.co/Public/Tendering/OpportunityDetail/Index?noticeUID=CO1.NTC.2561739&amp;isFromPublicArea=True&amp;isModal=true&amp;asPopupView=true</t>
  </si>
  <si>
    <t>Erick Enrique Sánchez Díaz</t>
  </si>
  <si>
    <t xml:space="preserve"> Prestar sus servicios profesionales adelantando actividades para la codificación de
software de los sistemas de información de la Superintendencia de Transporte.  
</t>
  </si>
  <si>
    <t>https://community.secop.gov.co/Public/Tendering/OpportunityDetail/Index?noticeUID=CO1.NTC.2576113&amp;isFromPublicArea=True&amp;isModal=true&amp;asPopupView=true</t>
  </si>
  <si>
    <t>Fabio Camilo Betancourth Rincon</t>
  </si>
  <si>
    <t xml:space="preserve">Prestar sus servicios profesionales para realizar la estructuración técnica de los procesos de
contratación a cargo de la Oficina de Tecnologías de la Información y las Comunicaciones. </t>
  </si>
  <si>
    <t>https://community.secop.gov.co/Public/Tendering/OpportunityDetail/Index?noticeUID=CO1.NTC.2576117&amp;isFromPublicArea=True&amp;isModal=true&amp;asPopupView=true</t>
  </si>
  <si>
    <t>María Alejandra del Pilar Suarez Rojas</t>
  </si>
  <si>
    <t xml:space="preserve"> Prestar sus servicios profesionales en la Oficina de Tecnologías de la Información y las
Comunicaciones, adelantando actividades relativas a seguridad informática de la Entidad. </t>
  </si>
  <si>
    <t>https://community.secop.gov.co/Public/Tendering/OpportunityDetail/Index?noticeUID=CO1.NTC.2576315&amp;isFromPublicArea=True&amp;isModal=true&amp;asPopupView=true</t>
  </si>
  <si>
    <t>Adolfo Suárez Eljach</t>
  </si>
  <si>
    <t xml:space="preserve">Prestar los servicios profesionales en la Oficina Asesora Jurídica de la Superintendencia de Transporte, en la proyección y revisión de documentos de carácter jurídico, adelantar la representación de la entidad en defensa de los intereses de la misma ante los despachos judiciales y las demás entidades en donde se desarrollen procesos y/o en aquellos asuntos donde se otorgue poder </t>
  </si>
  <si>
    <t>https://community.secop.gov.co/Public/Tendering/OpportunityDetail/Index?noticeUID=CO1.NTC.2576576&amp;isFromPublicArea=True&amp;isModal=true&amp;asPopupView=true</t>
  </si>
  <si>
    <t>Lina María Hernández León</t>
  </si>
  <si>
    <t>https://community.secop.gov.co/Public/Tendering/OpportunityDetail/Index?noticeUID=CO1.NTC.2576635&amp;isFromPublicArea=True&amp;isModal=true&amp;asPopupView=true</t>
  </si>
  <si>
    <t>Angela Vanessa Rodriguez Martínez</t>
  </si>
  <si>
    <t>https://community.secop.gov.co/Public/Tendering/OpportunityDetail/Index?noticeUID=CO1.NTC.2576969&amp;isFromPublicArea=True&amp;isModal=true&amp;asPopupView=true</t>
  </si>
  <si>
    <t>Ana Carolina Perez Moreno</t>
  </si>
  <si>
    <t>https://community.secop.gov.co/Public/Tendering/OpportunityDetail/Index?noticeUID=CO1.NTC.2582710&amp;isFromPublicArea=True&amp;isModal=true&amp;asPopupView=true</t>
  </si>
  <si>
    <t>Lisbey Constanza Bolívar Becerra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</si>
  <si>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 en el sector transporte.</t>
  </si>
  <si>
    <t>https://community.secop.gov.co/Public/Tendering/OpportunityDetail/Index?noticeUID=CO1.NTC.2583252&amp;isFromPublicArea=True&amp;isModal=true&amp;asPopupView=true</t>
  </si>
  <si>
    <t>Francis Saenz Garay</t>
  </si>
  <si>
    <t>https://community.secop.gov.co/Public/Tendering/OpportunityDetail/Index?noticeUID=CO1.NTC.2583672&amp;isFromPublicArea=True&amp;isModal=true&amp;asPopupView=true</t>
  </si>
  <si>
    <t>Leonardo Andres Forero García</t>
  </si>
  <si>
    <t>https://community.secop.gov.co/Public/Tendering/OpportunityDetail/Index?noticeUID=CO1.NTC.2585961&amp;isFromPublicArea=True&amp;isModal=true&amp;asPopupView=true</t>
  </si>
  <si>
    <t>Mary Elisa Blanco Quintero</t>
  </si>
  <si>
    <t>https://community.secop.gov.co/Public/Tendering/OpportunityDetail/Index?noticeUID=CO1.NTC.2588047&amp;isFromPublicArea=True&amp;isModal=true&amp;asPopupView=true</t>
  </si>
  <si>
    <t>Oscar David Marquez Gomez</t>
  </si>
  <si>
    <t>https://community.secop.gov.co/Public/Tendering/OpportunityDetail/Index?noticeUID=CO1.NTC.2588663&amp;isFromPublicArea=True&amp;isModal=true&amp;asPopupView=true</t>
  </si>
  <si>
    <t>Paula Liliana Palacios Prieto</t>
  </si>
  <si>
    <t>https://community.secop.gov.co/Public/Tendering/OpportunityDetail/Index?noticeUID=CO1.NTC.2589071&amp;isFromPublicArea=True&amp;isModal=true&amp;asPopupView=true</t>
  </si>
  <si>
    <t>Ana María Arias Barreto</t>
  </si>
  <si>
    <t xml:space="preserve">Prestar sus servicios profesionales en la Dirección de Promoción y Prevención de Tránsito y Transporte Terrestre, mediante el análisis de la información y datos que se procesan a través del algoritmo en código Python, para advertir situaciones críticas de orden jurídico y administrativo de los supervisados, que permita desarrollar, fortalecer e implementar dicha herramienta tecnológica en la entidad. </t>
  </si>
  <si>
    <t>https://community.secop.gov.co/Public/Tendering/OpportunityDetail/Index?noticeUID=CO1.NTC.2590260&amp;isFromPublicArea=True&amp;isModal=true&amp;asPopupView=true</t>
  </si>
  <si>
    <t>Manuel Alberto Rojas Villa</t>
  </si>
  <si>
    <t>https://community.secop.gov.co/Public/Tendering/OpportunityDetail/Index?noticeUID=CO1.NTC.2590633&amp;isFromPublicArea=True&amp;isModal=true&amp;asPopupView=true</t>
  </si>
  <si>
    <t>Iván Alirio Moreno Palomeque</t>
  </si>
  <si>
    <t>Oficina de Control Interno</t>
  </si>
  <si>
    <t>Prestar los servicios profesionales a la Oficina de Control Interno para apoyar la ejecución de auditorías, seguimientos y evaluaciones a los procesos en temas contables, financieros y actividades propias de su rol de agente dinamizador, del sistema de Control Interno de la Entidad, acorde con el plan anual de auditorías aprobado para la vigencia</t>
  </si>
  <si>
    <t>https://community.secop.gov.co/Public/Tendering/OpportunityDetail/Index?noticeUID=CO1.NTC.2590902&amp;isFromPublicArea=True&amp;isModal=true&amp;asPopupView=true</t>
  </si>
  <si>
    <t>Ana María Diegó Solano</t>
  </si>
  <si>
    <t>Dirección de Investigaciones de Puertos - Regional- Despacho</t>
  </si>
  <si>
    <t>https://community.secop.gov.co/Public/Tendering/OpportunityDetail/Index?noticeUID=CO1.NTC.2591304&amp;isFromPublicArea=True&amp;isModal=true&amp;asPopupView=true</t>
  </si>
  <si>
    <t>Andres Escobar Barona</t>
  </si>
  <si>
    <t>https://community.secop.gov.co/Public/Tendering/OpportunityDetail/Index?noticeUID=CO1.NTC.2591305&amp;isFromPublicArea=True&amp;isModal=true&amp;asPopupView=true</t>
  </si>
  <si>
    <t>David Ricardo Ojeda Aritizabal</t>
  </si>
  <si>
    <t>https://community.secop.gov.co/Public/Tendering/OpportunityDetail/Index?noticeUID=CO1.NTC.2591308&amp;isFromPublicArea=True&amp;isModal=true&amp;asPopupView=true</t>
  </si>
  <si>
    <t>Juan Carlos Triana Leiva</t>
  </si>
  <si>
    <t>https://community.secop.gov.co/Public/Tendering/OpportunityDetail/Index?noticeUID=CO1.NTC.2591310&amp;isFromPublicArea=True&amp;isModal=true&amp;asPopupView=true</t>
  </si>
  <si>
    <t>Issa María Ávilez Chávez</t>
  </si>
  <si>
    <t>https://community.secop.gov.co/Public/Tendering/OpportunityDetail/Index?noticeUID=CO1.NTC.2591311&amp;isFromPublicArea=True&amp;isModal=true&amp;asPopupView=true</t>
  </si>
  <si>
    <t>Luis Andres Ladino Calderón</t>
  </si>
  <si>
    <t>https://community.secop.gov.co/Public/Tendering/OpportunityDetail/Index?noticeUID=CO1.NTC.2591416&amp;isFromPublicArea=True&amp;isModal=true&amp;asPopupView=true</t>
  </si>
  <si>
    <t>Diego Fernando Mosquera Bermeo</t>
  </si>
  <si>
    <t>Dirección de Investigaciones de Puertos Regional- Despacho</t>
  </si>
  <si>
    <t>https://community.secop.gov.co/Public/Tendering/OpportunityDetail/Index?noticeUID=CO1.NTC.2591418&amp;isFromPublicArea=True&amp;isModal=true&amp;asPopupView=true</t>
  </si>
  <si>
    <t>Lida Patricia Barrera Silva</t>
  </si>
  <si>
    <t>https://community.secop.gov.co/Public/Tendering/OpportunityDetail/Index?noticeUID=CO1.NTC.2591621&amp;isFromPublicArea=True&amp;isModal=true&amp;asPopupView=true</t>
  </si>
  <si>
    <t>Ana Beatriz Martínez Ghisays</t>
  </si>
  <si>
    <t>https://community.secop.gov.co/Public/Tendering/OpportunityDetail/Index?noticeUID=CO1.NTC.2591658&amp;isFromPublicArea=True&amp;isModal=true&amp;asPopupView=true</t>
  </si>
  <si>
    <t>Angel Aurelio Castro López</t>
  </si>
  <si>
    <t>https://community.secop.gov.co/Public/Tendering/OpportunityDetail/Index?noticeUID=CO1.NTC.2591802&amp;isFromPublicArea=True&amp;isModal=true&amp;asPopupView=true</t>
  </si>
  <si>
    <t>Magda Johana Cadena Jiménez</t>
  </si>
  <si>
    <t>https://community.secop.gov.co/Public/Tendering/OpportunityDetail/Index?noticeUID=CO1.NTC.2592137&amp;isFromPublicArea=True&amp;isModal=true&amp;asPopupView=true</t>
  </si>
  <si>
    <t>Juliana Botero Giraldo</t>
  </si>
  <si>
    <t>https://community.secop.gov.co/Public/Tendering/OpportunityDetail/Index?noticeUID=CO1.NTC.2592182&amp;isFromPublicArea=True&amp;isModal=true&amp;asPopupView=true</t>
  </si>
  <si>
    <t>Javier Eduardo Angulo Romero</t>
  </si>
  <si>
    <t>Dirección de Promoción y Prevención de Puertos / Regional- Despacho</t>
  </si>
  <si>
    <t>https://community.secop.gov.co/Public/Tendering/OpportunityDetail/Index?noticeUID=CO1.NTC.2592707&amp;isFromPublicArea=True&amp;isModal=true&amp;asPopupView=true</t>
  </si>
  <si>
    <t>Linda Marisol Sanchez Suescún</t>
  </si>
  <si>
    <t>Prestar sus servicios profesionales en la Dirección de Promoción y Prevención de Tránsito y Transporte Terrestre, mediante el análisis de la información y datos que se procesan a través del algoritmo en código Python, para advertir situaciones críticas de orden contable, económico y financiero de los supervisados, que permita desarrollar, fortalecer e implementar dicha herramienta tecnológica en la entidad.</t>
  </si>
  <si>
    <t>https://community.secop.gov.co/Public/Tendering/OpportunityDetail/Index?noticeUID=CO1.NTC.2592238&amp;isFromPublicArea=True&amp;isModal=true&amp;asPopupView=true</t>
  </si>
  <si>
    <t>Saraí  Soraya Velandia Cely</t>
  </si>
  <si>
    <t>https://community.secop.gov.co/Public/Tendering/OpportunityDetail/Index?noticeUID=CO1.NTC.2593446&amp;isFromPublicArea=True&amp;isModal=true&amp;asPopupView=true</t>
  </si>
  <si>
    <t>Jesús Armando Lopez Lopez</t>
  </si>
  <si>
    <t>https://community.secop.gov.co/Public/Tendering/OpportunityDetail/Index?noticeUID=CO1.NTC.2592890&amp;isFromPublicArea=True&amp;isModal=true&amp;asPopupView=true</t>
  </si>
  <si>
    <t>Angie Marcela Coronel Villazón</t>
  </si>
  <si>
    <t>https://community.secop.gov.co/Public/Tendering/OpportunityDetail/Index?noticeUID=CO1.NTC.2596355&amp;isFromPublicArea=True&amp;isModal=true&amp;asPopupView=true</t>
  </si>
  <si>
    <t xml:space="preserve">Diana Lisset Guataquira </t>
  </si>
  <si>
    <t>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t>
  </si>
  <si>
    <t>https://community.secop.gov.co/Public/Tendering/OpportunityDetail/Index?noticeUID=CO1.NTC.2597665&amp;isFromPublicArea=True&amp;isModal=true&amp;asPopupView=true</t>
  </si>
  <si>
    <t>Luz Marina Palacio Rivas</t>
  </si>
  <si>
    <t>https://community.secop.gov.co/Public/Tendering/OpportunityDetail/Index?noticeUID=CO1.NTC.2599866&amp;isFromPublicArea=True&amp;isModal=true&amp;asPopupView=true</t>
  </si>
  <si>
    <t>Juan  Sebastián Villanueva Ortega</t>
  </si>
  <si>
    <t>https://community.secop.gov.co/Public/Tendering/OpportunityDetail/Index?noticeUID=CO1.NTC.2600159&amp;isFromPublicArea=True&amp;isModal=true&amp;asPopupView=true</t>
  </si>
  <si>
    <t>David Ricardo López Pérez</t>
  </si>
  <si>
    <t>Prestar sus servicios profesionales en el Grupo de Gestión Financiera, Presupuestal y Contable de la Dirección Financiera apoyando en los procesos de legalización de comisiones, reintegros; expedición, seguimiento y envío de los certificados de pagos, ingresos y retenciones solicitados por los contratistas, proveedores, supervisores y partes interesadas.</t>
  </si>
  <si>
    <t>https://community.secop.gov.co/Public/Tendering/OpportunityDetail/Index?noticeUID=CO1.NTC.2601522&amp;isFromPublicArea=True&amp;isModal=true&amp;asPopupView=true</t>
  </si>
  <si>
    <t>Sebastian Hernandez Lozano</t>
  </si>
  <si>
    <t>https://community.secop.gov.co/Public/Tendering/OpportunityDetail/Index?noticeUID=CO1.NTC.2601085&amp;isFromPublicArea=True&amp;isModal=true&amp;asPopupView=true</t>
  </si>
  <si>
    <t>Luz Elena Romero Molina</t>
  </si>
  <si>
    <t>https://community.secop.gov.co/Public/Tendering/OpportunityDetail/Index?noticeUID=CO1.NTC.2601835&amp;isFromPublicArea=True&amp;isModal=true&amp;asPopupView=true</t>
  </si>
  <si>
    <t>Prestar sus servicios profesionales en la Coordinación de Servicios Generales y Recursos Físicos de la Dirección Administrativa, apoyando las labores de proyección, preparación y trámite de los procesos contractuales adelantados por esta Coordinación, en sus etapas precontractual, contractual y post contractual.</t>
  </si>
  <si>
    <t>https://community.secop.gov.co/Public/Tendering/OpportunityDetail/Index?noticeUID=CO1.NTC.2603855&amp;isFromPublicArea=True&amp;isModal=true&amp;asPopupView=true</t>
  </si>
  <si>
    <t>Yesenia Paola Cañas Ferrera</t>
  </si>
  <si>
    <t>GIT - Gestión contractual</t>
  </si>
  <si>
    <t xml:space="preserve">Prestar sus servicios de apoyo a la gestión en la Superintendencia de Transporte, apoyando el desarrollo y cumplimiento de las actividades establecidas en el procedimiento de archivo, trámite y organización documental adoptado institucionalmente. </t>
  </si>
  <si>
    <t>https://community.secop.gov.co/Public/Tendering/OpportunityDetail/Index?noticeUID=CO1.NTC.2704507&amp;isFromPublicArea=True&amp;isModal=true&amp;asPopupView=true</t>
  </si>
  <si>
    <t>María Isabel Gonzalez Guzman</t>
  </si>
  <si>
    <t>https://community.secop.gov.co/Public/Tendering/OpportunityDetail/Index?noticeUID=CO1.NTC.2605710&amp;isFromPublicArea=True&amp;isModal=true&amp;asPopupView=true</t>
  </si>
  <si>
    <t>Diana Patricia Ruiz Henao</t>
  </si>
  <si>
    <t>https://community.secop.gov.co/Public/Tendering/OpportunityDetail/Index?noticeUID=CO1.NTC.2607113&amp;isFromPublicArea=True&amp;isModal=true&amp;asPopupView=true</t>
  </si>
  <si>
    <t>Diego Ferney Charry Gómez</t>
  </si>
  <si>
    <t>https://community.secop.gov.co/Public/Tendering/OpportunityDetail/Index?noticeUID=CO1.NTC.2606731&amp;isFromPublicArea=True&amp;isModal=true&amp;asPopupView=true</t>
  </si>
  <si>
    <t>Freddy Alexander Contreras Vega</t>
  </si>
  <si>
    <t>https://community.secop.gov.co/Public/Tendering/OpportunityDetail/Index?noticeUID=CO1.NTC.2606927&amp;isFromPublicArea=True&amp;isModal=true&amp;asPopupView=true</t>
  </si>
  <si>
    <t>Gonzalo Alberto Villa Holguín</t>
  </si>
  <si>
    <t>https://community.secop.gov.co/Public/Tendering/OpportunityDetail/Index?noticeUID=CO1.NTC.2606751&amp;isFromPublicArea=True&amp;isModal=true&amp;asPopupView=true</t>
  </si>
  <si>
    <t>Paola Andrea Martínez Salazar</t>
  </si>
  <si>
    <t>Prestar sus servicios profesionales en la Superintendencia de Transporte, para apoyo técnico y operativo en la implementación de las fases de diseño, procesamiento y análisis de la operación estadística: "Estadísticas de movimiento de carga por tráfico portuario en Colombia" bajo la Norma Técnica de Calidad del Proceso Estadístico vigente</t>
  </si>
  <si>
    <t>https://community.secop.gov.co/Public/Tendering/OpportunityDetail/Index?noticeUID=CO1.NTC.2609002&amp;isFromPublicArea=True&amp;isModal=true&amp;asPopupView=true</t>
  </si>
  <si>
    <t>https://community.secop.gov.co/Public/Tendering/OpportunityDetail/Index?noticeUID=CO1.NTC.2608586&amp;isFromPublicArea=True&amp;isModal=true&amp;asPopupView=true</t>
  </si>
  <si>
    <t>Evelyn Piedrahita Alarcon</t>
  </si>
  <si>
    <t xml:space="preserve">Prestar sus servicios profesionales a la Delegatura de Puertos de la Superintendencia de Transporte, para apoyar en el fortalecimiento de los mecanismos de vigilancia subjetiva, tendientes a la caracterización, identificación y gestión de riesgos societarios que afectan el desarrollo del proyecto empresarial de las Sociedades sujetas a la vigilancia de la Dependencia. </t>
  </si>
  <si>
    <t>https://community.secop.gov.co/Public/Tendering/OpportunityDetail/Index?noticeUID=CO1.NTC.2609394&amp;isFromPublicArea=True&amp;isModal=true&amp;asPopupView=true</t>
  </si>
  <si>
    <t>Adriana Rocio Capera Amorocho</t>
  </si>
  <si>
    <t>GIT - Notificaciones</t>
  </si>
  <si>
    <t>Prestar sus servicios de apoyo a la gestión al Grupo Interno de Trabajo de Notificaciones de la Superintendencia de Transporte, en la ejecución  y cumplimiento de las actividades dentro del proceso de notificación, publicación y comunicación de los actos administrativos expedidos por la Entidad, esto, en virtud de la normatividad vigente y el procedimiento adoptado institucionalmente, conforme a los lineamientos impartidos por el supervisor designado del contrato.</t>
  </si>
  <si>
    <t>https://community.secop.gov.co/Public/Tendering/OpportunityDetail/Index?noticeUID=CO1.NTC.2609444&amp;isFromPublicArea=True&amp;isModal=true&amp;asPopupView=true</t>
  </si>
  <si>
    <t>Camilo Santiago Merchan Balaguera</t>
  </si>
  <si>
    <t>https://community.secop.gov.co/Public/Tendering/OpportunityDetail/Index?noticeUID=CO1.NTC.2610301&amp;isFromPublicArea=True&amp;isModal=true&amp;asPopupView=true</t>
  </si>
  <si>
    <t>Carolina Villalba Villalba</t>
  </si>
  <si>
    <t>Prestar sus servicios profesionales juridicos al Grupo Interno de Trabajo de Notificaciones  de la Superintendencia de Transporte, en la ejecución  y cumplimiento de las actividades requeridas para la  expedición de constancias de ejecutoria, notificaciones, gestión de PQRS, asi mismo, la organización documental y trámite adoptado institucionalmente, entre otras actividades, acorde al volumen de trabajo asignado al grupo. Esto, en virtud de la normatividad vigente y los procedimientos establecidos por la Entidad, conforme a los lineamientos impartidos por el supervisor designado del contrato.</t>
  </si>
  <si>
    <t>https://community.secop.gov.co/Public/Tendering/OpportunityDetail/Index?noticeUID=CO1.NTC.2610762&amp;isFromPublicArea=True&amp;isModal=true&amp;asPopupView=true</t>
  </si>
  <si>
    <t>Julian Eduardo Sandoval Parra</t>
  </si>
  <si>
    <t>https://community.secop.gov.co/Public/Tendering/OpportunityDetail/Index?noticeUID=CO1.NTC.2611108&amp;isFromPublicArea=True&amp;isModal=true&amp;asPopupView=true</t>
  </si>
  <si>
    <t>Katleen Sulay Polanco Piza</t>
  </si>
  <si>
    <t>https://community.secop.gov.co/Public/Tendering/OpportunityDetail/Index?noticeUID=CO1.NTC.2612077&amp;isFromPublicArea=True&amp;isModal=true&amp;asPopupView=true</t>
  </si>
  <si>
    <t>Mauricio Andres Lopez Casteblanco</t>
  </si>
  <si>
    <t>https://community.secop.gov.co/Public/Tendering/OpportunityDetail/Index?noticeUID=CO1.NTC.2613134&amp;isFromPublicArea=True&amp;isModal=true&amp;asPopupView=true</t>
  </si>
  <si>
    <t>Margariata Marin Jarramillo</t>
  </si>
  <si>
    <t>Prestar sus servicios profesionales como experto a la Delegatura de Puertos de la Superintendencia de Transporte, para el fortalecimiento de las metodologías y herramientas de captura, análisis y publicación de información sobre la eficiencia operacional del sector portuario, en pro de la toma de decisiones para aprovechar aún más la capacidad portuaria del país</t>
  </si>
  <si>
    <t>https://community.secop.gov.co/Public/Tendering/OpportunityDetail/Index?noticeUID=CO1.NTC.2613248&amp;isFromPublicArea=True&amp;isModal=true&amp;asPopupView=true</t>
  </si>
  <si>
    <t>Nataly Alexandra Garzón Quintero</t>
  </si>
  <si>
    <t>https://community.secop.gov.co/Public/Tendering/OpportunityDetail/Index?noticeUID=CO1.NTC.2615812&amp;isFromPublicArea=True&amp;isModal=true&amp;asPopupView=true</t>
  </si>
  <si>
    <t>Carlos Alfredo Bogota Riveros</t>
  </si>
  <si>
    <t>Prestar sus servicios profesionales a la Delegatura de Puertos de la Superintendencia de Transporte, para fortalecer los mecanismos de vigilancia subjetiva, tendientes a la caracterización, identificación y gestión de riesgos societarios que afectan el desarrollo del proyecto empresarial de las Sociedades sujetas a la vigilancia de la Dependencia.</t>
  </si>
  <si>
    <t>https://community.secop.gov.co/Public/Tendering/OpportunityDetail/Index?noticeUID=CO1.NTC.2617071&amp;isFromPublicArea=True&amp;isModal=true&amp;asPopupView=true</t>
  </si>
  <si>
    <t>Angelica Lizeth Fonseca Martinez</t>
  </si>
  <si>
    <t>Prestar sus servicios profesionales apoyando jurídicamente a la Dirección de Promoción y Prevención de Conesiones e Infraestructura, en la proyección, revisión y gestión de las PQRS asignadas a la Delegatura, así como su clasificación y estandarización para contribuir con la eficacia de tiempos de respuesta y fortalecer las funciones de inspección, vigilancia y control que le fueron asignadas.</t>
  </si>
  <si>
    <t>https://community.secop.gov.co/Public/Tendering/OpportunityDetail/Index?noticeUID=CO1.NTC.2620424&amp;isFromPublicArea=True&amp;isModal=true&amp;asPopupView=true</t>
  </si>
  <si>
    <t>Juan Francisco Amezquita Gomez</t>
  </si>
  <si>
    <t>Dirección de Investigaciones de Concesiones e Infraestructura</t>
  </si>
  <si>
    <t xml:space="preserve">Prestar sus servicios profesionales apoyando jurídicamente a la Dirección de Investigaciones de Concesiones e Infraestructura, en la sustanciación, revisión y gestión de las actuaciones administrativas a su cargo, para contribuir al fortalecimiento de las funciones de inspección, vigilancia y control que le fueron asignadas </t>
  </si>
  <si>
    <t>https://www.secop.gov.co/CO1BusinessLine/Tendering/ContractNoticeView/Index?prevCtxLbl=Buscar+procesos&amp;prevCtxUrl=https%3a%2f%2fwww.secop.gov.co%3a443%2fCO1BusinessLine%2fTendering%2fContractNoticeManagement%2fIndex&amp;notice=CO1.NTC.2621517#ProcedureReceipts</t>
  </si>
  <si>
    <t>Manuel Ricardo  Gomez Moreno</t>
  </si>
  <si>
    <t>Prestar sus servicios profesionales en la Dirección de Promoción y Prevención de la Delegatura de Puertos, apoyando la ejecución de las actividades contempladas en la Campaña Institucional "+ Transporte marítimo y fluvial + Formalización", para el fortalecimiento de la supervisión integral de la Dependencia.</t>
  </si>
  <si>
    <t>https://www.secop.gov.co/CO1BusinessLine/Tendering/ContractNoticeView/Index?prevCtxLbl=Buscar+procesos&amp;prevCtxUrl=https%3a%2f%2fwww.secop.gov.co%3a443%2fCO1BusinessLine%2fTendering%2fContractNoticeManagement%2fIndex&amp;notice=CO1.NTC.2621896</t>
  </si>
  <si>
    <t>Beatriz Elena Mejía Costa</t>
  </si>
  <si>
    <t>https://www.secop.gov.co/CO1BusinessLine/Tendering/ContractNoticeView/Index?prevCtxLbl=Buscar+procesos&amp;prevCtxUrl=https%3a%2f%2fwww.secop.gov.co%3a443%2fCO1BusinessLine%2fTendering%2fContractNoticeManagement%2fIndex&amp;notice=CO1.NTC.2623206</t>
  </si>
  <si>
    <t>Daladier Figueroa Perea</t>
  </si>
  <si>
    <t>https://www.secop.gov.co/CO1BusinessLine/Tendering/ContractNoticeView/Index?prevCtxLbl=Buscar+procesos&amp;prevCtxUrl=https%3a%2f%2fwww.secop.gov.co%3a443%2fCO1BusinessLine%2fTendering%2fContractNoticeManagement%2fIndex&amp;notice=CO1.NTC.2623007</t>
  </si>
  <si>
    <t>Dimas Rafael Gutierrez González</t>
  </si>
  <si>
    <t>https://www.secop.gov.co/CO1BusinessLine/Tendering/ContractNoticeView/Index?prevCtxLbl=Buscar+procesos&amp;prevCtxUrl=https%3a%2f%2fwww.secop.gov.co%3a443%2fCO1BusinessLine%2fTendering%2fContractNoticeManagement%2fIndex&amp;notice=CO1.NTC.2623418</t>
  </si>
  <si>
    <t>Jefferson Jimenez Rodríguez</t>
  </si>
  <si>
    <t>https://www.secop.gov.co/CO1BusinessLine/Tendering/ContractNoticeView/Index?prevCtxLbl=Buscar+procesos&amp;prevCtxUrl=https%3a%2f%2fwww.secop.gov.co%3a443%2fCO1BusinessLine%2fTendering%2fContractNoticeManagement%2fIndex&amp;notice=CO1.NTC.2623114</t>
  </si>
  <si>
    <t>Luis Fernando Martínez Botina</t>
  </si>
  <si>
    <t>https://www.secop.gov.co/CO1BusinessLine/Tendering/ContractNoticeView/Index?prevCtxLbl=Buscar+procesos&amp;prevCtxUrl=https%3a%2f%2fwww.secop.gov.co%3a443%2fCO1BusinessLine%2fTendering%2fContractNoticeManagement%2fIndex&amp;notice=CO1.NTC.2623122</t>
  </si>
  <si>
    <t>Mayerly Jhoana García Guerrero</t>
  </si>
  <si>
    <t>https://www.secop.gov.co/CO1BusinessLine/Tendering/ContractNoticeView/Index?prevCtxLbl=Buscar+procesos&amp;prevCtxUrl=https%3a%2f%2fwww.secop.gov.co%3a443%2fCO1BusinessLine%2fTendering%2fContractNoticeManagement%2fIndex&amp;notice=CO1.NTC.2623439</t>
  </si>
  <si>
    <t>Sheila Margarita de la Ossa Carrascal</t>
  </si>
  <si>
    <t>https://www.secop.gov.co/CO1BusinessLine/Tendering/ContractNoticeView/Index?prevCtxLbl=Buscar+procesos&amp;prevCtxUrl=https%3a%2f%2fwww.secop.gov.co%3a443%2fCO1BusinessLine%2fTendering%2fContractNoticeManagement%2fIndex&amp;notice=CO1.NTC.2623022</t>
  </si>
  <si>
    <t>Yulieth Marcela Zuñiga Montero</t>
  </si>
  <si>
    <t>Dirección de Investigaciones de Puertos / Regional- Despacho</t>
  </si>
  <si>
    <t>https://www.secop.gov.co/CO1BusinessLine/Tendering/ContractNoticeView/Index?prevCtxLbl=Buscar+procesos&amp;prevCtxUrl=https%3a%2f%2fwww.secop.gov.co%3a443%2fCO1BusinessLine%2fTendering%2fContractNoticeManagement%2fIndex&amp;notice=CO1.NTC.2623030</t>
  </si>
  <si>
    <t>Despacho del Superintendente de Transporte</t>
  </si>
  <si>
    <t>Prestar sus servicios profesionales en la entidad apoyando los procesos de counicaciones externos que requiera la entidad para la divulgación de sus actividades misionales, normatividad y proyectos</t>
  </si>
  <si>
    <t>https://www.secop.gov.co/CO1BusinessLine/Tendering/ContractNoticeView/Index?prevCtxLbl=Buscar+procesos&amp;prevCtxUrl=https%3a%2f%2fwww.secop.gov.co%3a443%2fCO1BusinessLine%2fTendering%2fContractNoticeManagement%2fIndex&amp;notice=CO1.NTC.2623124</t>
  </si>
  <si>
    <t>MESTRE MENDIETA PENALISTAS SAS - MM</t>
  </si>
  <si>
    <t>Prestar sus servicios profesionales ejerciendo la representación judicial y extrajudicial de la Superintendencia de Transporte, sin distinguir en la calidad en que actué, dentro de procesos de carácter penal ante la Fiscalía General de la Nación y los jueces y autoridades de la República.</t>
  </si>
  <si>
    <t>https://www.secop.gov.co/CO1BusinessLine/Tendering/ContractNoticeView/Index?prevCtxLbl=Buscar+procesos&amp;prevCtxUrl=https%3a%2f%2fwww.secop.gov.co%3a443%2fCO1BusinessLine%2fTendering%2fContractNoticeManagement%2fIndex&amp;notice=CO1.NTC.2623329</t>
  </si>
  <si>
    <t>SANTAELLA, MORALES &amp; MARTINEZ ABOGADOS S.A.S</t>
  </si>
  <si>
    <t>Prestar sus servicios profesionales altamente especializados ejerciendo la representación judicial y extrajudicial de la Superintendencia de Transporte en defensa de los intereses de la misma, apoyando en el análisis normativo jurisprudencial y doctrinal aplicado en la proyección y revisión de documentos de carácter jurídico que le sean asignados con el propósito de adelantar la defensa y representación de la entidad, en aquellos procesos donde se otorgue poder para el efecto</t>
  </si>
  <si>
    <t>https://www.secop.gov.co/CO1BusinessLine/Tendering/ContractNoticeView/Index?prevCtxLbl=Buscar+procesos&amp;prevCtxUrl=https%3a%2f%2fwww.secop.gov.co%3a443%2fCO1BusinessLine%2fTendering%2fContractNoticeManagement%2fIndex&amp;notice=CO1.NTC.2623332</t>
  </si>
  <si>
    <t xml:space="preserve">Angela Paticia Gomez Quintana </t>
  </si>
  <si>
    <t>https://community.secop.gov.co/Public/Tendering/OpportunityDetail/Index?noticeUID=CO1.NTC.2623356&amp;isFromPublicArea=True&amp;isModal=true&amp;asPopupView=true</t>
  </si>
  <si>
    <t>Carlos Alberto Velandia Buitrago</t>
  </si>
  <si>
    <t>https://community.secop.gov.co/Public/Tendering/OpportunityDetail/Index?noticeUID=CO1.NTC.2623457&amp;isFromPublicArea=True&amp;isModal=true&amp;asPopupView=true</t>
  </si>
  <si>
    <t>Dayan Fernando Gonzalez Albarracin</t>
  </si>
  <si>
    <t>https://community.secop.gov.co/Public/Tendering/OpportunityDetail/Index?noticeUID=CO1.NTC.2623605&amp;isFromPublicArea=True&amp;isModal=true&amp;asPopupView=true</t>
  </si>
  <si>
    <t>Juan David Cortes Perez</t>
  </si>
  <si>
    <t>https://community.secop.gov.co/Public/Tendering/OpportunityDetail/Index?noticeUID=CO1.NTC.2624104&amp;isFromPublicArea=True&amp;isModal=true&amp;asPopupView=true</t>
  </si>
  <si>
    <t>Julian Esteban Palomino Montalvo</t>
  </si>
  <si>
    <t>https://community.secop.gov.co/Public/Tendering/OpportunityDetail/Index?noticeUID=CO1.NTC.2624041&amp;isFromPublicArea=True&amp;isModal=true&amp;asPopupView=true</t>
  </si>
  <si>
    <t>Julio Cesar Uñate Patiño</t>
  </si>
  <si>
    <t>https://community.secop.gov.co/Public/Tendering/OpportunityDetail/Index?noticeUID=CO1.NTC.2625764&amp;isFromPublicArea=True&amp;isModal=true&amp;asPopupView=true</t>
  </si>
  <si>
    <t>Karol Nathalia Trujullo Hernandez</t>
  </si>
  <si>
    <t>https://community.secop.gov.co/Public/Tendering/OpportunityDetail/Index?noticeUID=CO1.NTC.2625077&amp;isFromPublicArea=True&amp;isModal=true&amp;asPopupView=true</t>
  </si>
  <si>
    <t>Ingrit Lorena Bohorquez Ortiz</t>
  </si>
  <si>
    <t>https://community.secop.gov.co/Public/Tendering/OpportunityDetail/Index?noticeUID=CO1.NTC.2627018&amp;isFromPublicArea=True&amp;isModal=true&amp;asPopupView=true</t>
  </si>
  <si>
    <t>Danna Melisa Sierra Neira</t>
  </si>
  <si>
    <t>Prestar los servicios profesionales a la Oficina de Control Interno para apoyar la ejecución de auditorías, seguimientos y evaluaciones a los procesos del sistema de Control Interno de la Entidad, acorde con el plan anual de auditorías aprobado para la vigencia</t>
  </si>
  <si>
    <t>https://community.secop.gov.co/Public/Tendering/OpportunityDetail/Index?noticeUID=CO1.NTC.2627758&amp;isFromPublicArea=True&amp;isModal=true&amp;asPopupView=true</t>
  </si>
  <si>
    <t>Nataliha Bobadilla Muñoz</t>
  </si>
  <si>
    <t>https://community.secop.gov.co/Public/Tendering/OpportunityDetail/Index?noticeUID=CO1.NTC.2628388&amp;isFromPublicArea=True&amp;isModal=true&amp;asPopupView=true</t>
  </si>
  <si>
    <t>Paula Vanessa Acuña Pineda</t>
  </si>
  <si>
    <t>https://community.secop.gov.co/Public/Tendering/OpportunityDetail/Index?noticeUID=CO1.NTC.2628794&amp;isFromPublicArea=True&amp;isModal=true&amp;asPopupView=true</t>
  </si>
  <si>
    <t>Nathaly Alejandra Garzón Cuervo</t>
  </si>
  <si>
    <t>https://community.secop.gov.co/Public/Tendering/OpportunityDetail/Index?noticeUID=CO1.NTC.2629196&amp;isFromPublicArea=True&amp;isModal=true&amp;asPopupView=true</t>
  </si>
  <si>
    <t>Jonathan Uzgame Castillo</t>
  </si>
  <si>
    <t>https://community.secop.gov.co/Public/Tendering/OpportunityDetail/Index?noticeUID=CO1.NTC.2632229&amp;isFromPublicArea=True&amp;isModal=true&amp;asPopupView=true</t>
  </si>
  <si>
    <t>Camila Alejandra Forero Piragauta</t>
  </si>
  <si>
    <t>https://community.secop.gov.co/Public/Tendering/OpportunityDetail/Index?noticeUID=CO1.NTC.2631506&amp;isFromPublicArea=True&amp;isModal=true&amp;asPopupView=true</t>
  </si>
  <si>
    <t>Carolina Del Pilar Mojica Mojica</t>
  </si>
  <si>
    <t>https://community.secop.gov.co/Public/Tendering/OpportunityDetail/Index?noticeUID=CO1.NTC.2630925&amp;isFromPublicArea=True&amp;isModal=true&amp;asPopupView=true</t>
  </si>
  <si>
    <t>Andres Felipe Fonseca Lopez</t>
  </si>
  <si>
    <t>Prestar sus servicios profesionales en la Superintendencia de Transporte, realizando actividades propias y necesarias para el desarrollo optimo del Grupo de Gestión documental, tales como realizar seguimiento y control a las actividades realizadas por grupo, actualizar procesos y procedimientos, emitir respuesta de solicitudes PQR's.</t>
  </si>
  <si>
    <t>https://community.secop.gov.co/Public/Tendering/OpportunityDetail/Index?noticeUID=CO1.NTC.2632444&amp;isFromPublicArea=True&amp;isModal=true&amp;asPopupView=true</t>
  </si>
  <si>
    <t>Victor Manuel Molina Rubiano</t>
  </si>
  <si>
    <t>Prestar sus servicios de apoyo a la gestión con el fin de dar el soporte requerido en la entrega de insumos para gestión documental, manejo de bases de datos e información relacionada con los procesos de cobro coactivo y/o los asignados por la Oficina Asesora Jurídica</t>
  </si>
  <si>
    <t>https://community.secop.gov.co/Public/Tendering/OpportunityDetail/Index?noticeUID=CO1.NTC.2634856&amp;isFromPublicArea=True&amp;isModal=true&amp;asPopupView=true</t>
  </si>
  <si>
    <t>William Gilberto Sarmiento Martin</t>
  </si>
  <si>
    <t>Prestar sus servicios de apoyo a la gestión con el fin de dar el soporte requerido en la entrega de insumos para gestión documental, manejo de archivo y organizacion topografica del mismo derivado de los procesos de cobro coactivo y/o los asignados por la Oficina Asesora Jurídica</t>
  </si>
  <si>
    <t>https://community.secop.gov.co/Public/Tendering/OpportunityDetail/Index?noticeUID=CO1.NTC.2635902&amp;isFromPublicArea=True&amp;isModal=true&amp;asPopupView=true</t>
  </si>
  <si>
    <t>Juan Fernando Mera Bautista</t>
  </si>
  <si>
    <t>https://community.secop.gov.co/Public/Tendering/OpportunityDetail/Index?noticeUID=CO1.NTC.2639939&amp;isFromPublicArea=True&amp;isModal=true&amp;asPopupView=true</t>
  </si>
  <si>
    <t>Manuela Ríos Cardona</t>
  </si>
  <si>
    <t>https://community.secop.gov.co/Public/Tendering/OpportunityDetail/Index?noticeUID=CO1.NTC.2642687&amp;isFromPublicArea=True&amp;isModal=true&amp;asPopupView=true</t>
  </si>
  <si>
    <t>Nicoole Lorena Cristancho Martínez</t>
  </si>
  <si>
    <t>https://community.secop.gov.co/Public/Tendering/OpportunityDetail/Index?noticeUID=CO1.NTC.2640008&amp;isFromPublicArea=True&amp;isModal=true&amp;asPopupView=true</t>
  </si>
  <si>
    <t>Johan Sebastian Castillo Garzon</t>
  </si>
  <si>
    <t>https://community.secop.gov.co/Public/Tendering/OpportunityDetail/Index?noticeUID=CO1.NTC.2639886&amp;isFromPublicArea=True&amp;isModal=true&amp;asPopupView=true</t>
  </si>
  <si>
    <t>Dianny Alejandra Rincon Garavito</t>
  </si>
  <si>
    <t>Prestar sus servicios profesionales en la Dirección de Promoción y Prevención de Tránsito y Transporte Terrestre, brindando apoyo y soporte juridico en las funciones de inspección, vigilancia y control que se realiza a los Organismos de Apoyo a las Autoridades de Tránsito, a través del proveedor del Sistema de Control y Vigilancia- SICOV.</t>
  </si>
  <si>
    <t>https://community.secop.gov.co/Public/Tendering/OpportunityDetail/Index?noticeUID=CO1.NTC.2640222&amp;isFromPublicArea=True&amp;isModal=true&amp;asPopupView=true</t>
  </si>
  <si>
    <t>Carmen Paola Romero Linarea</t>
  </si>
  <si>
    <t>https://community.secop.gov.co/Public/Tendering/OpportunityDetail/Index?noticeUID=CO1.NTC.2643849&amp;isFromPublicArea=True&amp;isModal=true&amp;asPopupView=true</t>
  </si>
  <si>
    <t>Ximena Alejandra Cubillos Puello</t>
  </si>
  <si>
    <t xml:space="preserve">Prestar sus servicios de apoyo a la gestión para la adecuada custodia de los documentos que emanen del desarrollo de las actividades de fortalecimiento de los mecanismos y metodologías de vigilancia, inspección y control, existentes en la Delegatura de Puertos.  </t>
  </si>
  <si>
    <t>https://community.secop.gov.co/Public/Tendering/OpportunityDetail/Index?noticeUID=CO1.NTC.2644307&amp;isFromPublicArea=True&amp;isModal=true&amp;asPopupView=true</t>
  </si>
  <si>
    <t>Charly Stivens Cepeda Bernal</t>
  </si>
  <si>
    <t>https://community.secop.gov.co/Public/Tendering/OpportunityDetail/Index?noticeUID=CO1.NTC.2644529&amp;isFromPublicArea=True&amp;isModal=true&amp;asPopupView=true</t>
  </si>
  <si>
    <t>Jorge Enrique Cely Leon</t>
  </si>
  <si>
    <t>https://community.secop.gov.co/Public/Tendering/OpportunityDetail/Index?noticeUID=CO1.NTC.2642586&amp;isFromPublicArea=True&amp;isModal=true&amp;asPopupView=true</t>
  </si>
  <si>
    <t>Enver Federico Castellanos Gomez</t>
  </si>
  <si>
    <t>Prestar sus servicios profesionales en la Superintendencia de Transporte, apoyando la verificación de los requisitos funcionales y no funcionales de las fichas técnicas y los módulos de recolección de información,  para la construcción y automatización del Sistema Único de Supervisión Integral - SUSI, en aspectos subjetivos, así como apoyar la promoción del cumplimiento de los Marcos Normativos Societarios basados en la Hipótesis de Negocio en Marcha HNM y su impacto en el régimen societario y en el régimen de insolvencia empresarial.</t>
  </si>
  <si>
    <t>https://community.secop.gov.co/Public/Tendering/OpportunityDetail/Index?noticeUID=CO1.NTC.2649920&amp;isFromPublicArea=True&amp;isModal=true&amp;asPopupView=true</t>
  </si>
  <si>
    <t>Carlos Arturo Rodriguez Vera</t>
  </si>
  <si>
    <t>Prestar sus servicios profesionales en la Superintendencia de Transporte, apoyando la verificación de los requisitos funcionales y no funcionales de las fichas técnicas y los módulos de recolección de información,  para la construcción y automatización del Sistema Único de Supervisión Integral - SUSI, en aspectos subjetivos, así como apoyar la promoción del cumplimiento de los Marcos Normativos Contables basados en estándares internacionales de contabilidad e información financiera.</t>
  </si>
  <si>
    <t>https://community.secop.gov.co/Public/Tendering/OpportunityDetail/Index?noticeUID=CO1.NTC.2647705&amp;isFromPublicArea=True&amp;isModal=true&amp;asPopupView=true</t>
  </si>
  <si>
    <t>https://community.secop.gov.co/Public/Tendering/OpportunityDetail/Index?noticeUID=CO1.NTC.2654372&amp;isFromPublicArea=True&amp;isModal=true&amp;asPopupView=true</t>
  </si>
  <si>
    <t>https://community.secop.gov.co/Public/Tendering/OpportunityDetail/Index?noticeUID=CO1.NTC.2679980&amp;isFromPublicArea=True&amp;isModal=true&amp;asPopupView=true</t>
  </si>
  <si>
    <t>Luisa Fernanda Torres Bohorquez</t>
  </si>
  <si>
    <t xml:space="preserve">Prestar sus servicios profesionales en la Dirección de Promoción y Prevención de la Delegatura de Puertos, apoyando la implementación de la Campaña "+ Transporte marítimo y fluvial + Formalización", mediante la planeación y ejecución de la iniciativa del "Pasaporte Fluvial por Colombia 2022", para el fortalecimiento de la supervisión integral de la Dependencia. </t>
  </si>
  <si>
    <t>https://community.secop.gov.co/Public/Tendering/OpportunityDetail/Index?noticeUID=CO1.NTC.2668364&amp;isFromPublicArea=True&amp;isModal=true&amp;asPopupView=true</t>
  </si>
  <si>
    <t>Prestar sus servicios a la Delegatura para la Protección de Usuarios del Sector Transporte, apoyando la gestión documental y seguimiento de los actos administrativos tendientes a suplir las actividades de inspección, vigilancia y control del cumplimiento de las normas de protección a los usuarios del sector transporte.</t>
  </si>
  <si>
    <t>https://community.secop.gov.co/Public/Tendering/OpportunityDetail/Index?noticeUID=CO1.NTC.2648918&amp;isFromPublicArea=True&amp;isModal=true&amp;asPopupView=true</t>
  </si>
  <si>
    <t>Oscar Santiago Acevedo Castaño</t>
  </si>
  <si>
    <t>Prestar sus servicios profesionales apoyando en la parametrización, pruebas y desarrollo del Sistema Único de Supervisión Integral - SUSI, así como de todos los módulos adjuntos al sistema de vigilados de la Delegatura de Concesiones e Infraestructura.</t>
  </si>
  <si>
    <t>https://community.secop.gov.co/Public/Tendering/OpportunityDetail/Index?noticeUID=CO1.NTC.2649017&amp;isFromPublicArea=True&amp;isModal=true&amp;asPopupView=true</t>
  </si>
  <si>
    <t>Janneth Carolina Castro Morillo</t>
  </si>
  <si>
    <t>Prestar sus servicios profesionales para fortalecer a la Delegatura para la Protección de Usuarios del Sector Transporte, acompañándolo en la proyección de actos administrativos tendientes a suplir las actividades de inspección, vigilancia y control del cumplimiento de las normas de protección a los usuarios del sector transporte.</t>
  </si>
  <si>
    <t>https://community.secop.gov.co/Public/Tendering/OpportunityDetail/Index?noticeUID=CO1.NTC.2649481&amp;isFromPublicArea=True&amp;isModal=true&amp;asPopupView=true</t>
  </si>
  <si>
    <t>Nestor Saenz Saavedra</t>
  </si>
  <si>
    <t>Prestar sus servicios profesionales en la Superintendencia de Transporte, apoyando el seguimiento a la implementación de los mecanismos de controles preventivos, establecidos por la Delegatura de Concesiones e Infraestructura, para mitigar las causas de reincidencia de siniestralidad en la red vial nacional concesionada</t>
  </si>
  <si>
    <t>https://community.secop.gov.co/Public/Tendering/OpportunityDetail/Index?noticeUID=CO1.NTC.2649891&amp;isFromPublicArea=True&amp;isModal=true&amp;asPopupView=true</t>
  </si>
  <si>
    <t>Jhon Harold Torres Agudelo</t>
  </si>
  <si>
    <t>https://community.secop.gov.co/Public/Tendering/OpportunityDetail/Index?noticeUID=CO1.NTC.2650355&amp;isFromPublicArea=True&amp;isModal=true&amp;asPopupView=true</t>
  </si>
  <si>
    <t>Maria del Mar Rojar Hurtado</t>
  </si>
  <si>
    <t>Prestar sus servicios profesionales en la Superintendencia de Transporte, apoyando la gestión, programación, ejecución, registro y control de las actividades necesarias para el desarrollo e implementación los de programas especiales implementados en la Infraestructura Vial, Infraestructura Aeroportuaria, Infraestructura de Terminales Transporte Terrestre de Pasajeros e infraestructura Férrea, con énfasis en el componente de Infraestructura Accesible e Incluyente.</t>
  </si>
  <si>
    <t>https://community.secop.gov.co/Public/Tendering/OpportunityDetail/Index?noticeUID=CO1.NTC.2650678&amp;isFromPublicArea=True&amp;isModal=true&amp;asPopupView=true</t>
  </si>
  <si>
    <t>COMPENSAR</t>
  </si>
  <si>
    <t>Prestar los servicios de apoyo a la gestión para el desarrollo del programa de Bienestar social e incentivos, clima organizacional y el sistema de seguridad y salud en el trabajo SGSST, para los servidores de la Superintendencia de Transporte.</t>
  </si>
  <si>
    <t>https://community.secop.gov.co/Public/Tendering/OpportunityDetail/Index?noticeUID=CO1.NTC.2651733&amp;isFromPublicArea=True&amp;isModal=true&amp;asPopupView=true</t>
  </si>
  <si>
    <t>Jhoan Sebastian Jimenez Calderon</t>
  </si>
  <si>
    <t xml:space="preserve">Prestar sus servicios de apoyo a la gestion documental en la Oficina Asesora  Juridica y Grupo de Jurisdiccion Coactiva, en la organización de archivos fisicos y/o digitales que hagan parte de éstas.  </t>
  </si>
  <si>
    <t>https://community.secop.gov.co/Public/Tendering/OpportunityDetail/Index?noticeUID=CO1.NTC.2651965&amp;isFromPublicArea=True&amp;isModal=true&amp;asPopupView=true</t>
  </si>
  <si>
    <t>Juan Camilo Eraso Lagos</t>
  </si>
  <si>
    <t>https://community.secop.gov.co/Public/Tendering/OpportunityDetail/Index?noticeUID=CO1.NTC.2652297&amp;isFromPublicArea=True&amp;isModal=true&amp;asPopupView=true</t>
  </si>
  <si>
    <t>Diana Maria Montañez Vargas</t>
  </si>
  <si>
    <t>Prestar sus servicios profesionales en la Oficina Asesora Jurídica orientando el  análisis la investigación y revisión de los procesos adelantados en la oficina de cobro coactivo según los lineamientos del Consejo de Estado, del mismo modo revisar y/o proyectar los actos administrativos y documentos de carácter jurídico que se encuentren relacionados con estos asuntos</t>
  </si>
  <si>
    <t>https://community.secop.gov.co/Public/Tendering/OpportunityDetail/Index?noticeUID=CO1.NTC.2654120&amp;isFromPublicArea=True&amp;isModal=true&amp;asPopupView=true</t>
  </si>
  <si>
    <t>Diana Yineth Vásquez Rodríguez</t>
  </si>
  <si>
    <t>https://community.secop.gov.co/Public/Tendering/OpportunityDetail/Index?noticeUID=CO1.NTC.2654671&amp;isFromPublicArea=True&amp;isModal=true&amp;asPopupView=true</t>
  </si>
  <si>
    <t>Diana Alejandra Lopez Salomon</t>
  </si>
  <si>
    <t>Prestar sus servicios profesionales a la Oficina Asesora Jurídica apoyando la proyección de documentos que resulten de la revisión y organización de la normatividad, implementando la jurisprudencia y doctrina relacionada con el sector tránsito, transporte y su infraestructura de cara a nuevas realidades; así como, apoyar en los estudios pertinentes para establecer el correcto funcionamiento del Centro de Conciliación y Arbitraje de la Entidad.</t>
  </si>
  <si>
    <t>https://community.secop.gov.co/Public/Tendering/OpportunityDetail/Index?noticeUID=CO1.NTC.2654768&amp;isFromPublicArea=True&amp;isModal=true&amp;asPopupView=true</t>
  </si>
  <si>
    <t>Samir Andrés Lores Acosta</t>
  </si>
  <si>
    <t>Prestar sus servicios profesionales en la Dirección de Promoción y Prevención de la Delegatura de Puertos, apoyando en la formulación de indicadores de medición de la Campaña Institucional "+ Transporte marítimo y fluvial + Formalización" y sus diferentes iniciativas para el fortalecimiento de la supervisión integral de la Dependencia.</t>
  </si>
  <si>
    <t>https://community.secop.gov.co/Public/Tendering/OpportunityDetail/Index?noticeUID=CO1.NTC.2655296&amp;isFromPublicArea=True&amp;isModal=true&amp;asPopupView=true</t>
  </si>
  <si>
    <t>Alfonso Rodríguez Suárez</t>
  </si>
  <si>
    <t xml:space="preserve">Prestar sus servicios profesionales en la Oficina de Tecnologías de la Información y las Comunicaciones para apoyar a la Superintendencia de Transporte en la implementación de mejoras al Módulo de Registro de Supervisados y Operadores Portuarios </t>
  </si>
  <si>
    <t>https://community.secop.gov.co/Public/Tendering/OpportunityDetail/Index?noticeUID=CO1.NTC.2659543&amp;isFromPublicArea=True&amp;isModal=true&amp;asPopupView=true</t>
  </si>
  <si>
    <t>Jorge Armando Santacruz Castillo</t>
  </si>
  <si>
    <t>Prestar sus servicios profesionales en la Oficina de Tecnologías de la Información y las Comunicaciones para la ejecución y validación de pruebas funcionales a los sistemas de información de la Superintendencia de Transporte</t>
  </si>
  <si>
    <t>https://community.secop.gov.co/Public/Tendering/OpportunityDetail/Index?noticeUID=CO1.NTC.2662747&amp;isFromPublicArea=True&amp;isModal=true&amp;asPopupView=true</t>
  </si>
  <si>
    <t>Nelson Fabian Arévalo Rodriguez</t>
  </si>
  <si>
    <t>Prestar servicios profesionales a la OTIC para la definición de estándares técnicos para la optimización de los Sistemas de Información Misionales de la Superintendencia de Transporte</t>
  </si>
  <si>
    <t>https://community.secop.gov.co/Public/Tendering/OpportunityDetail/Index?noticeUID=CO1.NTC.2663155&amp;isFromPublicArea=True&amp;isModal=true&amp;asPopupView=true</t>
  </si>
  <si>
    <t>Ricardo Alberto Tovar Vanegas</t>
  </si>
  <si>
    <t>Prestar sus servicios profesionales en la Oficina de Tecnologías de la Información y las Comunicaciones para apoyar a la Superintendencia de Transporte en la implementación de mejoras al Módulo de Recolección de Información Multi-fuente del Sistema Único de Trámites.</t>
  </si>
  <si>
    <t>https://community.secop.gov.co/Public/Tendering/OpportunityDetail/Index?noticeUID=CO1.NTC.2664377&amp;isFromPublicArea=True&amp;isModal=true&amp;asPopupView=true</t>
  </si>
  <si>
    <t>Anderson Julián Llanos Ruiz</t>
  </si>
  <si>
    <t xml:space="preserve">Prestar sus servicios profesionales adelantando actividades para la codificación de software de los sistemas de información de la Superintendencia de Transporte.  </t>
  </si>
  <si>
    <t>https://community.secop.gov.co/Public/Tendering/OpportunityDetail/Index?noticeUID=CO1.NTC.2673460&amp;isFromPublicArea=True&amp;isModal=true&amp;asPopupView=true</t>
  </si>
  <si>
    <t>Gonzalo Mejía Zapata</t>
  </si>
  <si>
    <t>https://community.secop.gov.co/Public/Tendering/OpportunityDetail/Index?noticeUID=CO1.NTC.2673927&amp;isFromPublicArea=True&amp;isModal=true&amp;asPopupView=true</t>
  </si>
  <si>
    <t>Virley Sanchez Córdoba</t>
  </si>
  <si>
    <t>Prestar sus servicios profesionales en la Oficina de Tecnologías de la Información y las Comunicaciones, adelantando actividades para apoyar la articulación tecnológica sectorial de los sistemas de información en el marco de la interoperabilidad</t>
  </si>
  <si>
    <t>https://community.secop.gov.co/Public/Tendering/OpportunityDetail/Index?noticeUID=CO1.NTC.2673984&amp;isFromPublicArea=True&amp;isModal=true&amp;asPopupView=true</t>
  </si>
  <si>
    <t>Juan Alejandro Rey Vigoya</t>
  </si>
  <si>
    <t>Prestar sus servicios profesionales en la Superintendencia de Transporte brindando apoyo a la Oficina Asesora Jurídica en el análisis de procesos coactivos según los lineamientos del Consejo de Estado, así como, en las actividades relacionadas que se asignen.</t>
  </si>
  <si>
    <t>https://community.secop.gov.co/Public/Tendering/OpportunityDetail/Index?noticeUID=CO1.NTC.2671139&amp;isFromPublicArea=True&amp;isModal=true&amp;asPopupView=true</t>
  </si>
  <si>
    <t xml:space="preserve">Karol Andrea Leal Guataquira </t>
  </si>
  <si>
    <t>https://community.secop.gov.co/Public/Tendering/OpportunityDetail/Index?noticeUID=CO1.NTC.2671163&amp;isFromPublicArea=True&amp;isModal=true&amp;asPopupView=true</t>
  </si>
  <si>
    <t>Lizbeth Liliana Picon Pabon</t>
  </si>
  <si>
    <t>https://community.secop.gov.co/Public/Tendering/OpportunityDetail/Index?noticeUID=CO1.NTC.2671352&amp;isFromPublicArea=True&amp;isModal=true&amp;asPopupView=true</t>
  </si>
  <si>
    <t>Karen Vanessa Gomez Galindo</t>
  </si>
  <si>
    <t>Prestar sus servicios profesionales en la Superintendencia de Transporte brindando apoyo a la Oficina Asesora Jurídica en el análisis de procesos coactivos según los lineamientos del Consejo de Estado, así como, en la proyección de documentos de carácter jurídico que se asignen.</t>
  </si>
  <si>
    <t>https://community.secop.gov.co/Public/Tendering/OpportunityDetail/Index?noticeUID=CO1.NTC.2671670&amp;isFromPublicArea=True&amp;isModal=true&amp;asPopupView=true</t>
  </si>
  <si>
    <t xml:space="preserve">Maria Elena Mafioli Petro </t>
  </si>
  <si>
    <t>30/09/2022 </t>
  </si>
  <si>
    <t>https://community.secop.gov.co/Public/Tendering/OpportunityDetail/Index?noticeUID=CO1.NTC.2672126&amp;isFromPublicArea=True&amp;isModal=true&amp;asPopupView=true</t>
  </si>
  <si>
    <t>Eduardo Gillermo Gutirrez Cabarcas</t>
  </si>
  <si>
    <t>https://community.secop.gov.co/Public/Tendering/OpportunityDetail/Index?noticeUID=CO1.NTC.2673999&amp;isFromPublicArea=True&amp;isModal=true&amp;asPopupView=true</t>
  </si>
  <si>
    <t xml:space="preserve">Prestar sus servicios profesionales a la Dirección Financiera de la Superintendencia de Transporte acompañando en la gestión y revisión de actos administrativos, respuestas a peticiones, y demás asuntos de naturaleza jurídica que sean atendidos por la dependencia. </t>
  </si>
  <si>
    <t>https://community.secop.gov.co/Public/Tendering/OpportunityDetail/Index?noticeUID=CO1.NTC.2675020&amp;isFromPublicArea=True&amp;isModal=true&amp;asPopupView=true</t>
  </si>
  <si>
    <t>Kelly Johanna Mogollon Olaya</t>
  </si>
  <si>
    <t>https://community.secop.gov.co/Public/Tendering/OpportunityDetail/Index?noticeUID=CO1.NTC.2675260&amp;isFromPublicArea=True&amp;isModal=true&amp;asPopupView=true</t>
  </si>
  <si>
    <t>Leonardo Javier Pumarejo Julio</t>
  </si>
  <si>
    <t>Prestar sus servicios profesionales a la Oficina Asesora Jurídica en la revisión, análisis, investigación y organización de la normatividad, jurisprudencia y doctrina relacionada con el sector tránsito, transporte y su infraestructura de cara a las nuevas realidades, así como, realizar los estudios pertinentes para establecer el correcto funcionamiento del Centro de Conciliación y Arbitraje de la Entidad.</t>
  </si>
  <si>
    <t>https://community.secop.gov.co/Public/Tendering/OpportunityDetail/Index?noticeUID=CO1.NTC.2684609&amp;isFromPublicArea=True&amp;isModal=true&amp;asPopupView=true</t>
  </si>
  <si>
    <t>Luisa Fernanda Rojas Ruiz</t>
  </si>
  <si>
    <t>https://community.secop.gov.co/Public/Tendering/OpportunityDetail/Index?noticeUID=CO1.NTC.2678442&amp;isFromPublicArea=True&amp;isModal=true&amp;asPopupView=true</t>
  </si>
  <si>
    <t>Fahid Name Gómez</t>
  </si>
  <si>
    <t>Prestar sus servicios profesionales a la Oficina Asesora Jurídica en el asesoramiento, actualización y estudio de la normatividad relacionada con el sector tránsito, transporte y su infraestructura, analizando y empleando la jurisprudencia y doctrina correspondiente de cara a las  nuevas realidades.</t>
  </si>
  <si>
    <t>https://community.secop.gov.co/Public/Tendering/OpportunityDetail/Index?noticeUID=CO1.NTC.2679191&amp;isFromPublicArea=True&amp;isModal=true&amp;asPopupView=true</t>
  </si>
  <si>
    <t>Sergio Alberto Merchan Balaguera</t>
  </si>
  <si>
    <t>Prestar sus servicios de apoyo a la gestión en la Superintendencia de Transporte, apoyando el desarrollo y cumplimiento de las actividades establecidas en el procedimiento de archivo, trámite y organización documental adoptado institucionalmente.</t>
  </si>
  <si>
    <t>https://community.secop.gov.co/Public/Tendering/OpportunityDetail/Index?noticeUID=CO1.NTC.2699150&amp;isFromPublicArea=True&amp;isModal=true&amp;asPopupView=true</t>
  </si>
  <si>
    <t>Gladys Andrea Russi Sandoval</t>
  </si>
  <si>
    <t xml:space="preserve">Prestar sus servicios de apoyo a la gestión en las actividades a cargo de la Coordinación del Grupo Interno de trabajo de servicios generales y recursos físicos, que sean requeridas por la supervisión del contrato. </t>
  </si>
  <si>
    <t>https://community.secop.gov.co/Public/Tendering/OpportunityDetail/Index?noticeUID=CO1.NTC.2696074&amp;isFromPublicArea=True&amp;isModal=true&amp;asPopupView=true</t>
  </si>
  <si>
    <t>Felipe Abello Monsalvo</t>
  </si>
  <si>
    <t>Prestar sus servicios profesionales a la Superintendencia de Transporte, apoyando las actividades para la implementación, actualización y divulgación de la información para el tratamiento de datos personales y manejo de la información confidencial de la Superintendencia de Transporte.</t>
  </si>
  <si>
    <t>https://community.secop.gov.co/Public/Tendering/OpportunityDetail/Index?noticeUID=CO1.NTC.2706977&amp;isFromPublicArea=True&amp;isModal=true&amp;asPopupView=true</t>
  </si>
  <si>
    <t>Sandra Milena Aguilera Sierra</t>
  </si>
  <si>
    <t>Prestar los servicios profesionales para apoyar a la Oficina de Control Interno en la ejecución de los roles: Evaluación y Seguimiento, Enfoque Hacia la Prevención y Evaluación a la Gestión de Riesgos y demás actividades propias de su rol de agente dinamizador del sistema de control interno de la Entidad.</t>
  </si>
  <si>
    <t>https://community.secop.gov.co/Public/Tendering/OpportunityDetail/Index?noticeUID=CO1.NTC.2708041&amp;isFromPublicArea=True&amp;isModal=true&amp;asPopupView=true</t>
  </si>
  <si>
    <t>CAMARA DE COMERCIO DE BUENAVENTURA</t>
  </si>
  <si>
    <t xml:space="preserve">Entregar a título de comodato o préstamo de uso a favor de la Superintendencia de Transporte, un espacio de trabajo ubicado en las instalaciones de la Cámara de Comercio de Buenaventura </t>
  </si>
  <si>
    <t>https://community.secop.gov.co/Public/Tendering/OpportunityDetail/Index?noticeUID=CO1.NTC.2728476&amp;isFromPublicArea=True&amp;isModal=true&amp;asPopupView=true</t>
  </si>
  <si>
    <t>ORGANIZACIÓN LEVIN DE COLOMBIA SAS</t>
  </si>
  <si>
    <t>31 de diciembre de 2022 o hasta agotar la bolsa de créditos, condición que primero se cumpla</t>
  </si>
  <si>
    <t>TIC - 1. Dirección Administrativa - 2. GIT -   Servicios Generales y Recursos Físicos</t>
  </si>
  <si>
    <t>Prestación del servicio de actualización y soporte extendido técnico y funcional del software de gestión y administración de los activos de la Superintendencia de Transporte.</t>
  </si>
  <si>
    <t>https://community.secop.gov.co/Public/Tendering/OpportunityDetail/Index?noticeUID=CO1.NTC.2738157&amp;isFromPublicArea=True&amp;isModal=true&amp;asPopupView=true</t>
  </si>
  <si>
    <t>Edith Johana Cruz Casallas</t>
  </si>
  <si>
    <t>https://community.secop.gov.co/Public/Tendering/OpportunityDetail/Index?noticeUID=CO1.NTC.2737771&amp;isFromPublicArea=True&amp;isModal=true&amp;asPopupView=true</t>
  </si>
  <si>
    <t>IVÁN DARIO GÓMEZ LEE SAS</t>
  </si>
  <si>
    <t>Prestar sus servicios altamente calificados, para acompañar la implementación de la caracterización de inspección, vigilancia y control de las delegaturas; asesorar en el fortalecimiento institucional con miras a fortalecer la supervisión, acompañar y asesorar el análisis de los resultados entregados para adjudicar bajo las disposiciones de régimen de contratación Estatal vigente, la instalación, implementación, operación y mantenimiento del Sistema Integrado de Control y Vigilancia- SICOV.</t>
  </si>
  <si>
    <t>https://community.secop.gov.co/Public/Tendering/OpportunityDetail/Index?noticeUID=CO1.NTC.2742490&amp;isFromPublicArea=True&amp;isModal=true&amp;asPopupView=true</t>
  </si>
  <si>
    <t>PROGRAMA DE LAS NACIONES UNIDAS PARA EL DESARROLLO - PNUD</t>
  </si>
  <si>
    <t>CANCELADO</t>
  </si>
  <si>
    <t>Aunar esfuerzos para implementar en la Superintendencia de Transporte el Programa Equipares Público - Sello de Igualdad de Género en Instituciones Públicas, en el marco de la Agenda 2030 de desarrollo sostenible y
las medidas frente al cambio climático que permitan acelerar la transversalización del enfoque de género en inclusión en las entidades del sector público colombiano.</t>
  </si>
  <si>
    <t>https://community.secop.gov.co/Public/Tendering/OpportunityDetail/Index?noticeUID=CO1.NTC.2755527&amp;isFromPublicArea=True&amp;isModal=true&amp;asPopupView=true</t>
  </si>
  <si>
    <t>Johana Patricia Loreto Prada</t>
  </si>
  <si>
    <t xml:space="preserve">Prestar sus servicios profesionales apoyando jurídicamente a la Dirección de Investigaciones de Concesiones e Infraestructura, en la sustanciación, revisión y gestión de las actuaciones administrativas a su cargo, para contribuir al fortalecimiento de las funciones de inspección, vigilancia y control que le fueron asignadas. </t>
  </si>
  <si>
    <t>https://community.secop.gov.co/Public/Tendering/OpportunityDetail/Index?noticeUID=CO1.NTC.2762659&amp;isFromPublicArea=True&amp;isModal=true&amp;asPopupView=true</t>
  </si>
  <si>
    <t>SEGUROS DEL ESTADO S.A.</t>
  </si>
  <si>
    <t>Adquirir los Seguros Colectivos de vehículos para el Parque Automotor de la SUPERINTENDENCIA DE TRANSPORTE.</t>
  </si>
  <si>
    <t>https://community.secop.gov.co/Public/Tendering/OpportunityDetail/Index?noticeUID=CO1.NTC.2827210&amp;isFromPublicArea=True&amp;isModal=true&amp;asPopupView=true</t>
  </si>
  <si>
    <t>UNIÓN TEMPORAL SERVICIOS BPO</t>
  </si>
  <si>
    <t>Prestar servicios de Centro de Contacto, para soporte al Sistema Nacional de Supervisión al Transporte VIGÍA, y al Sistema Consola TAUX, y aquellos que sean inherentes a la prestación oportuna del servicio a los vigilados, ciudadanos y funcionarios de la Superintendencia de Transporte.</t>
  </si>
  <si>
    <t>https://www.colombiacompra.gov.co/tienda-virtual-del-estado-colombiano/ordenes-compra/85431</t>
  </si>
  <si>
    <t xml:space="preserve">EMPRESA DE SEGURIDAD Y VIGILANCIA SERVICONFOR LIMITADA </t>
  </si>
  <si>
    <t>Prestar el servicio integral de vigilancia y seguridad privada en las modalidades que se requiera, con armas y sin armas de fuego, con medios de apoyo humano y tecnológico, para los funcionarios, usuarios, bienes muebles e inmuebles, en las sedes de la superintendencia de transporte y en las que llegare a ser responsable la entidad</t>
  </si>
  <si>
    <t>https://community.secop.gov.co/Public/Tendering/OpportunityDetail/Index?noticeUID=CO1.NTC.2883653&amp;isFromPublicArea=True&amp;isModal=true&amp;asPopupView=true</t>
  </si>
  <si>
    <t>FUNDACION JOVENES CON UN PROPOSITO DE AMOR</t>
  </si>
  <si>
    <t>Adquirir prendas institucionales para la Superintendencia de Transporte, conforme a las cantidades y especificaciones que se relacionan en la ficha técnica</t>
  </si>
  <si>
    <t>https://community.secop.gov.co/Public/Tendering/OpportunityDetail/Index?noticeUID=CO1.NTC.2889487&amp;isFromPublicArea=True&amp;isModal=true&amp;asPopupView=true</t>
  </si>
  <si>
    <t>COOMEVA EMERGENCIA MEDICA SERVICIO DE AMBULANCIA PREPAGADA SAS - CEM SAP SAS</t>
  </si>
  <si>
    <t>Prestación del servicio de área protegida para los servidores públicos, funcionarios, Contratistas, usuarios y visitantes en las sedes de la Superintendencia de Transporte.</t>
  </si>
  <si>
    <t>https://community.secop.gov.co/Public/Tendering/OpportunityDetail/Index?noticeUID=CO1.NTC.2890402&amp;isFromPublicArea=True&amp;isModal=true&amp;asPopupView=true</t>
  </si>
  <si>
    <t>Grupo Microsistemas Colombia SAS</t>
  </si>
  <si>
    <t>Renovación de licenciamiento de antivirus Kaspersky con actualización y soporte por un (1) año para la Superintendencia de Transporte</t>
  </si>
  <si>
    <t>https://community.secop.gov.co/Public/Tendering/OpportunityDetail/Index?noticeUID=CO1.NTC.2883203&amp;isFromPublicArea=True&amp;isModal=true&amp;asPopupView=true</t>
  </si>
  <si>
    <t>MUNDOLIMPIEZA LTDA</t>
  </si>
  <si>
    <t>ADQUISICIÓN DEL SERVICIO INTEGRAL DE ASEO Y CAFETERÍA, EN LAS INSTALACIONES DE LA ENTIDAD, DE ACUERDO A LAS ESPECIFICACIONES Y NECESIDADES DE LA ENTIDAD</t>
  </si>
  <si>
    <t>https://www.colombiacompra.gov.co/tienda-virtual-del-estado-colombiano/ordenes-compra/88361</t>
  </si>
  <si>
    <t>YUBARTA SAS</t>
  </si>
  <si>
    <t>Adquirir las dotaciones de vestuario y calzado para los funcionarios de la Superintendencia de Transporte con derecho a ella, en cumplimiento de la Ley - Segemento ropa dama</t>
  </si>
  <si>
    <t>https://www.colombiacompra.gov.co/tienda-virtual-del-estado-colombiano/ordenes-compra/88889</t>
  </si>
  <si>
    <t>Adquirir las dotaciones de vestuario y calzado para los funcionarios de la Superintendencia de Transporte con derecho a ella, en cumplimiento de la Ley</t>
  </si>
  <si>
    <t>https://www.colombiacompra.gov.co/tienda-virtual-del-estado-colombiano/ordenes-compra/88890</t>
  </si>
  <si>
    <t>DOTACION INTEGRAL S.A.S</t>
  </si>
  <si>
    <t>https://www.colombiacompra.gov.co/tienda-virtual-del-estado-colombiano/ordenes-compra/88891</t>
  </si>
  <si>
    <t>SPARTA SHOES SAS</t>
  </si>
  <si>
    <t>https://www.colombiacompra.gov.co/tienda-virtual-del-estado-colombiano/ordenes-compra/88893</t>
  </si>
  <si>
    <t>AUTOSERVICIO MECÁNICO SAS</t>
  </si>
  <si>
    <t>Prestar el servicio de mantenimiento preventivo y correctivo, con el suministro de repuestos para los vehículos que integren el parque automotor de la Superintendencia de Transporte.</t>
  </si>
  <si>
    <t>https://www.colombiacompra.gov.co/tienda-virtual-del-estado-colombiano/ordenes-compra/88932</t>
  </si>
  <si>
    <t>SUBATOURS SAS</t>
  </si>
  <si>
    <t>Prestar el servicio de suministro de tiquetes aéreos en rutas nacionales e internacionales para cubrir el desplazamiento de los servidores públicos y contratistas, requeridos para el desarrollo de las actividades propias de la misión la Superintendencia de Transporte.</t>
  </si>
  <si>
    <t>https://community.secop.gov.co/Public/Tendering/OpportunityDetail/Index?noticeUID=CO1.NTC.2898909&amp;isFromPublicArea=True&amp;isModal=true&amp;asPopupView=true</t>
  </si>
  <si>
    <t>UNE</t>
  </si>
  <si>
    <t>Prestación de Servicios de Conectividad para la Superintendencia de Transporte al amparo del Acuerdo Marco de Precios. Conforme evento de Cotización No. 128259 el proveedor seleccionado es UNE quien garantizará la prestación de este servicio a partir del día 16 de junio de 2022, previo a ello se debe gestionar lo pertinente a la instalación</t>
  </si>
  <si>
    <t>https://www.colombiacompra.gov.co/tienda-virtual-del-estado-colombiano/ordenes-compra/90066</t>
  </si>
  <si>
    <t>UNION TEMPORAL TECNOLOGIA COLOMBIA 2022</t>
  </si>
  <si>
    <t>4 meses</t>
  </si>
  <si>
    <t>FUNCIONAMIENTO E INVERSIÓN</t>
  </si>
  <si>
    <t>Adquisición de nodos para el sistema hiperconvergente de la Superintendencia de Transporte y renovación de la garantía de los equipos de hiperconvergencia con que cuenta la entidad.</t>
  </si>
  <si>
    <t>https://community.secop.gov.co/Public/Tendering/ContractNoticeManagement/Index?currentLanguage=es-CO&amp;Page=login&amp;Country=CO&amp;SkinName=CCE</t>
  </si>
  <si>
    <t>INGENIERÍA DOMÓTICA HJC S.A.S</t>
  </si>
  <si>
    <t>Prestar el servicio de mantenimiento de aires acondicionados de la Superintendencia de Transporte</t>
  </si>
  <si>
    <t>CAMER FIRMA COLOMBIA S.A.S</t>
  </si>
  <si>
    <t>12 meses</t>
  </si>
  <si>
    <t>Un solo pago</t>
  </si>
  <si>
    <t>Adquisición de certificado digital de persona jurídica, certificados de firma digital y certificado de servidor seguro SSL para la Superintendencia de Transporte</t>
  </si>
  <si>
    <t>INTERNACIONAL DE ARCHIVOS S.A.S</t>
  </si>
  <si>
    <t xml:space="preserve">Dirección Administrativa - Coordinador de Gestión
Documental </t>
  </si>
  <si>
    <t>Entregar a título de arrendamiento un espacio físico en el inmueble ubicado en la Avenida Calle 12 #79ª-25 Bodega 6 y 7, Parque Empresarial Alsacia en la ciudad de Bogotá D.C., para el funcionamiento del archivo de gestión y central de la Superintendencia de Transporte.</t>
  </si>
  <si>
    <t>EMPRESA INMOBILIARIA Y DE SERVICIOS LOGISTICOS DE CUNDINAMARCA</t>
  </si>
  <si>
    <t>Prestar los servicios de apoyo logístico para el traslado de mobiliario de muebles y enseres, así como del archivo de la Superintendencia de Transporte y su organización en el punto destino</t>
  </si>
  <si>
    <t>COMPAÑIA INDUSTRIAL FERRETERA SAS</t>
  </si>
  <si>
    <t xml:space="preserve">Adquirir los elementos de protección personal que requiera la Superintendencia de Transporte </t>
  </si>
  <si>
    <t>https://community.secop.gov.co/Public/Tendering/OpportunityDetail/Index?noticeUID=CO1.NTC.2990580&amp;isFromPublicArea=True&amp;isModal=true&amp;asPopupView=true</t>
  </si>
  <si>
    <t>VENEPLAST LTDA</t>
  </si>
  <si>
    <t>Adquisición de tóner para las impresoras de la Superintendencia de Transporte. 
4.1 Alcance del Objeto: Los tóneres requeridos por la Superintendencia de Transporte deben ser 
originales, y deben entregarse a la entidad en caja sellada.</t>
  </si>
  <si>
    <t>https://www.colombiacompra.gov.co/tienda-virtual-del-estado-colombiano/ordenes-compra/93333</t>
  </si>
  <si>
    <t>https://www.colombiacompra.gov.co/tienda-virtual-del-estado-colombiano/ordenes-compra/93334</t>
  </si>
  <si>
    <t>Juliana Valentina Corredor Piamonte</t>
  </si>
  <si>
    <t>Prestar sus servicios de apoyo a la gestión en el Despacho del Superintendente Delegado de Concesiones e Infraestructura y sus direcciones, para la organización de los expedientes correspondientes a la gestión desarrollada en las actuaciones administrativas a su cargo</t>
  </si>
  <si>
    <t>https://community.secop.gov.co/Public/Tendering/OpportunityDetail/Index?noticeUID=CO1.NTC.3047214&amp;isFromPublicArea=True&amp;isModal=true&amp;asPopupView=true</t>
  </si>
  <si>
    <t>RECURSOS DESEMBOLSADOS O PAGADOS</t>
  </si>
  <si>
    <t>RECURSOS PENDIENTES DE EJECUTAR</t>
  </si>
  <si>
    <t>PORCENTAJE DE EJECUCIÓN</t>
  </si>
  <si>
    <t xml:space="preserve">Numero de Identificación </t>
  </si>
  <si>
    <t>BANCO DAVIVIENDA S.A.</t>
  </si>
  <si>
    <t>860034313</t>
  </si>
  <si>
    <t>Activa</t>
  </si>
  <si>
    <t>Ahorro</t>
  </si>
  <si>
    <t>Abono en cuenta</t>
  </si>
  <si>
    <t>Cédula de Ciudadanía</t>
  </si>
  <si>
    <t>CSF</t>
  </si>
  <si>
    <t>INGRESOS CORRIENTES</t>
  </si>
  <si>
    <t>Propios</t>
  </si>
  <si>
    <t>SUPERINTENDENCIA DE PUERTOS Y TRANSPORTE</t>
  </si>
  <si>
    <t>24-17-00</t>
  </si>
  <si>
    <t>Con Obligacion</t>
  </si>
  <si>
    <t>522</t>
  </si>
  <si>
    <t>622</t>
  </si>
  <si>
    <t>BONIFICACIÓN ESPECIAL DE RECREACIÓN</t>
  </si>
  <si>
    <t>A-01-01-03-001-003</t>
  </si>
  <si>
    <t>PRIMA DE VACACIONES</t>
  </si>
  <si>
    <t>A-01-01-01-001-010</t>
  </si>
  <si>
    <t>276-Prestar sus servicios a la Delegatura para la Protección de Usuarios del Sector Transporte, apoyando la gestión documental y seguimiento de los actos administrativos tendientes a suplir las actividades de inspección, vigilancia y control del cump</t>
  </si>
  <si>
    <t>276</t>
  </si>
  <si>
    <t>CONTRATO DE PRESTACION DE SERVICIOS</t>
  </si>
  <si>
    <t>31322</t>
  </si>
  <si>
    <t>31522</t>
  </si>
  <si>
    <t>BCSC S A</t>
  </si>
  <si>
    <t>860007335</t>
  </si>
  <si>
    <t>ADQUISICIÓN DE BIENES Y SERVICIOS - SERVICIO DE SUPERVISIÓN EN EL CUMPLIMIENTO DE LOS REQUISITOS EN EL SECTOR TRANSPORTE - FORTALECIMIENTO A LA SUPERVISIÓN INTEGRAL A LOS VIGILADOS A NIVEL NACIONAL</t>
  </si>
  <si>
    <t>C-2410-0600-3-0-2410002-02</t>
  </si>
  <si>
    <t>OFICIO</t>
  </si>
  <si>
    <t>1122</t>
  </si>
  <si>
    <t>BANCO DE OCCIDENTE</t>
  </si>
  <si>
    <t>890300279</t>
  </si>
  <si>
    <t>223035106</t>
  </si>
  <si>
    <t>Corriente</t>
  </si>
  <si>
    <t>SUPERINTENDENCIA DE TRANSPORTE</t>
  </si>
  <si>
    <t>NIT</t>
  </si>
  <si>
    <t>PRIMA TÉCNICA NO SALARIAL</t>
  </si>
  <si>
    <t>A-01-01-03-002</t>
  </si>
  <si>
    <t>VACACIONES</t>
  </si>
  <si>
    <t>A-01-01-03-001-001</t>
  </si>
  <si>
    <t>BONIFICACIÓN POR SERVICIOS PRESTADOS</t>
  </si>
  <si>
    <t>A-01-01-01-001-007</t>
  </si>
  <si>
    <t>PRIMA TÉCNICA SALARIAL</t>
  </si>
  <si>
    <t>A-01-01-01-001-003</t>
  </si>
  <si>
    <t>SUELDO BÁSICO</t>
  </si>
  <si>
    <t>A-01-01-01-001-001</t>
  </si>
  <si>
    <t>LICENCIAS DE MATERNIDAD Y PATERNIDAD (NO DE PENSIONES)</t>
  </si>
  <si>
    <t>A-03-04-02-012-002</t>
  </si>
  <si>
    <t>INCAPACIDADES (NO DE PENSIONES)</t>
  </si>
  <si>
    <t>A-03-04-02-012-001</t>
  </si>
  <si>
    <t>PRIMA DE COORDINACIÓN</t>
  </si>
  <si>
    <t>A-01-01-03-016</t>
  </si>
  <si>
    <t>AUXILIO DE CONECTIVIDAD DIGITAL</t>
  </si>
  <si>
    <t>A-01-01-01-001-012</t>
  </si>
  <si>
    <t>SUBSIDIO DE ALIMENTACIÓN</t>
  </si>
  <si>
    <t>A-01-01-01-001-004</t>
  </si>
  <si>
    <t>BANCO DE BOGOTA S. A.</t>
  </si>
  <si>
    <t>860002964</t>
  </si>
  <si>
    <t>COLOMBIA TELECOMUNICACIONES S.A. E.S.P. BIC</t>
  </si>
  <si>
    <t>SERVICIOS DE TELECOMUNICACIONES, TRANSMISIÓN Y SUMINISTRO DE INFORMACIÓN</t>
  </si>
  <si>
    <t>A-02-02-02-008-004</t>
  </si>
  <si>
    <t>BANCOLOMBIA S.A.</t>
  </si>
  <si>
    <t>890903938</t>
  </si>
  <si>
    <t>37322</t>
  </si>
  <si>
    <t>37622</t>
  </si>
  <si>
    <t>SERVICIOS DE SOPORTE</t>
  </si>
  <si>
    <t>A-02-02-02-008-005</t>
  </si>
  <si>
    <t>21222</t>
  </si>
  <si>
    <t>21322</t>
  </si>
  <si>
    <t>25122</t>
  </si>
  <si>
    <t>28222</t>
  </si>
  <si>
    <t>BANCO GNB SUDAMERIS S A</t>
  </si>
  <si>
    <t>860050750</t>
  </si>
  <si>
    <t>Inválida</t>
  </si>
  <si>
    <t>90060000410</t>
  </si>
  <si>
    <t>CODENSA S.A ESP</t>
  </si>
  <si>
    <t>SERVICIOS DE DISTRIBUCIÓN DE ELECTRICIDAD, GAS Y AGUA (POR CUENTA PROPIA)</t>
  </si>
  <si>
    <t>A-02-02-02-006-009</t>
  </si>
  <si>
    <t>47922</t>
  </si>
  <si>
    <t>1722</t>
  </si>
  <si>
    <t>Generado</t>
  </si>
  <si>
    <t>63422</t>
  </si>
  <si>
    <t>062781273</t>
  </si>
  <si>
    <t>SERVICIOS DE EDUCACIÓN</t>
  </si>
  <si>
    <t>A-02-02-02-009-002</t>
  </si>
  <si>
    <t>61322</t>
  </si>
  <si>
    <t>46322</t>
  </si>
  <si>
    <t>46122</t>
  </si>
  <si>
    <t>1322</t>
  </si>
  <si>
    <t>35522</t>
  </si>
  <si>
    <t>SCOTIABANK COLPATRIA SA</t>
  </si>
  <si>
    <t>860034594</t>
  </si>
  <si>
    <t>BANCO BILBAO VIZCAYA ARGENTARIA COLOMBIA S.A. BBVA</t>
  </si>
  <si>
    <t>860003020</t>
  </si>
  <si>
    <t>31022</t>
  </si>
  <si>
    <t>30922</t>
  </si>
  <si>
    <t>30822</t>
  </si>
  <si>
    <t>30722</t>
  </si>
  <si>
    <t>30622</t>
  </si>
  <si>
    <t>30522</t>
  </si>
  <si>
    <t>30422</t>
  </si>
  <si>
    <t>30322</t>
  </si>
  <si>
    <t>30222</t>
  </si>
  <si>
    <t>30122</t>
  </si>
  <si>
    <t>30022</t>
  </si>
  <si>
    <t>29922</t>
  </si>
  <si>
    <t>29822</t>
  </si>
  <si>
    <t>29722</t>
  </si>
  <si>
    <t>29622</t>
  </si>
  <si>
    <t>29522</t>
  </si>
  <si>
    <t>29422</t>
  </si>
  <si>
    <t>29322</t>
  </si>
  <si>
    <t>29222</t>
  </si>
  <si>
    <t>29122</t>
  </si>
  <si>
    <t>29022</t>
  </si>
  <si>
    <t>28922</t>
  </si>
  <si>
    <t>39822</t>
  </si>
  <si>
    <t>28822</t>
  </si>
  <si>
    <t>39722</t>
  </si>
  <si>
    <t>28722</t>
  </si>
  <si>
    <t>39622</t>
  </si>
  <si>
    <t>28622</t>
  </si>
  <si>
    <t>39422</t>
  </si>
  <si>
    <t>28522</t>
  </si>
  <si>
    <t>39322</t>
  </si>
  <si>
    <t>28422</t>
  </si>
  <si>
    <t>28322</t>
  </si>
  <si>
    <t>39122</t>
  </si>
  <si>
    <t>39022</t>
  </si>
  <si>
    <t>28122</t>
  </si>
  <si>
    <t>38922</t>
  </si>
  <si>
    <t>28022</t>
  </si>
  <si>
    <t>27922</t>
  </si>
  <si>
    <t>38722</t>
  </si>
  <si>
    <t>27722</t>
  </si>
  <si>
    <t>38622</t>
  </si>
  <si>
    <t>27822</t>
  </si>
  <si>
    <t>38522</t>
  </si>
  <si>
    <t>27622</t>
  </si>
  <si>
    <t>38422</t>
  </si>
  <si>
    <t>27522</t>
  </si>
  <si>
    <t>38322</t>
  </si>
  <si>
    <t>27322</t>
  </si>
  <si>
    <t>38222</t>
  </si>
  <si>
    <t>38122</t>
  </si>
  <si>
    <t>37522</t>
  </si>
  <si>
    <t>27222</t>
  </si>
  <si>
    <t>27422</t>
  </si>
  <si>
    <t>26622</t>
  </si>
  <si>
    <t>27122</t>
  </si>
  <si>
    <t>37722</t>
  </si>
  <si>
    <t>31122</t>
  </si>
  <si>
    <t>22622</t>
  </si>
  <si>
    <t>33522</t>
  </si>
  <si>
    <t>157</t>
  </si>
  <si>
    <t>33822</t>
  </si>
  <si>
    <t>37422</t>
  </si>
  <si>
    <t>OTROS SERVICIOS PROFESIONALES, CIENTÍFICOS Y TÉCNICOS</t>
  </si>
  <si>
    <t>A-02-02-02-008-003</t>
  </si>
  <si>
    <t>SERVICIOS POSTALES Y DE MENSAJERÍA</t>
  </si>
  <si>
    <t>A-02-02-02-006-008</t>
  </si>
  <si>
    <t>CONTRATO DE PRESTACION DE SERVICIOS - PROFESIONALES</t>
  </si>
  <si>
    <t>37222</t>
  </si>
  <si>
    <t>20522</t>
  </si>
  <si>
    <t>20622</t>
  </si>
  <si>
    <t>15022</t>
  </si>
  <si>
    <t>25822</t>
  </si>
  <si>
    <t>37122</t>
  </si>
  <si>
    <t>37022</t>
  </si>
  <si>
    <t>SERVICIOS JURÍDICOS Y CONTABLES</t>
  </si>
  <si>
    <t>A-02-02-02-008-002</t>
  </si>
  <si>
    <t>36922</t>
  </si>
  <si>
    <t>36822</t>
  </si>
  <si>
    <t>35322</t>
  </si>
  <si>
    <t>ITAU CORPBANCA COLOMBIA S A</t>
  </si>
  <si>
    <t>890903937</t>
  </si>
  <si>
    <t>36722</t>
  </si>
  <si>
    <t>25422</t>
  </si>
  <si>
    <t>36622</t>
  </si>
  <si>
    <t>36522</t>
  </si>
  <si>
    <t>36422</t>
  </si>
  <si>
    <t>31722</t>
  </si>
  <si>
    <t>ADQUISICIÓN DE BIENES Y SERVICIOS - DOCUMENTOS DE PLANEACIÓN - FORTALECIMIENTO A LA SUPERVISIÓN INTEGRAL A LOS VIGILADOS A NIVEL NACIONAL</t>
  </si>
  <si>
    <t>C-2410-0600-3-0-2410006-02</t>
  </si>
  <si>
    <t>36322</t>
  </si>
  <si>
    <t>33622</t>
  </si>
  <si>
    <t>33722</t>
  </si>
  <si>
    <t>222</t>
  </si>
  <si>
    <t>34122</t>
  </si>
  <si>
    <t>33922</t>
  </si>
  <si>
    <t>34022</t>
  </si>
  <si>
    <t>14522</t>
  </si>
  <si>
    <t>25222</t>
  </si>
  <si>
    <t>14622</t>
  </si>
  <si>
    <t>25322</t>
  </si>
  <si>
    <t>35722</t>
  </si>
  <si>
    <t>35622</t>
  </si>
  <si>
    <t>33122</t>
  </si>
  <si>
    <t>33322</t>
  </si>
  <si>
    <t>2022-01-26 00:00:00</t>
  </si>
  <si>
    <t>14422</t>
  </si>
  <si>
    <t>14222</t>
  </si>
  <si>
    <t>24922</t>
  </si>
  <si>
    <t>35222</t>
  </si>
  <si>
    <t>35122</t>
  </si>
  <si>
    <t>35022</t>
  </si>
  <si>
    <t>32022</t>
  </si>
  <si>
    <t>32222</t>
  </si>
  <si>
    <t>34922</t>
  </si>
  <si>
    <t>21422</t>
  </si>
  <si>
    <t>21622</t>
  </si>
  <si>
    <t>31922</t>
  </si>
  <si>
    <t>34722</t>
  </si>
  <si>
    <t>32122</t>
  </si>
  <si>
    <t>322</t>
  </si>
  <si>
    <t>12622</t>
  </si>
  <si>
    <t>23322</t>
  </si>
  <si>
    <t>34622</t>
  </si>
  <si>
    <t>ADQUISICIÓN DE BIENES Y SERVICIOS - SERVICIOS DE INFORMACIÓN ACTUALIZADOS - MEJORAMIENTO DE LA GESTIÓN Y CAPACIDAD INSTITUCIONAL PARA LA SUPERVISIÓN INTEGRAL A LOS VIGILADOS A NIVEL NACIONAL</t>
  </si>
  <si>
    <t>C-2499-0600-2-0-2499062-02</t>
  </si>
  <si>
    <t>22122</t>
  </si>
  <si>
    <t>24122</t>
  </si>
  <si>
    <t>307-Prestar sus servicios de apoyo a la gestión en la Superintendencia de Transporte, apoyando el desarrollo y cumplimiento de las actividades establecidas en el procedimiento de archivo, trámite y organización documental adoptada institucionalmente</t>
  </si>
  <si>
    <t>307</t>
  </si>
  <si>
    <t>33222</t>
  </si>
  <si>
    <t>33422</t>
  </si>
  <si>
    <t>488404242783</t>
  </si>
  <si>
    <t>MERCHAN BALAGUERA SERGIO ALBERTO</t>
  </si>
  <si>
    <t>2022-01-26 09:53:56</t>
  </si>
  <si>
    <t>253-Prestar servicios profesionales para apoyar el trámite, revisión e instrucción de las actuaciones administrativas adelantadas por la Dirección de Investigaciones de Puertos, durante la vigencia 2022, con la finalidad de contribuir con el fortalec</t>
  </si>
  <si>
    <t>253</t>
  </si>
  <si>
    <t>2022-01-25 00:00:00</t>
  </si>
  <si>
    <t>99747648774</t>
  </si>
  <si>
    <t>BOBADILLA MUÑOZ NATHALIA</t>
  </si>
  <si>
    <t>2022-01-25 19:19:22</t>
  </si>
  <si>
    <t>contrato 289/22 Prestar sus servicios profesionales en la Oficina de Tecnologías de la Información y las Comunicaciones para apoyar a la Superintendencia de Transporte en la implementación de mejoras al Módulo de Registro de Supervisados y Operadore</t>
  </si>
  <si>
    <t>289</t>
  </si>
  <si>
    <t>488404722404</t>
  </si>
  <si>
    <t>RODRIGUEZ SUAREZ ALFONSO</t>
  </si>
  <si>
    <t>2022-01-25 17:23:07</t>
  </si>
  <si>
    <t>contrato 295/22 Prestar sus servicios profesionales adelantando actividades para la codificación de software de los sistemas de información de la Superintendencia de Transporte.</t>
  </si>
  <si>
    <t>295</t>
  </si>
  <si>
    <t>483194114</t>
  </si>
  <si>
    <t>SANCHEZ CORDOBA VIRLEY</t>
  </si>
  <si>
    <t>ADQUISICIÓN DE BIENES Y SERVICIOS - DOCUMENTOS DE INVESTIGACIÓN - FORTALECIMIENTO A LA SUPERVISIÓN INTEGRAL A LOS VIGILADOS A NIVEL NACIONAL</t>
  </si>
  <si>
    <t>C-2410-0600-3-0-2410003-02</t>
  </si>
  <si>
    <t>2022-01-25 16:17:56</t>
  </si>
  <si>
    <t>contrato 294/22 Prestar sus servicios profesionales adelantando actividades para la codificación de software de los sistemas de información de la Superintendencia de Transporte.</t>
  </si>
  <si>
    <t>294</t>
  </si>
  <si>
    <t>477700019342</t>
  </si>
  <si>
    <t>MEJIA ZAPATA GONZALO</t>
  </si>
  <si>
    <t>2022-01-25 16:13:19</t>
  </si>
  <si>
    <t>contrato 293/22 Prestar sus servicios profesionales adelantando actividades para la codificación de software de los sistemas de información de la Superintendencia de Transporte.</t>
  </si>
  <si>
    <t>293</t>
  </si>
  <si>
    <t>46681451099</t>
  </si>
  <si>
    <t>LLANOS RUIZ ANDERSON</t>
  </si>
  <si>
    <t>2022-01-25 15:50:20</t>
  </si>
  <si>
    <t>contrato 292/22 Prestar servicios profesionales a la OTIC para la definición de estándares técnicos para la optimización de los Sistemas de Información Misionales de la Superintendencia de Transporte</t>
  </si>
  <si>
    <t>292</t>
  </si>
  <si>
    <t>033082926</t>
  </si>
  <si>
    <t>TOVAR VANEGAS RICARDO ALBERTO</t>
  </si>
  <si>
    <t>2022-01-25 15:44:47</t>
  </si>
  <si>
    <t>contrato 291/22 Prestar sus servicios profesionales en la Oficina de Tecnologías de la Información y las Comunicaciones para apoyar a la Superintendencia de Transporte en la implementación de mejoras al Módulo de Registro de Supervisados y Operadores</t>
  </si>
  <si>
    <t>291</t>
  </si>
  <si>
    <t>33235518096</t>
  </si>
  <si>
    <t>AREVALO RODRIGUEZ NELSON FABIAN</t>
  </si>
  <si>
    <t>2022-01-25 15:37:21</t>
  </si>
  <si>
    <t>263-Prestar sus servicios profesionales en la Dirección de Promoción y Prevención de la Delegatura de Puertos, brindando apoyo jurídico para el desarrollo de actividades enmarcadas en la Campaña Institucional Transporte marítimo y fluvial Formalizaci</t>
  </si>
  <si>
    <t>263</t>
  </si>
  <si>
    <t>32322</t>
  </si>
  <si>
    <t>62318452771</t>
  </si>
  <si>
    <t>RIOS CARDONA MANUELA</t>
  </si>
  <si>
    <t>2022-01-25 13:20:30</t>
  </si>
  <si>
    <t>218-Prestar sus servicios profesionales en la Superintendencia de Transporte, para apoyo técnico y operativo en la implementación de las fases de diseño, procesamiento y análisis de la operación estadística: “Estadísticas de movimiento de carga por t</t>
  </si>
  <si>
    <t>218</t>
  </si>
  <si>
    <t>22322</t>
  </si>
  <si>
    <t>24322</t>
  </si>
  <si>
    <t>24054709153</t>
  </si>
  <si>
    <t>MARTINEZ SALAZAR PAOLA ANDREA</t>
  </si>
  <si>
    <t>ADQUISICIÓN DE BIENES Y SERVICIOS - SERVICIO DE IMPLEMENTACIÓN SISTEMAS DE GESTIÓN - MEJORAMIENTO DE LA GESTIÓN Y CAPACIDAD INSTITUCIONAL PARA LA SUPERVISIÓN INTEGRAL A LOS VIGILADOS A NIVEL NACIONAL</t>
  </si>
  <si>
    <t>C-2499-0600-2-0-2499060-02</t>
  </si>
  <si>
    <t>2022-01-25 11:05:19</t>
  </si>
  <si>
    <t>259-Prestar sus servicios profesionales en la Superintendencia de Transporte, realizando actividades propias y necesarias para el desarrollo óptimo del Grupo de Gestión documental, tales como realizar seguimiento y control a las actividades realizada</t>
  </si>
  <si>
    <t>259</t>
  </si>
  <si>
    <t>32897156953</t>
  </si>
  <si>
    <t>FONSECA LOPEZ</t>
  </si>
  <si>
    <t>2022-01-25 10:41:37</t>
  </si>
  <si>
    <t>298-Prestar sus servicios profesionales en la Superintendencia de Transporte brindando apoyo a la Oficina Asesora Jurídica en el análisis de procesos coactivos según los lineamientos del Consejo de Estado, así como, en las actividades relacionadas qu</t>
  </si>
  <si>
    <t>298</t>
  </si>
  <si>
    <t>33022</t>
  </si>
  <si>
    <t>22500034134</t>
  </si>
  <si>
    <t>PICON PABON LIZBETH LILIANA</t>
  </si>
  <si>
    <t>2022-01-25 10:31:33</t>
  </si>
  <si>
    <t>296-Prestar sus servicios profesionales en la Superintendencia de Transporte brindando apoyo a la Oficina Asesora Jurídica en el análisis de procesos coactivos según los lineamientos del Consejo de Estado, así como, en las actividades relacionadas qu</t>
  </si>
  <si>
    <t>296</t>
  </si>
  <si>
    <t>32922</t>
  </si>
  <si>
    <t>693648321</t>
  </si>
  <si>
    <t>REY VIGOYA JUAN ALEJANDRO</t>
  </si>
  <si>
    <t>2022-01-25 10:00:14</t>
  </si>
  <si>
    <t>contrato 264/22 Prestar sus servicios profesionales en la Superintendencia de Transporte desde el punto de vista jurídico en las investigaciones y actuaciones administrativas adelantadas por la Dirección de Investigaciones de Tránsito y Transporte Te</t>
  </si>
  <si>
    <t>264</t>
  </si>
  <si>
    <t>2022-01-24 00:00:00</t>
  </si>
  <si>
    <t>32822</t>
  </si>
  <si>
    <t>26222</t>
  </si>
  <si>
    <t>0550488424145792</t>
  </si>
  <si>
    <t>CRISTANCHO MARTINEZ NICOOLE LORENA</t>
  </si>
  <si>
    <t>2022-01-24 22:10:31</t>
  </si>
  <si>
    <t>262-Prestar sus servicios de apoyo a la gestión a la Dirección de Investigaciones de la Delegatura de Tránsito y Transporte Terrestre, desarrollando actividades administrativas y archivísticas de la información y documentación de la dependencia, para</t>
  </si>
  <si>
    <t>262</t>
  </si>
  <si>
    <t>32722</t>
  </si>
  <si>
    <t>24110726825</t>
  </si>
  <si>
    <t>MERA BAUTISTA JUAN FERNANDO</t>
  </si>
  <si>
    <t>2022-01-24 20:58:18</t>
  </si>
  <si>
    <t>302-Prestar sus servicios profesionales en la Dirección Financiera de la Superintendencia de Transporte acompañando en la gestión y revisión de actos administrativos, respuestas a peticiones, y demás asuntos de naturaleza jurídica que sean atendidos</t>
  </si>
  <si>
    <t>302</t>
  </si>
  <si>
    <t>94074122, 98193122</t>
  </si>
  <si>
    <t>168822, 174122</t>
  </si>
  <si>
    <t>172222, 176922</t>
  </si>
  <si>
    <t>32622</t>
  </si>
  <si>
    <t>2522</t>
  </si>
  <si>
    <t>2622</t>
  </si>
  <si>
    <t>173500004499</t>
  </si>
  <si>
    <t>GARCIA DUARTE SARA MILENA</t>
  </si>
  <si>
    <t>2022-01-24 20:45:28</t>
  </si>
  <si>
    <t>286-: Prestar sus servicios de apoyo a la gestión al Grupo Interno de Trabajo de Notificaciones de la Superintendencia de Transporte, en la ejecución y cumplimiento de las actividades dentro del proceso de notificación, publicación y comunicación de</t>
  </si>
  <si>
    <t>286</t>
  </si>
  <si>
    <t>32522</t>
  </si>
  <si>
    <t>24095510758</t>
  </si>
  <si>
    <t>VASQUEZ RODRIGUEZ DIANA YINETH</t>
  </si>
  <si>
    <t>2022-01-24 19:48:16</t>
  </si>
  <si>
    <t>284-Prestar sus servicios profesionales para fortalecer a la Delegatura para la Protección de Usuarios del Sector Transporte, acompañándolo en la proyección de actos administrativos tendientes a suplir las actividades de inspección, vigilancia y cont</t>
  </si>
  <si>
    <t>284</t>
  </si>
  <si>
    <t>32422</t>
  </si>
  <si>
    <t>99789866429</t>
  </si>
  <si>
    <t>ERASO LAGOS JUAN CAMILO</t>
  </si>
  <si>
    <t>2022-01-24 19:33:59</t>
  </si>
  <si>
    <t>208-Prestar sus servicios profesionales en el Grupo de Gestión Financiera, Presupuestal y Contable de la Dirección Financiera apoyando en los procesos de legalización de comisiones, reintegros; expedición, seguimiento y envío de los certificados de p</t>
  </si>
  <si>
    <t>208</t>
  </si>
  <si>
    <t>24523944988</t>
  </si>
  <si>
    <t>LOPEZ PEREZ DAVID RICARDO</t>
  </si>
  <si>
    <t>2022-01-24 19:15:31</t>
  </si>
  <si>
    <t>280-Prestar sus servicios profesionales para fortalecer a la Delegatura para la Protección de Usuarios del Sector Transporte, acompañándolo en la proyección de actos administrativos tendientes a suplir las actividades de inspección, vigilancia y cont</t>
  </si>
  <si>
    <t>280</t>
  </si>
  <si>
    <t>31222</t>
  </si>
  <si>
    <t>152016293</t>
  </si>
  <si>
    <t>TORRES AGUDELO JOHN HAROLD</t>
  </si>
  <si>
    <t>2022-01-24 19:05:05</t>
  </si>
  <si>
    <t>303-Prestar sus servicios profesionales en la sustanciación y proyección de actos administrativos, respuestas a peticiones presentadas por los vigilados, y demás asuntos de naturaleza jurídica que sean atendidos por la Dirección Financiera de la Supe</t>
  </si>
  <si>
    <t>303</t>
  </si>
  <si>
    <t>0570478370009373</t>
  </si>
  <si>
    <t>MOGOLLON OLAYA KELLY JOHANNA</t>
  </si>
  <si>
    <t>2022-01-24 18:13:18</t>
  </si>
  <si>
    <t>13922</t>
  </si>
  <si>
    <t>24522</t>
  </si>
  <si>
    <t>59785441464</t>
  </si>
  <si>
    <t>MENDOZA RODRIGUEZ GERALDINNE YIZET</t>
  </si>
  <si>
    <t>13822</t>
  </si>
  <si>
    <t>24422</t>
  </si>
  <si>
    <t>265-Prestar sus servicios profesionales en la Dirección de Promoción y Prevención de Tránsito y Transporte Terrestre, mediante el análisis de la información y datos que se procesan a través del algoritmo en código Python, para advertir situaciones cr</t>
  </si>
  <si>
    <t>265</t>
  </si>
  <si>
    <t>31822</t>
  </si>
  <si>
    <t>24822</t>
  </si>
  <si>
    <t>25022</t>
  </si>
  <si>
    <t>33554176866</t>
  </si>
  <si>
    <t>CASTILLO GARZON JOHAN SEBASTIAN</t>
  </si>
  <si>
    <t>2022-01-24 17:41:38</t>
  </si>
  <si>
    <t>278-Prestar sus servicios profesionales para fortalecer a la Delegatura para la Protección de Usuarios del Sector Transporte, acompañándolo en la proyección de actos administrativos tendientes a suplir las actividades de inspección, vigilancia y cont</t>
  </si>
  <si>
    <t>278</t>
  </si>
  <si>
    <t>31422</t>
  </si>
  <si>
    <t>106170038579</t>
  </si>
  <si>
    <t>CASTRO MORILLO JANNETH CAROLINA</t>
  </si>
  <si>
    <t>2022-01-24 17:17:38</t>
  </si>
  <si>
    <t>34269622, 194762222</t>
  </si>
  <si>
    <t>75822, 274622</t>
  </si>
  <si>
    <t>88122, 272522</t>
  </si>
  <si>
    <t>31622</t>
  </si>
  <si>
    <t>4542005955</t>
  </si>
  <si>
    <t>PRIETO ECHEVERRI JENNY</t>
  </si>
  <si>
    <t>2022-01-24 17:09:02</t>
  </si>
  <si>
    <t>270-Brindar apoyo jurídico por medio de formulación de actos administrativos con base a la inspección, vigilancia y control del cumplimiento de las normas de protección a los usuarios del sector transporte en la dirección de investigaciones de la Del</t>
  </si>
  <si>
    <t>270</t>
  </si>
  <si>
    <t>003800196598</t>
  </si>
  <si>
    <t>CELY LEON JORGE ENRIQUE</t>
  </si>
  <si>
    <t>2022-01-24 16:43:35</t>
  </si>
  <si>
    <t>contrato 255/22 Prestar sus servicios profesionales en la Superintendencia de Transporte desde el punto de vista jurídico en las investigaciones y actuaciones administrativas adelantadas por la Dirección de Investigaciones de Tránsito y Transporte T</t>
  </si>
  <si>
    <t>255</t>
  </si>
  <si>
    <t>25522</t>
  </si>
  <si>
    <t>0550488405961308</t>
  </si>
  <si>
    <t>GARZON CUERVO NATHALY ALEJANDRA</t>
  </si>
  <si>
    <t>2022-01-24 14:34:19</t>
  </si>
  <si>
    <t>226-Prestar sus servicios profesionales jurídicos al Grupo Interno de Trabajo de Notificaciones de la Superintendencia de Transporte, en la ejecución y cumplimiento de las actividades requeridas para la expedición de constancias de ejecutoria, notifi</t>
  </si>
  <si>
    <t>226</t>
  </si>
  <si>
    <t>55434458764</t>
  </si>
  <si>
    <t>LOPEZ CASTEBLANCO MAURICIO ANDRES</t>
  </si>
  <si>
    <t>2022-01-24 13:40:23</t>
  </si>
  <si>
    <t>232-Prestar sus servicios profesionales en la Dirección de Promoción y Prevención de la Delegatura de Puertos, apoyando la ejecución de las actividades contempladas en la Campaña Institucional "+ Transporte marítimo y fluvial + Formalización", para e</t>
  </si>
  <si>
    <t>232</t>
  </si>
  <si>
    <t>31200015650</t>
  </si>
  <si>
    <t>GOMEZ MORENO MANUEL RICARDO</t>
  </si>
  <si>
    <t>2022-01-24 13:33:07</t>
  </si>
  <si>
    <t>283- Prestar sus servicios de apoyo a la gestión documental en la Oficina Asesora Jurídica y Grupo de Jurisdicción Coactiva, en la organización de archivos físicos y/o digitales que hagan parte de éstas.</t>
  </si>
  <si>
    <t>283</t>
  </si>
  <si>
    <t>24222</t>
  </si>
  <si>
    <t>23722</t>
  </si>
  <si>
    <t>27300038421</t>
  </si>
  <si>
    <t>JIMENEZ CALDERON JOHAN SEBASTIAN</t>
  </si>
  <si>
    <t>2022-01-24 13:27:03</t>
  </si>
  <si>
    <t>229-Prestar sus servicios profesionales a la Delegatura de Puertos de la Superintendencia de Transporte, para fortalecer los mecanismos de vigilancia subjetiva, tendientes a la caracterización, identificación y gestión de riesgos societarios que afec</t>
  </si>
  <si>
    <t>229</t>
  </si>
  <si>
    <t>21522</t>
  </si>
  <si>
    <t>21722</t>
  </si>
  <si>
    <t>488405020840</t>
  </si>
  <si>
    <t>BOGOTA RIVEROS CARLOS ALFREDO</t>
  </si>
  <si>
    <t>2022-01-24 13:17:27</t>
  </si>
  <si>
    <t>227-Prestar sus servicios profesionales como experto a la Delegatura de Puertos de la Superintendencia de Transporte, para el fortalecimiento de las metodologías y herramientas de captura, análisis y publicación de información sobre la eficiencia ope</t>
  </si>
  <si>
    <t>227</t>
  </si>
  <si>
    <t>22222</t>
  </si>
  <si>
    <t>631192119</t>
  </si>
  <si>
    <t>MARIN JARAMILLO MARGARITA</t>
  </si>
  <si>
    <t>2022-01-24 13:08:56</t>
  </si>
  <si>
    <t>220-Prestar sus servicios profesionales a la Delegatura de Puertos de la Superintendencia de Transporte, para apoyar en el fortalecimiento de los mecanismos de vigilancia subjetiva, tendientes a la caracterización, identificación y gestión de riesgos</t>
  </si>
  <si>
    <t>220</t>
  </si>
  <si>
    <t>22022</t>
  </si>
  <si>
    <t>24022</t>
  </si>
  <si>
    <t>008700362836</t>
  </si>
  <si>
    <t>PIEDRAHITA ALARCON EVELYN</t>
  </si>
  <si>
    <t>2022-01-24 13:01:59</t>
  </si>
  <si>
    <t>209-Prestar servicios profesionales para apoyar el trámite, revisión e instrucción de las actuaciones administrativas adelantadas por la Dirección de Investigaciones de Puertos, durante la vigencia 2022, con la finalidad de contribuir con el fortalec</t>
  </si>
  <si>
    <t>209</t>
  </si>
  <si>
    <t>17790461657</t>
  </si>
  <si>
    <t>HERNANDEZ LOZANO SEBASTIAN</t>
  </si>
  <si>
    <t>2022-01-24 12:55:04</t>
  </si>
  <si>
    <t>224-Prestar sus servicios profesionales a la Delegatura de Puertos de la Superintendencia de Transporte, para apoyar en el fortalecimiento de los mecanismos de vigilancia subjetiva, tendientes a la caracterización, identificación y gestión de riesgos</t>
  </si>
  <si>
    <t>224</t>
  </si>
  <si>
    <t>21922</t>
  </si>
  <si>
    <t>1562013526</t>
  </si>
  <si>
    <t>SANDOVAL PARRA JULIAN EDUARDO</t>
  </si>
  <si>
    <t>2022-01-24 12:44:18</t>
  </si>
  <si>
    <t>258-Prestar servicios profesionales para apoyar el trámite, revisión e instrucción de las actuaciones administrativas adelantadas por la Dirección de Investigaciones de Puertos, durante la vigencia 2022, con la finalidad de contribuir con el fortalec</t>
  </si>
  <si>
    <t>258</t>
  </si>
  <si>
    <t>0550488420905793</t>
  </si>
  <si>
    <t>MOJICA MOJICA CAROLINA DEL</t>
  </si>
  <si>
    <t>2022-01-24 12:37:25</t>
  </si>
  <si>
    <t>252-Prestar los servicios profesionales a la Oficina de Control Interno para apoyar la ejecución de auditorías, seguimientos y evaluaciones a los procesos del sistema de Control Interno de la Entidad, acorde con el plan anual de auditorías aprobado p</t>
  </si>
  <si>
    <t>252</t>
  </si>
  <si>
    <t>24099542175</t>
  </si>
  <si>
    <t>SIERRA NEIRA DANNA MELISA</t>
  </si>
  <si>
    <t>2022-01-24 12:27:26</t>
  </si>
  <si>
    <t>260-Prestar sus servicios de apoyo a la gestión con el fin de dar el soporte requerido en la entrega de insumos para gestión documental, manejo de bases de datos e información relacionada con los procesos de cobro coactivo y/o los asignados por la Of</t>
  </si>
  <si>
    <t>260</t>
  </si>
  <si>
    <t>23622</t>
  </si>
  <si>
    <t>23762089581</t>
  </si>
  <si>
    <t>MOLINA RUBIANO VICTOR MANUEL</t>
  </si>
  <si>
    <t>2022-01-24 12:11:51</t>
  </si>
  <si>
    <t>240-Prestar servicios profesionales apoyando el desarrollo de las actividades de supervisión de los servicios de transporte en los diferentes modos, en las regiones a nivel nacional de conformidad con los lineamientos, políticas y legislación vigente</t>
  </si>
  <si>
    <t>240</t>
  </si>
  <si>
    <t>16422</t>
  </si>
  <si>
    <t>16522</t>
  </si>
  <si>
    <t>780114955</t>
  </si>
  <si>
    <t>ZUÑIGA MONTERO YULIETH MARCELA</t>
  </si>
  <si>
    <t>2022-01-24 12:01:47</t>
  </si>
  <si>
    <t>239-Prestar servicios profesionales apoyando el desarrollo de las actividades de supervisión de los servicios de transporte en los diferentes modos, en las regiones a nivel nacional de conformidad con los Lineamientos, políticas y legislación vigent</t>
  </si>
  <si>
    <t>239</t>
  </si>
  <si>
    <t>16622</t>
  </si>
  <si>
    <t>16722</t>
  </si>
  <si>
    <t>09835520207</t>
  </si>
  <si>
    <t>DE LA OSSA CARRASCAL SHEILA MARGARITA</t>
  </si>
  <si>
    <t>2022-01-24 11:54:26</t>
  </si>
  <si>
    <t>238-Prestar servicios profesionales apoyando el desarrollo de las actividades de supervisión de los servicios de transporte en los diferentes modos, en las regiones a nivel nacional de conformidad con los lineamientos, políticas y legislación vigente</t>
  </si>
  <si>
    <t>238</t>
  </si>
  <si>
    <t>17022</t>
  </si>
  <si>
    <t>17122</t>
  </si>
  <si>
    <t>5582024013</t>
  </si>
  <si>
    <t>GARCIA GUERRERO MAYERLY JHOANA</t>
  </si>
  <si>
    <t>2022-01-24 11:46:33</t>
  </si>
  <si>
    <t>237-Prestar servicios profesionales apoyando el desarrollo de las actividades de supervisión de los servicios de transporte en los diferentes modos, en las regiones a nivel nacional de conformidad con los lineamientos, políticas y legislación vigente</t>
  </si>
  <si>
    <t>237</t>
  </si>
  <si>
    <t>10222</t>
  </si>
  <si>
    <t>10322</t>
  </si>
  <si>
    <t>24052842009</t>
  </si>
  <si>
    <t>MARTINEZ BOTINA LUIS FERNANDO</t>
  </si>
  <si>
    <t>2022-01-24 11:27:02</t>
  </si>
  <si>
    <t>236-Prestar servicios profesionales apoyando el desarrollo de las actividades de supervisión de los servicios de transporte en los diferentes modos, en las regiones a nivel nacional de conformidad con los lineamientos, políticas y legislación vigente</t>
  </si>
  <si>
    <t>236</t>
  </si>
  <si>
    <t>17222</t>
  </si>
  <si>
    <t>17322</t>
  </si>
  <si>
    <t>BANCO COMERCIAL AV VILLAS S.A.</t>
  </si>
  <si>
    <t>860035827</t>
  </si>
  <si>
    <t>311949999</t>
  </si>
  <si>
    <t>JIMENEZ RODRIGUEZ JEFFERSON</t>
  </si>
  <si>
    <t>2022-01-24 10:09:22</t>
  </si>
  <si>
    <t>261-: Prestar sus servicios de apoyo a la gestión con el fin de dar el soporte requerido en la entrega de insumos para gestión documental, manejo de archivo y organización topográfica del mismo derivado de los procesos de cobro coactivo y/o los asig</t>
  </si>
  <si>
    <t>261</t>
  </si>
  <si>
    <t>23922</t>
  </si>
  <si>
    <t>23422</t>
  </si>
  <si>
    <t>03303863981</t>
  </si>
  <si>
    <t>SARMIENTO MARTIN WILLIAM GILBERTO</t>
  </si>
  <si>
    <t>2022-01-24 09:53:39</t>
  </si>
  <si>
    <t>279-Prestar sus servicios profesionales en la Superintendencia de Transporte, apoyando el seguimiento a la implementación de los mecanismos de controles preventivos, establecidos por la Delegatura de oncesiones e Infraestructura, para mitigar las ca</t>
  </si>
  <si>
    <t>279</t>
  </si>
  <si>
    <t>007770181738</t>
  </si>
  <si>
    <t>SAENZ SAAVEDRA NESTOR</t>
  </si>
  <si>
    <t>2022-01-24 09:44:16</t>
  </si>
  <si>
    <t>277-Prestar sus servicios profesionales Apoyando en la parametrización, pruebas y desarrollo del Sistema Único de Supervisión Integral - SUSI, así como de todos los módulos adjuntos al sistema de vigilados de la Delegatura de Concesiones e Infraest</t>
  </si>
  <si>
    <t>277</t>
  </si>
  <si>
    <t>21122</t>
  </si>
  <si>
    <t>69171293740</t>
  </si>
  <si>
    <t>ACEVEDO CASTAÑO OSCAR SANTIAGO</t>
  </si>
  <si>
    <t>2022-01-24 09:36:34</t>
  </si>
  <si>
    <t>272-Prestar sus servicios profesionales en la Superintendencia de Transporte, apoyando la verificación de los requisitos funcionales y no funcionales de las fichas técnicas y los módulos de recolección de información, para la construcción y automatiz</t>
  </si>
  <si>
    <t>272</t>
  </si>
  <si>
    <t>21022</t>
  </si>
  <si>
    <t>00770054369</t>
  </si>
  <si>
    <t>RODRIGUEZ VERA CARLOS ARTURO</t>
  </si>
  <si>
    <t>2022-01-24 09:30:04</t>
  </si>
  <si>
    <t>268-Prestar sus servicios de apoyo a la gestión para la adecuada custodia de los documentos que emanen del desarrollo de las actividades de fortalecimiento de los mecanismos y metodologías de vigilancia, inspección y control, existentes en la Delegat</t>
  </si>
  <si>
    <t>268</t>
  </si>
  <si>
    <t>91215313455</t>
  </si>
  <si>
    <t>CUBILLOS PUELLO XIMENA ALEJANDRA</t>
  </si>
  <si>
    <t>2022-01-24 09:18:05</t>
  </si>
  <si>
    <t>contrato 266/22 Prestar sus servicios profesionales en la Dirección de Promoción y Prevención de Tránsito y Transporte Terrestre, brindando apoyo y soporte jurídico en las funciones de inspección, vigilancia y control que se realiza a los Organismos</t>
  </si>
  <si>
    <t>266</t>
  </si>
  <si>
    <t>22422</t>
  </si>
  <si>
    <t>457970025625</t>
  </si>
  <si>
    <t>RINCON GARAVITO DIANNY ALEJANDRA</t>
  </si>
  <si>
    <t>2022-01-24 06:44:23</t>
  </si>
  <si>
    <t>contrato 281/22 Prestar sus servicios profesionales en la Superintendencia de Transporte, apoyando la gestión, programación, ejecución, registro y control de las actividades necesarias para el desarrollo e implementación los de programas especiales i</t>
  </si>
  <si>
    <t>281</t>
  </si>
  <si>
    <t>20722</t>
  </si>
  <si>
    <t>446732864</t>
  </si>
  <si>
    <t>ROJAS HURTADO MARIA DEL MAR</t>
  </si>
  <si>
    <t>2022-01-24 06:31:54</t>
  </si>
  <si>
    <t>contrato 217/22 Prestar servicios profesionales apoyando el desarrollo de las actividades de supervisión de los servicios de transporte en los diferentes modos, en las regiones a nivel nacional de conformidad con los lineamientos, políticas y legisla</t>
  </si>
  <si>
    <t>217</t>
  </si>
  <si>
    <t>10022</t>
  </si>
  <si>
    <t>10122</t>
  </si>
  <si>
    <t>01931558281</t>
  </si>
  <si>
    <t>VILLA HOLGUIN GONZALO ALBERTO</t>
  </si>
  <si>
    <t>2022-01-24 06:27:01</t>
  </si>
  <si>
    <t>contrato 233/22 Prestar servicios profesionales apoyando el desarrollo de las actividades de supervisión de los servicios de transporte en los diferentes modos, en las regiones a nivel nacional de conformidad con los lineamientos, políticas y legisla</t>
  </si>
  <si>
    <t>233</t>
  </si>
  <si>
    <t>13022</t>
  </si>
  <si>
    <t>13322</t>
  </si>
  <si>
    <t>973017395</t>
  </si>
  <si>
    <t>MEJIA COSTA BEATRIZ ELENA</t>
  </si>
  <si>
    <t>2022-01-24 06:21:24</t>
  </si>
  <si>
    <t>contrato 271/22 Prestar sus servicios profesionales en la Superintendencia de Transporte, apoyando la verificación de los requisitos funcionales y no funcionales de las fichas técnicas y los módulos de recolección de información, para la construcción</t>
  </si>
  <si>
    <t>271</t>
  </si>
  <si>
    <t>18851656835</t>
  </si>
  <si>
    <t>CASTELLANOS FEDERICO</t>
  </si>
  <si>
    <t>2022-01-24 06:14:56</t>
  </si>
  <si>
    <t>4463-NOMINA ENERO</t>
  </si>
  <si>
    <t>4463</t>
  </si>
  <si>
    <t>2022-01-21 00:00:00</t>
  </si>
  <si>
    <t>6487222</t>
  </si>
  <si>
    <t>2722</t>
  </si>
  <si>
    <t>13122</t>
  </si>
  <si>
    <t>2022-01-21 21:14:56</t>
  </si>
  <si>
    <t>256-Prestar sus servicios profesionales en la Superintendencia de Transporte desde el punto de vista jurídico en las investigaciones y actuaciones administrativas adelantadas por la Dirección de Investigaciones de Tránsito y Transporte Terrestre en e</t>
  </si>
  <si>
    <t>256</t>
  </si>
  <si>
    <t>26422</t>
  </si>
  <si>
    <t>26022</t>
  </si>
  <si>
    <t>0550488410666959</t>
  </si>
  <si>
    <t>UZGAME CASTILLO JONATHAN</t>
  </si>
  <si>
    <t>2022-01-21 13:03:18</t>
  </si>
  <si>
    <t>254-Prestar sus servicios profesionales en la Superintendencia de Transporte desde el punto de vista jurídico en las investigaciones y actuaciones administrativas adelantadas por la Dirección de Investigaciones de Tránsito y Transporte Terrestre en e</t>
  </si>
  <si>
    <t>254</t>
  </si>
  <si>
    <t>25722</t>
  </si>
  <si>
    <t>24091458586</t>
  </si>
  <si>
    <t>ACUÑA PINEDA PAULA VANESSA</t>
  </si>
  <si>
    <t>2022-01-21 12:57:55</t>
  </si>
  <si>
    <t>249-Prestar sus servicios profesionales en la Superintendencia de Transporte desde el punto de vista jurídico en las investigaciones y actuaciones administrativas adelantadas por la Dirección de Investigaciones de Tránsito y Transporte Terrestre en e</t>
  </si>
  <si>
    <t>249</t>
  </si>
  <si>
    <t>26322</t>
  </si>
  <si>
    <t>25922</t>
  </si>
  <si>
    <t>488409074603</t>
  </si>
  <si>
    <t>UÑATE PATIÑO JULIO CESAR</t>
  </si>
  <si>
    <t>2022-01-21 12:51:25</t>
  </si>
  <si>
    <t>248-Prestar sus servicios de apoyo a la gestión a la Dirección de Investigaciones de la Delegatura de Tránsito y Transporte Terrestre, desarrollando actividades administrativas y archivísticas de la información y documentación de la dependencia, para</t>
  </si>
  <si>
    <t>248</t>
  </si>
  <si>
    <t>759898179</t>
  </si>
  <si>
    <t>PALOMINO MONTALVO JULIAN ESTEBAN</t>
  </si>
  <si>
    <t>2022-01-21 12:45:30</t>
  </si>
  <si>
    <t>246-Prestar sus servicios de apoyo a la gestión a la Dirección de Investigaciones de la Delegatura de Tránsito y Transporte Terrestre, desarrollando actividades administrativas y archivísticas de la información y documentación de la dependencia, para</t>
  </si>
  <si>
    <t>246</t>
  </si>
  <si>
    <t>33700001366</t>
  </si>
  <si>
    <t>GONZALEZ ALBARRACIN DAYAN FERNANDO</t>
  </si>
  <si>
    <t>2022-01-21 12:38:34</t>
  </si>
  <si>
    <t>245-Prestar sus servicios profesionales en la Superintendencia de Transporte desde el punto de vista jurídico en las investigaciones y actuaciones administrativas adelantadas por la Dirección de Investigaciones de Tránsito y Transporte Terrestre en e</t>
  </si>
  <si>
    <t>245</t>
  </si>
  <si>
    <t>25622</t>
  </si>
  <si>
    <t>24091778855</t>
  </si>
  <si>
    <t>VELANDIA BUITRAGO CARLOS ALBERTO</t>
  </si>
  <si>
    <t>2022-01-21 12:28:50</t>
  </si>
  <si>
    <t>231-Prestar sus servicios profesionales apoyando jurídicamente a la Dirección de Investigaciones de Concesiones e Infraestructura, en la sustanciación, revisión y gestión de las actuaciones administrativas a su cargo, para contribuir al fortalecimien</t>
  </si>
  <si>
    <t>231</t>
  </si>
  <si>
    <t>69096588291</t>
  </si>
  <si>
    <t>AMEZQUITA GOMEZ JUAN FRANCISCO</t>
  </si>
  <si>
    <t>2022-01-21 12:22:39</t>
  </si>
  <si>
    <t>230-Prestar sus servicios profesionales apoyando jurídicamente a la Dirección de Promoción y Prevención de Concesiones e Infraestructura, en la proyección, revisión y gestión de las PQRS destacados a la Delegatura, así como su clasificación y estanda</t>
  </si>
  <si>
    <t>230</t>
  </si>
  <si>
    <t>20422</t>
  </si>
  <si>
    <t>583424080</t>
  </si>
  <si>
    <t>FONSECA MARTINEZ ANGELICA LIZETH</t>
  </si>
  <si>
    <t>2022-01-21 12:16:58</t>
  </si>
  <si>
    <t>contrato 257/22 Prestar sus servicios de apoyo a la gestión en la Superintendencia de Transporte, realizando actividades de preparación física de los expedientes que serán objeto de transferencia documental de la Delegatura de Tránsito y Transporte T</t>
  </si>
  <si>
    <t>257</t>
  </si>
  <si>
    <t>18322</t>
  </si>
  <si>
    <t>18422</t>
  </si>
  <si>
    <t>488426357320</t>
  </si>
  <si>
    <t>FORERO PIRAGAUTA CAMILA ALEJANDRA</t>
  </si>
  <si>
    <t>2022-01-21 11:03:50</t>
  </si>
  <si>
    <t>contrato 251/22 Prestar sus servicios de apoyo a la gestión a la Dirección de Investigaciones de la Delegatura de Tránsito y Transporte Terrestre, desarrollando actividades administrativas y archivísticas de la información y documentación de la depen</t>
  </si>
  <si>
    <t>251</t>
  </si>
  <si>
    <t>122</t>
  </si>
  <si>
    <t>488402461724</t>
  </si>
  <si>
    <t>BOHORQUEZ ORTIZ INGRIT LORENA</t>
  </si>
  <si>
    <t>2022-01-21 10:52:43</t>
  </si>
  <si>
    <t>contrato 250/22 Prestar sus servicios de apoyo a la gestión a la Dirección de Investigaciones de la Delegatura de Tránsito y Transporte Terrestre, desarrollando actividades administrativas y archivísticas de la información y documentación de la depen</t>
  </si>
  <si>
    <t>250</t>
  </si>
  <si>
    <t>21300038317</t>
  </si>
  <si>
    <t>TRUJILLO HERNANDEZ KAROL NATHALIA</t>
  </si>
  <si>
    <t>2022-01-21 10:13:19</t>
  </si>
  <si>
    <t>contrato 247/22 Prestar sus servicios profesionales en la Superintendencia de Transporte desde el punto de vista jurídico en las investigaciones y actuaciones administrativas adelantadas por la Dirección de Investigaciones de Tránsito y Transporte Te</t>
  </si>
  <si>
    <t>247</t>
  </si>
  <si>
    <t>65906922, 65923122, 147779922, 147800622</t>
  </si>
  <si>
    <t>129622, 129722, 225922, 226022</t>
  </si>
  <si>
    <t>138022, 138122, 228822, 228922</t>
  </si>
  <si>
    <t>24041129807</t>
  </si>
  <si>
    <t>CORTES PEREZ JUAN DAVID</t>
  </si>
  <si>
    <t>2022-01-21 09:50:01</t>
  </si>
  <si>
    <t>228-Prestar sus servicios de apoyo a la gestión al Grupo Interno de Trabajo de Notificaciones de la Superintendencia de Transporte, en la ejecución y cumplimiento de las actividades dentro del proceso de notificación, publicación y comunicación de lo</t>
  </si>
  <si>
    <t>228</t>
  </si>
  <si>
    <t>23730099258</t>
  </si>
  <si>
    <t>GARZON QUINTERO NATALY ALEXANDRA</t>
  </si>
  <si>
    <t>2022-01-21 09:49:27</t>
  </si>
  <si>
    <t>225-Prestar sus servicios profesionales jurídicos al Grupo Interno de Trabajo de Notificaciones de la Superintendencia de Transporte, en la ejecución y cumplimiento de las actividades requeridas para la expedición de constancias de ejecución, notific</t>
  </si>
  <si>
    <t>225</t>
  </si>
  <si>
    <t>0570006080262295</t>
  </si>
  <si>
    <t>POLANCO PIZA KATLEEN SULAY</t>
  </si>
  <si>
    <t>2022-01-21 09:43:18</t>
  </si>
  <si>
    <t>contrato 244/22 : Prestar sus servicios profesionales en la Superintendencia de Transporte desde el punto de vista jurídico en las investigaciones y actuaciones administrativas adelantadas por la Dirección de Investigaciones de Tránsito y Transporte</t>
  </si>
  <si>
    <t>244</t>
  </si>
  <si>
    <t>24110634065</t>
  </si>
  <si>
    <t>GOMEZ QUINTANA ANGELA PATRICIA</t>
  </si>
  <si>
    <t>2022-01-21 09:40:11</t>
  </si>
  <si>
    <t>223-Prestar sus servicios profesionales jurídicos al Grupo Interno de Trabajo de Notificaciones de la Superintendencia de Transporte, en la ejecución y cumplimiento de las actividades requeridas para la expedición de constancias de ejecución, notific</t>
  </si>
  <si>
    <t>223</t>
  </si>
  <si>
    <t>55031224844</t>
  </si>
  <si>
    <t>VILLALBA VILLALBA CAROLINA</t>
  </si>
  <si>
    <t>2022-01-21 09:34:18</t>
  </si>
  <si>
    <t>222-Prestar sus servicios de apoyo a la gestión al Grupo Interno de Trabajo de Notificaciones de la Superintendencia de Transporte, en la ejecución y cumplimiento de las actividades dentro del proceso de notificación, publicación y comunicación de lo</t>
  </si>
  <si>
    <t>27022</t>
  </si>
  <si>
    <t>0550488408066352</t>
  </si>
  <si>
    <t>MERCHAN BALAGUERA CAMILO SANTIAGO</t>
  </si>
  <si>
    <t>2022-01-21 09:28:29</t>
  </si>
  <si>
    <t>contrato 235/22 Prestar servicios profesionales apoyando el desarrollo de las actividades de supervisión de los servicios de transporte en los diferentes modos, en las regiones a nivel nacional de conformidad con los lineamientos, políticas y legisla</t>
  </si>
  <si>
    <t>235</t>
  </si>
  <si>
    <t>26922</t>
  </si>
  <si>
    <t>8622</t>
  </si>
  <si>
    <t>8722</t>
  </si>
  <si>
    <t>488402851999</t>
  </si>
  <si>
    <t>GUTIERREZ GONZALEZ DIMAS RAFAEL</t>
  </si>
  <si>
    <t>2022-01-21 09:26:58</t>
  </si>
  <si>
    <t>221-Prestar sus servicios de apoyo a la gestión al Grupo Interno de Trabajo de Notificaciones de la Superintendencia de Transporte, en la ejecución y cumplimiento de las actividades dentro del proceso de notificación, publicación y comunicación de lo</t>
  </si>
  <si>
    <t>221</t>
  </si>
  <si>
    <t>26822</t>
  </si>
  <si>
    <t>24103629445</t>
  </si>
  <si>
    <t>CAPERA AMOROCHO ADRIANA ROCIO</t>
  </si>
  <si>
    <t>2022-01-21 09:22:53</t>
  </si>
  <si>
    <t>219- Prestar servicios profesionales acompañando a la Oficina Asesora de Planeación de la Superintendencia de Transporte, para la adelantar la implementación de las Políticas del Modelo Integrado de Planeación y Gestión - MIPG V.2, en el mantenimient</t>
  </si>
  <si>
    <t>219</t>
  </si>
  <si>
    <t>26722</t>
  </si>
  <si>
    <t>24622</t>
  </si>
  <si>
    <t>000516570322</t>
  </si>
  <si>
    <t>RODRIGUEZ JAIME GERMAN</t>
  </si>
  <si>
    <t>2022-01-21 09:16:27</t>
  </si>
  <si>
    <t>contrato 200/22 Prestar servicios profesionales apoyando el desarrollo de las actividades de supervisión de los servicios de transporte en los diferentes modos, en las regiones a nivel nacional de conformidad con los lineamientos, políticas y legisla</t>
  </si>
  <si>
    <t>200</t>
  </si>
  <si>
    <t>15822</t>
  </si>
  <si>
    <t>15922</t>
  </si>
  <si>
    <t>08587542294</t>
  </si>
  <si>
    <t>ANGULO ROMERO JAVIER EDUARDO</t>
  </si>
  <si>
    <t>2022-01-21 09:12:26</t>
  </si>
  <si>
    <t>contrato 214/22 Prestar servicios profesionales apoyando el desarrollo de las actividades de supervisión de los servicios de transporte en los diferentes modos, en las regiones a nivel nacional de conformidad con los lineamientos, políticas y legisla</t>
  </si>
  <si>
    <t>214</t>
  </si>
  <si>
    <t>26522</t>
  </si>
  <si>
    <t>9822</t>
  </si>
  <si>
    <t>9922</t>
  </si>
  <si>
    <t>24061948691</t>
  </si>
  <si>
    <t>RUIZ HENAO DIANA PATRICIA</t>
  </si>
  <si>
    <t>2022-01-21 09:04:29</t>
  </si>
  <si>
    <t>contrato 215/22 Prestar servicios profesionales apoyando el desarrollo de las actividades de supervisión de los servicios de transporte en los diferentes modos, en las regiones a nivel nacional de conformidad con los lineamientos, políticas y legisla</t>
  </si>
  <si>
    <t>215</t>
  </si>
  <si>
    <t>16022</t>
  </si>
  <si>
    <t>16122</t>
  </si>
  <si>
    <t>8472003403</t>
  </si>
  <si>
    <t>CHARRY GOMEZ DIEGO FERNEY</t>
  </si>
  <si>
    <t>2022-01-21 08:55:55</t>
  </si>
  <si>
    <t>contrato 219/22 Prestar servicios profesionales apoyando el desarrollo de las actividades de supervisión de los servicios de transporte en los diferentes modos, en las regiones a nivel nacional de conformidad con los lineamientos, políticas y legisla</t>
  </si>
  <si>
    <t>216</t>
  </si>
  <si>
    <t>303240329</t>
  </si>
  <si>
    <t>CONTRERAS VEGA FREDDY ALEXANDER</t>
  </si>
  <si>
    <t>2022-01-21 08:47:20</t>
  </si>
  <si>
    <t>contrato 234/22 Prestar servicios profesionales apoyando el desarrollo de las actividades de supervisión de los servicios de transporte en los diferentes modos, en las regiones a nivel nacional de conformidad con los lineamientos, políticas y legisla</t>
  </si>
  <si>
    <t>234</t>
  </si>
  <si>
    <t>16822</t>
  </si>
  <si>
    <t>16922</t>
  </si>
  <si>
    <t>378234629</t>
  </si>
  <si>
    <t>FIGUEROA PEREA DALADIER</t>
  </si>
  <si>
    <t>2022-01-21 08:32:31</t>
  </si>
  <si>
    <t>contrato 243/22 Prestar sus servicios profesionales altamente especializados ejerciendo la representación judicial y extrajudicial de la Superintendencia de Transporte en defensa de los intereses de la misma, apoyando en el análisis normativo jurisp</t>
  </si>
  <si>
    <t>243</t>
  </si>
  <si>
    <t>26122</t>
  </si>
  <si>
    <t>23122</t>
  </si>
  <si>
    <t>482300027786</t>
  </si>
  <si>
    <t>SANTAELLA, MORALES &amp; MARTINEZ - ABOGADOS SAS</t>
  </si>
  <si>
    <t>2022-01-21 08:22:14</t>
  </si>
  <si>
    <t>166-Prestar sus servicios de apoyo administrativo haciendo seguimiento a la gestión de las PQRs y demás actividades archivísticas que requieran la Dirección de Investigaciones de Protección al Usuario del Sector Transporte.</t>
  </si>
  <si>
    <t>166</t>
  </si>
  <si>
    <t>18800029941</t>
  </si>
  <si>
    <t>QUEVEDO MORALES ARLEYDY YOHANA</t>
  </si>
  <si>
    <t>2022-01-21 08:17:23</t>
  </si>
  <si>
    <t>contrato 242/22 Prestar sus servicios profesionales ejerciendo la representación judicial y extrajudicial de la Superintendencia de Transporte, sin distinguir en la calidad en que actué, dentro de procesos de carácter penal ante la Fiscalía General</t>
  </si>
  <si>
    <t>242</t>
  </si>
  <si>
    <t>23022</t>
  </si>
  <si>
    <t>22522</t>
  </si>
  <si>
    <t>04000028695</t>
  </si>
  <si>
    <t>MESTRE MENDIETA PENALISTAS S.A.S</t>
  </si>
  <si>
    <t>2022-01-21 08:13:27</t>
  </si>
  <si>
    <t>contrato 241/22 Prestar sus servicios profesionales en la entidad apoyando los procesos de comunicaciones externos que requiera la entidad para la divulgación de sus actividades misionales, normatividad y proyectos.</t>
  </si>
  <si>
    <t>241</t>
  </si>
  <si>
    <t>25813622, 43994822, 93927222, 170180722</t>
  </si>
  <si>
    <t>55222, 91822, 160922, 259322</t>
  </si>
  <si>
    <t>67222, 104622, 164322, 261122</t>
  </si>
  <si>
    <t>19122</t>
  </si>
  <si>
    <t>19222</t>
  </si>
  <si>
    <t>4342019682</t>
  </si>
  <si>
    <t>PARRA ABISAMBRA JUAN SEBASTIAN</t>
  </si>
  <si>
    <t>2022-01-21 07:59:54</t>
  </si>
  <si>
    <t>contrato 201/22 : Prestar sus servicios profesionales en la Dirección de Promoción y Prevención de Tránsito y Transporte Terrestre, mediante el análisis de la información y datos que se procesan a través del algoritmo en código Python, para advertir</t>
  </si>
  <si>
    <t>201</t>
  </si>
  <si>
    <t>2022-01-20 00:00:00</t>
  </si>
  <si>
    <t>24722</t>
  </si>
  <si>
    <t>24099938194</t>
  </si>
  <si>
    <t>SANCHEZ SUESCUN LINDA MARISOL</t>
  </si>
  <si>
    <t>2022-01-20 14:20:23</t>
  </si>
  <si>
    <t>contrato 206/22 Prestar sus servicios de apoyo a la gestión a la Dirección de Investigaciones de la Delegatura de Tránsito y Transporte Terrestre, desarrollando actividades administrativas y archivísticas de la información y documentación de la depe</t>
  </si>
  <si>
    <t>206</t>
  </si>
  <si>
    <t>24086657420</t>
  </si>
  <si>
    <t>PALACIOS RIVAS LUZ MARINA</t>
  </si>
  <si>
    <t>2022-01-20 14:12:03</t>
  </si>
  <si>
    <t>186-Prestar sus servicios profesionales en la Dirección de Promoción y Prevención de Tránsito y Transporte Terrestre, mediante el análisis de la información y datos que se procesan a través del algoritmo en código Python, para advertir situaciones cr</t>
  </si>
  <si>
    <t>186</t>
  </si>
  <si>
    <t>60250643333</t>
  </si>
  <si>
    <t>ROJAS VILLA MANUEL ALBERTO</t>
  </si>
  <si>
    <t>2022-01-20 11:39:12</t>
  </si>
  <si>
    <t>185-Prestar sus servicios profesionales en la Dirección de Promoción y Prevención de Tránsito y Transporte Terrestre, mediante el análisis de la información y datos que se procesan a través del algoritmo en código Python, para advertir situaciones cr</t>
  </si>
  <si>
    <t>185</t>
  </si>
  <si>
    <t>208054700</t>
  </si>
  <si>
    <t>ARIAS BARRETO ANA MARIA</t>
  </si>
  <si>
    <t>2022-01-20 11:31:36</t>
  </si>
  <si>
    <t>207-Prestar servicios profesionales para apoyar el trámite, revisión e instrucción de las actuaciones administrativas adelantadas por la Dirección de Investigaciones de Puertos, durante la vigencia 2022, con la finalidad de contribuir con el fortalec</t>
  </si>
  <si>
    <t>207</t>
  </si>
  <si>
    <t>601020548</t>
  </si>
  <si>
    <t>VILLANUEVA ORTEGA JUAN SEBASTIAN</t>
  </si>
  <si>
    <t>2022-01-20 11:08:00</t>
  </si>
  <si>
    <t>195-Prestar servicios profesionales apoyando el desarrollo de las actividades de supervisión de los servicios de transporte en los diferentes modos, en las regiones a nivel nacional de conformidad con los lineamientos, políticas y legislación vigente</t>
  </si>
  <si>
    <t>195</t>
  </si>
  <si>
    <t>15422</t>
  </si>
  <si>
    <t>15522</t>
  </si>
  <si>
    <t>796231868</t>
  </si>
  <si>
    <t>BARRERA SILVA LIDA PATRICIA</t>
  </si>
  <si>
    <t>2022-01-20 10:57:24</t>
  </si>
  <si>
    <t>194-Prestar servicios profesionales apoyando el desarrollo de las actividades de supervisión de los servicios de transporte en los diferentes modos, en las regiones a nivel nacional de conformidad con los lineamientos, políticas y legislación vigente</t>
  </si>
  <si>
    <t>194</t>
  </si>
  <si>
    <t>8822</t>
  </si>
  <si>
    <t>984094664</t>
  </si>
  <si>
    <t>MOSQUERA BERMEO DIEGO FERNANDO</t>
  </si>
  <si>
    <t>2022-01-20 10:42:17</t>
  </si>
  <si>
    <t>213-Prestar sus servicios de apoyo a la gestión a la Dirección de Investigaciones de la Delegatura de Tránsito y Transporte Terrestre, desarrollando actividades administrativas y archivísticas de la información y documentación de la dependencia, así</t>
  </si>
  <si>
    <t>213</t>
  </si>
  <si>
    <t>28199478666</t>
  </si>
  <si>
    <t>GONZALEZ GUZMAN MARIA ISABEL</t>
  </si>
  <si>
    <t>2022-01-20 10:31:39</t>
  </si>
  <si>
    <t>211-Prestar sus servicios profesionales en la Coordinación de Servicios Generales y Recursos Físicos de la Dirección Administrativa, apoyando las labores de proyección, preparación y trámite de los procesos contractuales adelantados por esta Coordina</t>
  </si>
  <si>
    <t>211</t>
  </si>
  <si>
    <t>52483744951</t>
  </si>
  <si>
    <t>PAREDES RODRIGUEZ LAURA VANESA</t>
  </si>
  <si>
    <t>2022-01-20 10:26:02</t>
  </si>
  <si>
    <t>210-Prestar sus servicios de apoyo a la gestión a la Dirección de Investigaciones de la Delegatura de Tránsito y Transporte Terrestre, desarrollando actividades administrativas y archivísticas de la información y documentación de la dependencia, para</t>
  </si>
  <si>
    <t>210</t>
  </si>
  <si>
    <t>0550468000022391</t>
  </si>
  <si>
    <t>ROMERO MOLINA LUZ ELENA</t>
  </si>
  <si>
    <t>2022-01-20 10:22:39</t>
  </si>
  <si>
    <t>contrato 140/22 - ¨Prestar los servicios de capacitación para fortalecer habilidades, conocimientos y actualizar a los funcionarios de la Superintendencia de Transporte a través de programas de formación bajo diversas modalidades, en cumplimiento de</t>
  </si>
  <si>
    <t>140</t>
  </si>
  <si>
    <t>BANCO POPULAR S. A.</t>
  </si>
  <si>
    <t>860007738</t>
  </si>
  <si>
    <t>220012720074</t>
  </si>
  <si>
    <t>UNIVERSIDAD NACIONAL DE COLOMBIA</t>
  </si>
  <si>
    <t>2022-01-20 09:02:25</t>
  </si>
  <si>
    <t>187-Prestar los servicios profesionales a la Oficina de Control Interno para apoyar la ejecución de auditorías, seguimientos y evaluaciones a los procesos en temas contables, financieros y actividades propias de su rol de agente dinamizador, del sist</t>
  </si>
  <si>
    <t>187</t>
  </si>
  <si>
    <t>2022-01-19 00:00:00</t>
  </si>
  <si>
    <t>MORENO PALOMEQUE IVAN ALIRIO</t>
  </si>
  <si>
    <t>2022-01-19 14:35:30</t>
  </si>
  <si>
    <t>202-Prestar sus servicios profesionales en la Oficina Asesora Jurídica de la Superintendencia jurídica de Transporte, apoyando el asesoramiento, la investigación, seguimiento, análisis, proyección y revisión de documentos de carácter que le sean asig</t>
  </si>
  <si>
    <t>202</t>
  </si>
  <si>
    <t>23522</t>
  </si>
  <si>
    <t>20596056734</t>
  </si>
  <si>
    <t>VELANDIA CELY SARAI SORAYA</t>
  </si>
  <si>
    <t>2022-01-19 14:26:27</t>
  </si>
  <si>
    <t>175-Prestar los servicios profesionales en la Oficina Asesora Jurídica de la Superintendencia de Transporte, en la proyección y revisión de documentos de carácter jurídico, adelantar la representación de la entidad en defensa de los intereses de la m</t>
  </si>
  <si>
    <t>175</t>
  </si>
  <si>
    <t>22722</t>
  </si>
  <si>
    <t>18045014637</t>
  </si>
  <si>
    <t>SUAREZ ELJACH ADOLFO ENRIQUE</t>
  </si>
  <si>
    <t>2022-01-19 14:20:06</t>
  </si>
  <si>
    <t>204-Prestar servicios profesionales apoyando el desarrollo de las actividades de supervisión de los servicios de transporte en los diferentes modos, en las regiones a nivel nacional de conformidad con los lineamientos, políticas y legislación vigente</t>
  </si>
  <si>
    <t>204</t>
  </si>
  <si>
    <t>9622</t>
  </si>
  <si>
    <t>9722</t>
  </si>
  <si>
    <t>43494355907</t>
  </si>
  <si>
    <t>CORONEL VILLAZON ANGIE MARCELA</t>
  </si>
  <si>
    <t>2022-01-19 14:18:49</t>
  </si>
  <si>
    <t>170-Prestar sus servicios profesionales en la Delegatura de Protección a Usuarios del Sector Transporte de la Superintendencia de Transporte, apoyando las estrategias de divulgación y promoción de normas de protección a usuarios del sector transporte</t>
  </si>
  <si>
    <t>170</t>
  </si>
  <si>
    <t>20715129794</t>
  </si>
  <si>
    <t>RODRIGUEZ ALVARADO JULIAN GIOVANNI</t>
  </si>
  <si>
    <t>2022-01-19 14:13:54</t>
  </si>
  <si>
    <t>197-Prestar servicios profesionales apoyando el desarrollo de las actividades de supervisión de los servicios de transporte en los diferentes modos, en las regiones a nivel nacional de conformidad con los lineamientos, políticas y legislación vigente</t>
  </si>
  <si>
    <t>197</t>
  </si>
  <si>
    <t>15622</t>
  </si>
  <si>
    <t>88061280353</t>
  </si>
  <si>
    <t>CASTRO LOPEZ ANGEL AURELIO</t>
  </si>
  <si>
    <t>2022-01-19 14:07:57</t>
  </si>
  <si>
    <t>155-Prestar servicios profesionales en la Delegatura de Puertos, brindando apoyo en la revisión, definiciones y formulación de procedimientos para el fortalecimiento de la inspección, vigilancia y control en el marco de la supervisión inteligente que</t>
  </si>
  <si>
    <t>155</t>
  </si>
  <si>
    <t>24500070486</t>
  </si>
  <si>
    <t>GARCIA VILLAFAÑE ROSA ALEXANDRA</t>
  </si>
  <si>
    <t>2022-01-19 14:06:51</t>
  </si>
  <si>
    <t>198-Prestar servicios profesionales apoyando el desarrollo de las actividades de supervisión de los servicios de transporte en los diferentes modos, en las regiones a nivel nacional de conformidad con los lineamientos, políticas y legislación vigente</t>
  </si>
  <si>
    <t>198</t>
  </si>
  <si>
    <t>30015198405</t>
  </si>
  <si>
    <t>CADENA JIMENEZ MAGDA JOHANA</t>
  </si>
  <si>
    <t>2022-01-19 13:56:19</t>
  </si>
  <si>
    <t>149-Prestar servicios profesionales apoyando el desarrollo de las actividades de supervisión de los servicios de transporte en los diferentes modos, en las regiones a nivel nacional de conformidad con los lineamientos, políticas y legislación vigente</t>
  </si>
  <si>
    <t>149</t>
  </si>
  <si>
    <t>23822</t>
  </si>
  <si>
    <t>17522</t>
  </si>
  <si>
    <t>17622</t>
  </si>
  <si>
    <t>969056688</t>
  </si>
  <si>
    <t>TEJEDOR FUENTES KATTY LEONOR</t>
  </si>
  <si>
    <t>2022-01-19 13:02:06</t>
  </si>
  <si>
    <t>167-Prestar sus servicios profesionales en la Delegatura de Protección a Usuarios del Sector Transporte de la Superintendencia de Transporte, apoyando en la elaboración de piezas informativas para difundir en las diferentes redes sociales de la entid</t>
  </si>
  <si>
    <t>167</t>
  </si>
  <si>
    <t>20305782149</t>
  </si>
  <si>
    <t>MAYORGA HENAO DAVID LEONARDO</t>
  </si>
  <si>
    <t>2022-01-19 12:56:44</t>
  </si>
  <si>
    <t>168- Prestar sus servicios profesionales a la Dirección de Investigaciones para la Protección de Usuarios del Sector Transporte, dando respuesta a los requisitos que le sean asignados en los tiempos establecidos por ley</t>
  </si>
  <si>
    <t>168</t>
  </si>
  <si>
    <t>35837694891</t>
  </si>
  <si>
    <t>ESCOBAR DAZA BELCY JOHANNA</t>
  </si>
  <si>
    <t>2022-01-19 12:50:07</t>
  </si>
  <si>
    <t>192- Prestar servicios profesionales apoyando el desarrollo de las actividades de supervisión de los servicios de transporte en los diferentes modos, en las regiones a nivel nacional de conformidad con los lineamientos, políticas y legislación vigent</t>
  </si>
  <si>
    <t>192</t>
  </si>
  <si>
    <t>9122</t>
  </si>
  <si>
    <t>9222</t>
  </si>
  <si>
    <t>50698540912</t>
  </si>
  <si>
    <t>ALVILEZ ISSA</t>
  </si>
  <si>
    <t>2022-01-19 11:58:09</t>
  </si>
  <si>
    <t>191-Prestar servicios profesionales apoyando el desarrollo de las actividades de supervisión de los servicios de transporte en los diferentes modos, en las regiones a nivel nacional de conformidad con los lineamientos, políticas y legislación vigente</t>
  </si>
  <si>
    <t>191</t>
  </si>
  <si>
    <t>15122</t>
  </si>
  <si>
    <t>4312007273</t>
  </si>
  <si>
    <t>TRIANA LEIVA JUAN CARLOS</t>
  </si>
  <si>
    <t>2022-01-19 11:42:51</t>
  </si>
  <si>
    <t>190-Prestar servicios profesionales apoyando el desarrollo de las actividades de supervisión de los servicios de transporte en los diferentes modos, en las regiones a nivel nacional de conformidad con los lineamientos, políticas y legislación vigente</t>
  </si>
  <si>
    <t>190</t>
  </si>
  <si>
    <t>9422</t>
  </si>
  <si>
    <t>9522</t>
  </si>
  <si>
    <t>86750367838</t>
  </si>
  <si>
    <t>OJEDA ARISTIZABAL DAVID RICARDO</t>
  </si>
  <si>
    <t>2022-01-19 11:22:11</t>
  </si>
  <si>
    <t>178-Prestar servicios profesionales apoyando el desarrollo de las actividades de supervisión de los servicios de transporte en los diferentes modos, en las regiones a nivel nacional de conformidad con los lineamientos, políticas y legislación vigente</t>
  </si>
  <si>
    <t>178</t>
  </si>
  <si>
    <t>23222</t>
  </si>
  <si>
    <t>953825713</t>
  </si>
  <si>
    <t>PEREZ MORENO ANA CAROLINA</t>
  </si>
  <si>
    <t>2022-01-19 11:02:41</t>
  </si>
  <si>
    <t>179- Prestar servicios profesionales a la superintendencia de transporte apoyando a la supervisión en el seguimiento de las actividades que se desarrollen en los modos y servicios de transporte a nivel nacional de conformidad con los lineamientos, po</t>
  </si>
  <si>
    <t>179</t>
  </si>
  <si>
    <t>0550004400167187</t>
  </si>
  <si>
    <t>BOLIVAR BECERRA LISBEY CONSTANZA</t>
  </si>
  <si>
    <t>2022-01-19 10:49:22</t>
  </si>
  <si>
    <t>contrato 205/22 Prestar sus servicios de apoyo a la gestión a la Dirección de Investigaciones de laD elegatura de Tránsito y Transporte Terrestre, desarrollando actividades administrativas y archivísticas de la información y documentación de la depen</t>
  </si>
  <si>
    <t>205</t>
  </si>
  <si>
    <t>007380833538</t>
  </si>
  <si>
    <t>GUATAQUIRA BENAVIDEZ DIANA LISEET</t>
  </si>
  <si>
    <t>2022-01-19 10:15:47</t>
  </si>
  <si>
    <t>contrato 181/22 Prestar sus servicios profesionales en la Superintendencia de Transporte desde el punto de vista jurídico en las investigaciones y actuaciones administrativas adelantadas por la Dirección de Investigaciones de Tránsito y Transporte Te</t>
  </si>
  <si>
    <t>181</t>
  </si>
  <si>
    <t>22922</t>
  </si>
  <si>
    <t>68530904249</t>
  </si>
  <si>
    <t>FORERO GARCIA LEONARDO ANDRES</t>
  </si>
  <si>
    <t>2022-01-19 10:00:05</t>
  </si>
  <si>
    <t>contrato 180/22 : Prestar sus servicios de apoyo a la gestión a la Dirección de Investigaciones de la Delegatura de Tránsito y Transporte Terrestre, desarrollando actividades administrativas y archivísticas de la información y documentación de la dep</t>
  </si>
  <si>
    <t>180</t>
  </si>
  <si>
    <t>22822</t>
  </si>
  <si>
    <t>03012524896</t>
  </si>
  <si>
    <t>SAENZ GARAY FRANCIS</t>
  </si>
  <si>
    <t>2022-01-19 09:50:26</t>
  </si>
  <si>
    <t>contrato 188/22 Prestar servicios profesionales apoyando el desarrollo de las actividades de supervisión de los servicios de transporte en los diferentes modos, en las regiones a nivel nacional de conformidad con los lineamientos, políticas y legisla</t>
  </si>
  <si>
    <t>188</t>
  </si>
  <si>
    <t>9322</t>
  </si>
  <si>
    <t>79030112950</t>
  </si>
  <si>
    <t>DIEGO SOLANO ANA MARIA</t>
  </si>
  <si>
    <t>2022-01-19 09:36:27</t>
  </si>
  <si>
    <t>contrato 189/22 Prestar servicios profesionales apoyando el desarrollo de las actividades de supervisión de los servicios de transporte diferentes modos, en las regiones a nivel nacional de conformidad con los lineamientos, políticas y legislación</t>
  </si>
  <si>
    <t>189</t>
  </si>
  <si>
    <t>052849275</t>
  </si>
  <si>
    <t>ESCOBAR BARONA ANDRES</t>
  </si>
  <si>
    <t>2022-01-19 09:25:15</t>
  </si>
  <si>
    <t>contrato 193/22 Prestar servicios profesionales apoyando el desarrollo de las actividades de supervisión de los servicios de transporte en los diferentes modos, en las regiones a nivel nacional de conformidad con los lineamientos, políticas y legisla</t>
  </si>
  <si>
    <t>193</t>
  </si>
  <si>
    <t>14722</t>
  </si>
  <si>
    <t>14822</t>
  </si>
  <si>
    <t>488409264048</t>
  </si>
  <si>
    <t>LADINO CALDERON LUIS ANDRES</t>
  </si>
  <si>
    <t>2022-01-19 08:53:10</t>
  </si>
  <si>
    <t>contrato 196/22 Prestar servicios profesionales apoyando el desarrollo de las actividades de supervisión de los servicios de transporte en los diferentes modos, en las regiones a nivel nacional de conformidad con los lineamientos, políticas y legisla</t>
  </si>
  <si>
    <t>196</t>
  </si>
  <si>
    <t>09148924969</t>
  </si>
  <si>
    <t>MARTINEZ GHISAYS ANA BEATRIZ</t>
  </si>
  <si>
    <t>2022-01-19 08:43:50</t>
  </si>
  <si>
    <t>contrato 199/22 Prestar servicios profesionales apoyando el desarrollo de las actividades de supervisión de los servicios de transporte en los diferentes modos, en las regiones a nivel nacional de conformidad con los lineamientos, políticas y legisla</t>
  </si>
  <si>
    <t>199</t>
  </si>
  <si>
    <t>16222</t>
  </si>
  <si>
    <t>16322</t>
  </si>
  <si>
    <t>05963646684</t>
  </si>
  <si>
    <t>BOTERO GIRALDO JULIANA</t>
  </si>
  <si>
    <t>2022-01-19 08:33:59</t>
  </si>
  <si>
    <t>177-Prestar servicios profesionales para apoyar el trámite, revisión e instrucción de las actuaciones administrativas adelantadas por la Dirección de Investigaciones de Puertos, durante la vigencia 2022, con la finalidad de contribuir con el fortalec</t>
  </si>
  <si>
    <t>177</t>
  </si>
  <si>
    <t>2022-01-18 00:00:00</t>
  </si>
  <si>
    <t>19577373160</t>
  </si>
  <si>
    <t>RODRIGUEZ MARTINEZ ANGELA</t>
  </si>
  <si>
    <t>2022-01-18 22:55:08</t>
  </si>
  <si>
    <t>184-Prestar sus servicios profesionales en la Superintendencia de Transporte desde el punto de vista jurídico en las investigaciones y actuaciones administrativas adelantadas por la Dirección de Investigaciones de Tránsito y Transporte Terrestre en e</t>
  </si>
  <si>
    <t>184</t>
  </si>
  <si>
    <t>91217742477</t>
  </si>
  <si>
    <t>PALACIOS PRIETO PAULA LILIANA</t>
  </si>
  <si>
    <t>2022-01-18 19:47:36</t>
  </si>
  <si>
    <t>183-Prestar sus servicios profesionales en la Superintendencia de Transporte desde el punto de vista jurídico en las investigaciones y actuaciones administrativas adelantadas por la Dirección de Investigaciones de Tránsito y Transporte Terrestre en e</t>
  </si>
  <si>
    <t>183</t>
  </si>
  <si>
    <t>19702542815</t>
  </si>
  <si>
    <t>MARQUEZ GOMEZ OSCAR</t>
  </si>
  <si>
    <t>2022-01-18 19:44:03</t>
  </si>
  <si>
    <t>182-Prestar sus servicios profesionales en la Superintendencia de Transporte desde el punto de vista jurídico en las investigaciones y actuaciones administrativas adelantadas por la Dirección de Investigaciones de Tránsito y Transporte Terrestre en e</t>
  </si>
  <si>
    <t>182</t>
  </si>
  <si>
    <t>31855695343</t>
  </si>
  <si>
    <t>BLANCO QUINTERO MARY ELISA</t>
  </si>
  <si>
    <t>2022-01-18 19:40:31</t>
  </si>
  <si>
    <t>203-Prestar servicios profesionales acompañando a la Oficina Asesora de Planeación de la Superintendencia de Transporte, para la adelantar la implementación de las Políticas del Modelo Integrado de Planeación y Gestión - MIPG V.2, en el mantenimiento</t>
  </si>
  <si>
    <t>203</t>
  </si>
  <si>
    <t>21822</t>
  </si>
  <si>
    <t>4542009017</t>
  </si>
  <si>
    <t>LOPEZ LOPEZ JESUS ARMANDO</t>
  </si>
  <si>
    <t>2022-01-18 19:27:11</t>
  </si>
  <si>
    <t>161-Prestar sus servicios profesionales en la Superintendencia de Transporte, a través de la Dirección Administrativa, apoyando las acciones necesarias para la implementación del Sistema de Gestión Ambiental bajo la Norma ISO 14001:2015 en la entidad</t>
  </si>
  <si>
    <t>171</t>
  </si>
  <si>
    <t>03012951158</t>
  </si>
  <si>
    <t>DIAZ PINZON ANDRES GUSTAVO</t>
  </si>
  <si>
    <t>2022-01-18 18:33:57</t>
  </si>
  <si>
    <t>161-Prestar sus servicios de apoyo a la gestión en la Dirección de Investigaciones de Protección para el servicio del control documental de la dependencia.</t>
  </si>
  <si>
    <t>161</t>
  </si>
  <si>
    <t>0472270529</t>
  </si>
  <si>
    <t>LADINO CALDERON CLARA ANDREA</t>
  </si>
  <si>
    <t>2022-01-18 18:21:42</t>
  </si>
  <si>
    <t>159-Brindar apoyo jurídico por medio de formulación de actos administrativos con base a la inspección, vigilancia y control del cumplimiento de las normas de protección a los usuarios del sector transporte en la dirección de investigaciones de la Del</t>
  </si>
  <si>
    <t>159</t>
  </si>
  <si>
    <t>20160781310</t>
  </si>
  <si>
    <t>VILLOTA ZARAMA MAURICIO</t>
  </si>
  <si>
    <t>2022-01-18 18:07:25</t>
  </si>
  <si>
    <t>176-Prestar servicios profesionales para apoyar el trámite, revisión e instrucción de las actuaciones administrativas adelantadas por la Dirección de Investigaciones de Puertos, durante la vigencia 2022, con la finalidad de contribuir con el fortalec</t>
  </si>
  <si>
    <t>176</t>
  </si>
  <si>
    <t>04307526161</t>
  </si>
  <si>
    <t>HERNANDEZ LEON LINA MARIA</t>
  </si>
  <si>
    <t>2022-01-18 11:47:38</t>
  </si>
  <si>
    <t>contrato 174/22 - Prestar sus servicios profesionales en la Oficina de Tecnologías de la Información y las Comunicaciones, adelantando actividades relativas a seguridad informática de la Entidad.</t>
  </si>
  <si>
    <t>174</t>
  </si>
  <si>
    <t>38860485548</t>
  </si>
  <si>
    <t>SUAREZ ROJAS MARIA ALEJANDRA DEL PILAR</t>
  </si>
  <si>
    <t>2022-01-18 08:25:47</t>
  </si>
  <si>
    <t>contrato 173/22 - Prestar sus servicios profesionales para realizar la estructuración técnica de los procesos de contratación a cargo de la Oficina de Tecnologías de la Información y las Comunicaciones.</t>
  </si>
  <si>
    <t>173</t>
  </si>
  <si>
    <t>084500084540</t>
  </si>
  <si>
    <t>BETANCOURTH RINCON FABIO CAMILO</t>
  </si>
  <si>
    <t>2022-01-18 08:17:29</t>
  </si>
  <si>
    <t>contrato 172/22 - Prestar sus servicios profesionales adelantando actividades para la codificación de software de los sistemas de información de la Superintendencia de Transporte.</t>
  </si>
  <si>
    <t>172</t>
  </si>
  <si>
    <t>132224239</t>
  </si>
  <si>
    <t>SANCHEZ DIAZ ERICK ENRIQUE</t>
  </si>
  <si>
    <t>2022-01-18 08:07:05</t>
  </si>
  <si>
    <t>2022-01-17 00:00:00</t>
  </si>
  <si>
    <t>079-Prestar sus servicios profesionales en la Dirección de Promoción y Prevención de la Delegatura de Puertos, brindando apoyo jurídico para el desarrollo de actividades enmarcadas en la Campaña Institucional "+ Transporte marítimo y fluvial + Formal</t>
  </si>
  <si>
    <t>079</t>
  </si>
  <si>
    <t>20822</t>
  </si>
  <si>
    <t>91200640468</t>
  </si>
  <si>
    <t>MANRIQUE ROA VIVIANA MARCELA</t>
  </si>
  <si>
    <t>2022-01-17 17:44:47</t>
  </si>
  <si>
    <t>130-Prestar servicios profesionales apoyando el desarrollo de las actividades de supervisión de los servicios de transporte en los diferentes modos, en las regiones a nivel nacional de conformidad con los lineamientos, políticas y legislación vigente</t>
  </si>
  <si>
    <t>130</t>
  </si>
  <si>
    <t>19587958638</t>
  </si>
  <si>
    <t>SATIZABAL MUTIZ ALEJANDRA CAROLINA</t>
  </si>
  <si>
    <t>2022-01-17 17:25:20</t>
  </si>
  <si>
    <t>151-Prestar sus servicios profesionales en la Dirección de Promoción y Prevención de la Delegatura de Puertos, apoyando la planeación estratégica, ejecución y medición de resultados de las actividades enmarcadas en la Campaña Institucional "+ Transpo</t>
  </si>
  <si>
    <t>151</t>
  </si>
  <si>
    <t>85138971584</t>
  </si>
  <si>
    <t>VILLEGAS VALLEJO NICOLAS</t>
  </si>
  <si>
    <t>2022-01-17 16:49:15</t>
  </si>
  <si>
    <t>169-Prestar sus servicios Profesionales en la Superintendencia de Transporte para apoyar en el seguimiento, organización y evaluación de los tramites generados en el desarrollo de las actividades a cargo de la Oficina Asesora Jurídica, y en la gestió</t>
  </si>
  <si>
    <t>169</t>
  </si>
  <si>
    <t>29986107132</t>
  </si>
  <si>
    <t>FERREIRA MORIMITSU ANDRES OSAMU</t>
  </si>
  <si>
    <t>2022-01-17 16:37:35</t>
  </si>
  <si>
    <t>contrato 150/22 Prestar sus servicios Profesionales en la Superintendencia de Transporte realizando el análisis jurídico de la información recibida en la Dirección de Investigaciones de Tránsito y Transporte Terrestre, así como en la sustanciación y</t>
  </si>
  <si>
    <t>150</t>
  </si>
  <si>
    <t>58694534692</t>
  </si>
  <si>
    <t>ALVAREZ RODRIGUEZ LUISA FERNANDA</t>
  </si>
  <si>
    <t>2022-01-17 16:35:38</t>
  </si>
  <si>
    <t>contrato 165/22 Prestar sus servicios de apoyo a la gestión a la Dirección de Investigaciones de la Delegatura de Tránsito y Transporte Terrestre, desarrollando actividades administrativas y archivísticas de la información y documentación de la depen</t>
  </si>
  <si>
    <t>165</t>
  </si>
  <si>
    <t>20322</t>
  </si>
  <si>
    <t>69484534250</t>
  </si>
  <si>
    <t>VELASQUEZ ZAPATA LUISA FERNANDA</t>
  </si>
  <si>
    <t>2022-01-17 16:31:01</t>
  </si>
  <si>
    <t>143-Prestar sus servicios profesionales en la Superintendencia de Transporte brindando apoyo a la Oficina Asesora Jurídica en la proyección y revisión de documentos de carácter jurídico y de jurisdicción coactiva que se le asignan, según los lineamie</t>
  </si>
  <si>
    <t>143</t>
  </si>
  <si>
    <t>20222</t>
  </si>
  <si>
    <t>500853478</t>
  </si>
  <si>
    <t>CHACON VARGAS YESSICA NATALIA</t>
  </si>
  <si>
    <t>2022-01-17 16:28:38</t>
  </si>
  <si>
    <t>157-Prestar sus servicios profesionales a la Superintendencia de Transporte apoyando la gestión para el fortalecimiento de la supervisión inteligente, mediante la identificación de riesgos financieros, societarios y contables en las Sociedades sujeta</t>
  </si>
  <si>
    <t>20122</t>
  </si>
  <si>
    <t>583513395</t>
  </si>
  <si>
    <t>OLARTE MANRIQUE YASMIN</t>
  </si>
  <si>
    <t>2022-01-17 16:27:21</t>
  </si>
  <si>
    <t>contrato 163/22 Prestar sus servicios Profesionales en la Superintendencia de Transporte realizando el análisis jurídico de la información recibida en la Dirección de Investigaciones de Tránsito y Transporte Terrestre, así como en la sustanciación y</t>
  </si>
  <si>
    <t>163</t>
  </si>
  <si>
    <t>20022</t>
  </si>
  <si>
    <t>15222</t>
  </si>
  <si>
    <t>4432011088</t>
  </si>
  <si>
    <t>VALERO PINEDA MAYRA ALEJANDRA</t>
  </si>
  <si>
    <t>2022-01-17 16:26:39</t>
  </si>
  <si>
    <t>142- Prestar sus servicios profesionales en la Oficina Asesora Jurídica de la Superintendencia jurídica de Transporte, apoyando el asesoramiento, la investigación, seguimiento, análisis, proyección y revisión de documentos de carácter que le sean asi</t>
  </si>
  <si>
    <t>142</t>
  </si>
  <si>
    <t>19922</t>
  </si>
  <si>
    <t>61984708989</t>
  </si>
  <si>
    <t>POLANIA OSORIO NATALIA</t>
  </si>
  <si>
    <t>2022-01-17 16:21:23</t>
  </si>
  <si>
    <t>contrato 158/22 Prestar sus servicios Profesionales en la Superintendencia de Transporte realizando el análisis jurídico de la información recibida en la Dirección de Investigaciones de Tránsito y Transporte Terrestre, así como en la sustanciación y</t>
  </si>
  <si>
    <t>158</t>
  </si>
  <si>
    <t>19822</t>
  </si>
  <si>
    <t>14922</t>
  </si>
  <si>
    <t>24053498094</t>
  </si>
  <si>
    <t>TINOCO GARCIA FELIPE</t>
  </si>
  <si>
    <t>2022-01-17 16:13:20</t>
  </si>
  <si>
    <t>141-Prestar sus servicios profesionales en realización de estudios, cotejo, proyección y sustitución desde el punto de vista contable, financiero y económico de trámites, actos o documentos que le sean asignados por parte de la Oficina Asesora Jurídi</t>
  </si>
  <si>
    <t>141</t>
  </si>
  <si>
    <t>19722</t>
  </si>
  <si>
    <t>17494917025</t>
  </si>
  <si>
    <t>MEZA GONZALEZ LUZ MARY</t>
  </si>
  <si>
    <t>2022-01-17 16:08:06</t>
  </si>
  <si>
    <t>139-Prestar sus servicios profesionales en la Superintendencia de Transporte brindando apoyo a la Oficina Asesora Jurídica en la proyección y revisión de documentos de carácter jurídico y de jurisdicción coactiva que se le asignen, según los lineamie</t>
  </si>
  <si>
    <t>139</t>
  </si>
  <si>
    <t>19622</t>
  </si>
  <si>
    <t>00747715122</t>
  </si>
  <si>
    <t>BRITO HERRERA JORGE ANDRES</t>
  </si>
  <si>
    <t>2022-01-17 16:08:00</t>
  </si>
  <si>
    <t>137-Prestar sus servicios profesionales en la Superintendencia de Transporte brindando apoyo a la Oficina Asesora Jurídica en la proyección y revisión de documentos de carácter jurídico y de jurisdicción coactiva que se le asignan, según los lineamie</t>
  </si>
  <si>
    <t>137</t>
  </si>
  <si>
    <t>19522</t>
  </si>
  <si>
    <t>488402375437</t>
  </si>
  <si>
    <t>GONZALEZ CAICEDO ANGIE TATIANA</t>
  </si>
  <si>
    <t>2022-01-17 15:56:40</t>
  </si>
  <si>
    <t>contrato 153/22 Prestar sus servicios Profesionales en la Superintendencia de Transporte realizando el análisis jurídico de la información recibida en la Dirección de Investigaciones de Tránsito y Transporte Terrestre, así como en la sustanciación y</t>
  </si>
  <si>
    <t>153</t>
  </si>
  <si>
    <t>19422</t>
  </si>
  <si>
    <t>46039836769</t>
  </si>
  <si>
    <t>RIVAS AVENDAÑO SAUL JEFFREY</t>
  </si>
  <si>
    <t>2022-01-17 15:53:32</t>
  </si>
  <si>
    <t>contrato 138/22 Prestar servicios profesionales apoyando el desarrollo de las actividades de supervisión de los servicios de transporte en los diferentes modos, en las regiones a nivel nacional de conformidad con los lineamientos, políticas y legisla</t>
  </si>
  <si>
    <t>138</t>
  </si>
  <si>
    <t>19322</t>
  </si>
  <si>
    <t>12922</t>
  </si>
  <si>
    <t>3552008751</t>
  </si>
  <si>
    <t>CASADIEGOS CLARO DANIEL ALBERTO</t>
  </si>
  <si>
    <t>2022-01-17 15:40:29</t>
  </si>
  <si>
    <t>contrato 145/22 Prestar servicios profesionales apoyando el desarrollo de las actividades de supervisión de los servicios de transporte en los diferentes modos, en las regiones a nivel nacional de conformidad con los lineamientos, políticas y legisla</t>
  </si>
  <si>
    <t>145</t>
  </si>
  <si>
    <t>12422</t>
  </si>
  <si>
    <t>12722</t>
  </si>
  <si>
    <t>385073457</t>
  </si>
  <si>
    <t>CUBILLOS CABRERA DIANA MILENA</t>
  </si>
  <si>
    <t>2022-01-17 15:07:16</t>
  </si>
  <si>
    <t>contrato 146/22 Prestar servicios profesionales apoyando el desarrollo de las actividades de supervisión de los servicios de transporte en los diferentes modos, en las regiones a nivel nacional de conformidad con los lineamientos, políticas y legisla</t>
  </si>
  <si>
    <t>146</t>
  </si>
  <si>
    <t>13222</t>
  </si>
  <si>
    <t>052361466</t>
  </si>
  <si>
    <t>YATE MALAMBO DIANA YASMIN</t>
  </si>
  <si>
    <t>2022-01-17 15:00:15</t>
  </si>
  <si>
    <t>contrato 147/22 - Prestar servicios profesionales apoyando el desarrollo de las actividades de supervisión de los servicios de transporte en los diferentes modos, en las regiones a nivel nacional de conformidad con los lineamientos, políticas y legis</t>
  </si>
  <si>
    <t>147</t>
  </si>
  <si>
    <t>19022</t>
  </si>
  <si>
    <t>488401383010</t>
  </si>
  <si>
    <t>GUTIERREZ RINCON DINA</t>
  </si>
  <si>
    <t>2022-01-17 14:54:59</t>
  </si>
  <si>
    <t>contrato 148/22 Prestar servicios profesionales apoyando el desarrollo de las actividades de supervisión de los servicios de transporte en los diferentes modos, en las regiones a nivel nacional de conformidad con los lineamientos, políticas y legisla</t>
  </si>
  <si>
    <t>148</t>
  </si>
  <si>
    <t>18922</t>
  </si>
  <si>
    <t>12322</t>
  </si>
  <si>
    <t>612533794</t>
  </si>
  <si>
    <t>VEITIA OREJUELA ERIKA VIVIANA</t>
  </si>
  <si>
    <t>2022-01-17 14:48:32</t>
  </si>
  <si>
    <t>contrato 152/22 Prestar servicios profesionales apoyando el desarrollo de las actividades de supervisión de los servicios de transporte en los diferentes modos, en las regiones a nivel nacional de conformidad con los lineamientos, políticas y legisla</t>
  </si>
  <si>
    <t>152</t>
  </si>
  <si>
    <t>18822</t>
  </si>
  <si>
    <t>12822</t>
  </si>
  <si>
    <t>0550048500050215</t>
  </si>
  <si>
    <t>MARTINEZ VALERO LAURA VICTORIA</t>
  </si>
  <si>
    <t>2022-01-17 14:40:23</t>
  </si>
  <si>
    <t>164-Prestar sus servicios de apoyo a la gestión en el trámite administrativo y archivístico de la documentación relacionada con la inspección y vigilancia de los supervisados ??a cargo de la Delegatura de Concesiones e Infraestructura, para el Fortal</t>
  </si>
  <si>
    <t>164</t>
  </si>
  <si>
    <t>18722</t>
  </si>
  <si>
    <t>0550488427574535</t>
  </si>
  <si>
    <t>ROMERO PADILLA YURAI HASBLEIDY</t>
  </si>
  <si>
    <t>2022-01-17 13:13:40</t>
  </si>
  <si>
    <t>162- Prestar sus servicios profesionales en la Superintendencia de Transporte, apoyando el desarrollo de las actividades previstas para la supervisión del programa especial de SASPRO, Accesibilidad y del Plan General de Supervisión - PGS, en las Infr</t>
  </si>
  <si>
    <t>162</t>
  </si>
  <si>
    <t>18622</t>
  </si>
  <si>
    <t>0550488407738514</t>
  </si>
  <si>
    <t>RAMIREZ MORA DIEGO ALEJANDRO</t>
  </si>
  <si>
    <t>2022-01-17 13:01:30</t>
  </si>
  <si>
    <t>160-Prestar sus servicios de apoyo a la gestión en el Despacho del Superintendente Delegado de Concesiones e Infraestructura, para la organización de los expedientes correspondientes a la gestión y actividades desarrolladas en la implementación de lo</t>
  </si>
  <si>
    <t>160</t>
  </si>
  <si>
    <t>18522</t>
  </si>
  <si>
    <t>24098823523</t>
  </si>
  <si>
    <t>GOMEZ MEJIA ADRIANA PATRICIA</t>
  </si>
  <si>
    <t>2022-01-17 12:43:59</t>
  </si>
  <si>
    <t>156-Prestar sus servicios profesionales en la Dirección Administrativa, apoyando las estrategias para la implementación del Sistema de Gestión Ambiental bajo la Norma ISO 14001 de 2015; así como la planificación, ejecución y seguimiento del Plan Inst</t>
  </si>
  <si>
    <t>156</t>
  </si>
  <si>
    <t>91206756441</t>
  </si>
  <si>
    <t>MELENDEZ GALVIS LAURA MARIA</t>
  </si>
  <si>
    <t>2022-01-17 12:35:07</t>
  </si>
  <si>
    <t>154-Prestar sus servicios profesionales en la Superintendencia de Transporte, apoyando las respuesta a las PQRs y demás solicitudes que ingresan a la entidad, de acuerdo con los procedimientos establecidos en el Grupo de Gestión Documental.</t>
  </si>
  <si>
    <t>154</t>
  </si>
  <si>
    <t>07999563966</t>
  </si>
  <si>
    <t>FERIA CASTRO DANIELA ANDREA</t>
  </si>
  <si>
    <t>2022-01-17 12:20:33</t>
  </si>
  <si>
    <t>092-Prestar servicios profesionales acompañando a la Oficina Asesora de Planeación de la Superintendencia de Transporte, para la adelantar la implementación de las Políticas del Modelo Integrado de Planeación y Gestión - MIPG V.2, en el mantenimiento</t>
  </si>
  <si>
    <t>092</t>
  </si>
  <si>
    <t>18222</t>
  </si>
  <si>
    <t>018074914</t>
  </si>
  <si>
    <t>Martínez Janneth Cortés</t>
  </si>
  <si>
    <t>2022-01-17 12:04:44</t>
  </si>
  <si>
    <t>091-Prestar servicios profesionales acompañando a la Oficina Asesora de Planeación de la Superintendencia de Transporte, para la adelantar la implementación de las Políticas del Modelo Integrado de Planeación y Gestión - MIPG V.2, en el mantenimiento</t>
  </si>
  <si>
    <t>091</t>
  </si>
  <si>
    <t>27037022, 51307822, 94069722, 119847322, 170181022</t>
  </si>
  <si>
    <t>61122, 97022, 164522, 188522, 259722</t>
  </si>
  <si>
    <t>73222, 109922, 167822, 191122, 261422</t>
  </si>
  <si>
    <t>18122</t>
  </si>
  <si>
    <t>0570009770137181</t>
  </si>
  <si>
    <t>GONZALEZ MURCIA IVANA CAROLINA</t>
  </si>
  <si>
    <t>2022-01-17 11:48:15</t>
  </si>
  <si>
    <t>054-Prestar sus servicios profesionales al Grupo de Relacionamiento con el Ciudadano de la Superintendencia de Transporte, en el acompañamiento y desarrollo de las actividades que nos permiten dar cumplimiento a los temas establecidos en la norma con</t>
  </si>
  <si>
    <t>054</t>
  </si>
  <si>
    <t>18022</t>
  </si>
  <si>
    <t>4862045645</t>
  </si>
  <si>
    <t>AYA CASTRO FANNY</t>
  </si>
  <si>
    <t>2022-01-17 10:06:17</t>
  </si>
  <si>
    <t>1903-17 FACTURAS</t>
  </si>
  <si>
    <t>1903</t>
  </si>
  <si>
    <t>2022-01-14 00:00:00</t>
  </si>
  <si>
    <t>3783622, 3784022, 3784322, 3784722, 3785122, 3785622, 3786222, 3786922, 3787322, 3787722, 3788222, 3788922, 3789222, 3789422, 3789822, 3790422, 3790522</t>
  </si>
  <si>
    <t>222, 322, 422, 522, 622, 722, 822, 922, 1022, 1122, 1222, 1322, 1422, 1522, 1622, 1722, 1822</t>
  </si>
  <si>
    <t>6922, 7022, 7122, 7222, 7322, 7422, 7522, 7622, 7722, 7822, 7922, 8022, 8122, 8222, 8322, 8422, 8522</t>
  </si>
  <si>
    <t>17922</t>
  </si>
  <si>
    <t>2022-01-14 18:57:26</t>
  </si>
  <si>
    <t>144-Prestar servicios profesionales apoyando el desarrollo de las actividades de supervisión de los servicios de transporte en los diferentes modos, en las regiones a nivel nacional de conformidad con los lineamientos, políticas y legislación vigente</t>
  </si>
  <si>
    <t>144</t>
  </si>
  <si>
    <t>17822</t>
  </si>
  <si>
    <t>12522</t>
  </si>
  <si>
    <t>63900027496</t>
  </si>
  <si>
    <t>ASTORQUIZA BENAVIDES DANIELA</t>
  </si>
  <si>
    <t>2022-01-14 17:55:50</t>
  </si>
  <si>
    <t>133-Prestar servicios profesionales apoyando el desarrollo de las actividades de supervisión de los servicios de transporte en los diferentes modos, en las regiones a nivel nacional de conformidad con los lineamientos, políticas y legislación vigente</t>
  </si>
  <si>
    <t>133</t>
  </si>
  <si>
    <t>17722</t>
  </si>
  <si>
    <t>06900060830</t>
  </si>
  <si>
    <t>REALES CORTES ANDRES FELIPE</t>
  </si>
  <si>
    <t>2022-01-14 17:49:31</t>
  </si>
  <si>
    <t>contrato 076/22 - Prestar sus servicios de apoyo a la gestión en la Dirección de Promoción y Prevención de Tránsito y Transporte Terrestre de la Superintendencia de Transporte, en la revisión y validación de las cuentas contables reportadas por los v</t>
  </si>
  <si>
    <t>076</t>
  </si>
  <si>
    <t>13622</t>
  </si>
  <si>
    <t>10922</t>
  </si>
  <si>
    <t>28007054256</t>
  </si>
  <si>
    <t>HERNANDEZ CIENFUEGOS JOHANDRIS</t>
  </si>
  <si>
    <t>2022-01-14 17:41:14</t>
  </si>
  <si>
    <t>contrato 131/22-Prestar sus servicios profesionales en la Superintendencia de Transporte, apoyando el desarrollo de las actividades planificadas para la supervisión de los programas especiales (SETA, SASPRO, PESCRI - PAFYCI, Accesibilidad y Control a</t>
  </si>
  <si>
    <t>131</t>
  </si>
  <si>
    <t>5952020748</t>
  </si>
  <si>
    <t>MARTINEZ OSORIO SEBASTIAN</t>
  </si>
  <si>
    <t>2022-01-14 14:20:18</t>
  </si>
  <si>
    <t>contrato 127/22-Prestar sus servicios profesionales en la Superintendencia de Transporte, apoyando el desarrollo de las actividades planificadas para la supervisión de los programas especiales (SETA, SASPRO, PESCRI - PAFYCI, Accesibilidad y Control a</t>
  </si>
  <si>
    <t>127</t>
  </si>
  <si>
    <t>17422</t>
  </si>
  <si>
    <t>44388234374</t>
  </si>
  <si>
    <t>RUBIO CALDERON SANDRA MILENA</t>
  </si>
  <si>
    <t>2022-01-14 14:10:11</t>
  </si>
  <si>
    <t>contrato 125/22-Prestar sus servicios profesionales en la Superintendencia de Transporte, apoyando el desarrollo de las actividades planificadas para la supervisión de los programas especiales (SETA, SASPRO, PESCRI - PAFYCI, Accesibilidad y Control a</t>
  </si>
  <si>
    <t>125</t>
  </si>
  <si>
    <t>086100143998</t>
  </si>
  <si>
    <t>OCAMPO GONZALEZ DANIELA</t>
  </si>
  <si>
    <t>2022-01-14 13:59:21</t>
  </si>
  <si>
    <t>contrato136/22- Prestar sus servicios profesionales coadyuvando los procesos propios de la gestión y operación de la infraestructura tecnológica de la Superintendencia de Transporte.</t>
  </si>
  <si>
    <t>136</t>
  </si>
  <si>
    <t>15322</t>
  </si>
  <si>
    <t>488405995421</t>
  </si>
  <si>
    <t>PALMA GALINDO LUIS FERNANDO</t>
  </si>
  <si>
    <t>2022-01-14 13:41:01</t>
  </si>
  <si>
    <t>contrato 135/22-Prestar sus servicios profesionales para la gestión de información y datos para su control y monitoreo en tableros de control de la Superintendencia de Transporte.</t>
  </si>
  <si>
    <t>135</t>
  </si>
  <si>
    <t>35362091452</t>
  </si>
  <si>
    <t>NOREÑA MORENO LAURA MARIA</t>
  </si>
  <si>
    <t>2022-01-14 13:31:47</t>
  </si>
  <si>
    <t>contrato 134/22-: Prestar sus servicios profesionales adelantando actividades de gestión de las bases de datos que soportan los sistemas de información de la Superintendencia de Transporte.</t>
  </si>
  <si>
    <t>134</t>
  </si>
  <si>
    <t>20640012559</t>
  </si>
  <si>
    <t>VARELA GARCIA JULIO CESAR</t>
  </si>
  <si>
    <t>2022-01-14 13:23:58</t>
  </si>
  <si>
    <t>contrato 129/22-Prestar sus servicios profesionales en la Oficina de Tecnologías de la Información y las Comunicaciones para la implementación y mejora de la interfaz de usuario y experiencia de la intranet, aplicaciones y sistemas de información de</t>
  </si>
  <si>
    <t>129</t>
  </si>
  <si>
    <t>042538728</t>
  </si>
  <si>
    <t>VARGAS JAIME DANA GABRIELA</t>
  </si>
  <si>
    <t>2022-01-14 13:14:50</t>
  </si>
  <si>
    <t>contrato 113/22 -Prestar servicios profesionales apoyando el desarrollo de las actividades de supervisión de los servicios de transporte en los diferentes modos, en las regiones a nivel nacional de conformidad con los lineamientos, políticas y legisl</t>
  </si>
  <si>
    <t>113</t>
  </si>
  <si>
    <t>12122</t>
  </si>
  <si>
    <t>84200047876</t>
  </si>
  <si>
    <t>PORTOCARRERO QUIÑONEZ BEISY DAHIANA</t>
  </si>
  <si>
    <t>2022-01-14 13:03:05</t>
  </si>
  <si>
    <t>123-Prestar los servicios profesionales en la Oficina Asesora jurídica de la Superintendencia de Transporte, representando judicial y extrajudicialmente a la entidad, en los asuntos de carácter administrativo de aquellos procesos donde se otorgue pod</t>
  </si>
  <si>
    <t>123</t>
  </si>
  <si>
    <t>20225919917</t>
  </si>
  <si>
    <t>LOPEZ LOPEZ HAIVER ALEJANDRO</t>
  </si>
  <si>
    <t>2022-01-14 12:24:24</t>
  </si>
  <si>
    <t>122-Prestar los servicios profesionales en la Oficina Asesora Jurídica de la Superintendencia de Transporte, representando judicial y extrajudicialmente a la entidad, en aquellos procesos donde se otorgue poder para el efecto, proyectar y/o revisar l</t>
  </si>
  <si>
    <t>007870153173</t>
  </si>
  <si>
    <t>LOPEZ BRUCE MIGUEL ENRIQUE</t>
  </si>
  <si>
    <t>2022-01-14 12:20:22</t>
  </si>
  <si>
    <t>116-Prestar sus servicios profesionales en la Oficina Asesora Jurídica de la Superintendencia de Transporte, apoyando en el análisis normativo jurisprudencial y doctrinal aplicado en la proyección y revisión de documentos de carácter jurídico que le</t>
  </si>
  <si>
    <t>116</t>
  </si>
  <si>
    <t>57136913095</t>
  </si>
  <si>
    <t>GALEANO BAUTISTA LEONARDO</t>
  </si>
  <si>
    <t>2022-01-14 12:15:42</t>
  </si>
  <si>
    <t>115-Prestar sus servicios profesionales en la Oficina Asesora Jurídica de la Superintendencia de Transporte, apoyando en el análisis normativo jurisprudencial y doctrinal aplicado en la proyección y revisión de documentos de carácter jurídico que le</t>
  </si>
  <si>
    <t>115</t>
  </si>
  <si>
    <t>0550000700031776</t>
  </si>
  <si>
    <t>ROBLES CUBILLOS ARTURO</t>
  </si>
  <si>
    <t>2022-01-14 12:11:15</t>
  </si>
  <si>
    <t>101-Prestar servicios profesionales para apoyar el trámite, revisión e instrucción de las actuaciones administrativas adelantadas por la Dirección de Investigaciones de Puertos, durante la vigencia 2022, con la finalidad de contribuir con el fortalec</t>
  </si>
  <si>
    <t>101</t>
  </si>
  <si>
    <t>205282940</t>
  </si>
  <si>
    <t>MUNZA MOLANO OLGA MILENA</t>
  </si>
  <si>
    <t>2022-01-14 11:48:07</t>
  </si>
  <si>
    <t>132-Prestar sus servicios profesionales en la Superintendencia de Transporte, apoyando el desarrollo de las actividades planificadas para la supervisión de los programas especiales (SETA, SASPRO, PESCRI - PAFYCI, accesibilidad y Control al Sobrepeso)</t>
  </si>
  <si>
    <t>132</t>
  </si>
  <si>
    <t>52600024906</t>
  </si>
  <si>
    <t>ZAPATA MARIA</t>
  </si>
  <si>
    <t>2022-01-14 11:30:42</t>
  </si>
  <si>
    <t>128-Prestar sus servicios profesionales, en la Superintendencia de Transporte, apoyando el desarrollo de las actividades planificadas para la supervisión de los programas especiales (SETA, SASPRO, PESCRI - PAFYCI, Accesibilidad y Control al Sobrepeso</t>
  </si>
  <si>
    <t>128</t>
  </si>
  <si>
    <t>0550488418825730</t>
  </si>
  <si>
    <t>RODRIGUEZ MORENO HOLMAN YESID</t>
  </si>
  <si>
    <t>2022-01-14 11:24:47</t>
  </si>
  <si>
    <t>Prestar sus servicios profesionales en la Superintendencia de Transporte, apoyando el desarrollo de las actividades planificadas para la supervisión de los programas especiales (SETA, SASPRO, PESCRI - PAFYCI, Accesibilidad y Control al Sobrepeso) y d</t>
  </si>
  <si>
    <t>126</t>
  </si>
  <si>
    <t>008760001233</t>
  </si>
  <si>
    <t>GOMEZ ACEVEDO RAFAEL ANTONIO</t>
  </si>
  <si>
    <t>2022-01-14 11:15:29</t>
  </si>
  <si>
    <t>124-Prestar sus servicios profesionales en la Superintendencia de Transporte, apoyando el desarrollo de las actividades planificadas para la supervisión de los programas especiales (SETA, SASPRO, ESCRI - PAFYCI, Accesibilidad y Control al Sobrepeso)</t>
  </si>
  <si>
    <t>124</t>
  </si>
  <si>
    <t>582202719</t>
  </si>
  <si>
    <t>SILVA GUEVARA EDWIN EDUARDO</t>
  </si>
  <si>
    <t>2022-01-14 11:07:27</t>
  </si>
  <si>
    <t>093-Prestar sus servicios profesionales en el Grupo de Análisis y Gestión del Recaudo de la Dirección Financiera apoyando en los procesos de la gestión de cobro persuasivo, así como, en las acciones administrativas necesarias para identificar, analiz</t>
  </si>
  <si>
    <t>093</t>
  </si>
  <si>
    <t>1022</t>
  </si>
  <si>
    <t>24065639696</t>
  </si>
  <si>
    <t>OROZCO RAMIREZ JULIETH JULIANA</t>
  </si>
  <si>
    <t>2022-01-14 10:56:39</t>
  </si>
  <si>
    <t>120-Prestar sus servicios de apoyo a la gestión en el Grupo de Talento Humano de la Superintendencia de Transporte, acompañando en la recolección, consolidación y organización de la información para los reportes del PAAC y en los procesos de gestión</t>
  </si>
  <si>
    <t>120</t>
  </si>
  <si>
    <t>15722</t>
  </si>
  <si>
    <t>661126367</t>
  </si>
  <si>
    <t>TARAZONA PEÑARANDA YERLI YAHIRA</t>
  </si>
  <si>
    <t>2022-01-14 10:47:06</t>
  </si>
  <si>
    <t>119-Prestar sus servicios de apoyo a la gestión para la organización cronológica, clasificación y foliación de las historias laborales y documentos que reposan en el archivo del Grupo de Talento Humano de la Superintendencia de Transporte.</t>
  </si>
  <si>
    <t>119</t>
  </si>
  <si>
    <t>541149738</t>
  </si>
  <si>
    <t>PINEDA GONZALEZ JESSICA LISSED</t>
  </si>
  <si>
    <t>2022-01-14 10:38:46</t>
  </si>
  <si>
    <t>118-Prestar sus servicios profesionales en el Grupo de Talento Humano de la Superintendencia de Transporte, brindando apoyo jurídico en los procesos y trámites transversales de su competencia; así como en el estudio, evaluación y proyección de los ac</t>
  </si>
  <si>
    <t>118</t>
  </si>
  <si>
    <t>63265502664</t>
  </si>
  <si>
    <t>LONDOÑO RUBIO MARIA CRISTINA</t>
  </si>
  <si>
    <t>2022-01-14 10:24:51</t>
  </si>
  <si>
    <t>117-Prestar sus servicios profesionales en el Grupo de Talento Humano de la Superintendencia de Transporte, apoyando la redacción, diseño, edición y publicación de las comunicaciones internas de las actividades y procesos que se desarrollan en el mis</t>
  </si>
  <si>
    <t>117</t>
  </si>
  <si>
    <t>86317250713</t>
  </si>
  <si>
    <t>SEPULVEDA NARVAEZ WENDY CAMILA</t>
  </si>
  <si>
    <t>2022-01-14 10:17:35</t>
  </si>
  <si>
    <t>100-Prestar servicios profesionales apoyando el desarrollo de las actividades de supervisión de los servicios de transporte en los diferentes modos, en las regiones a nivel nacional de conformidad con los lineamientos, políticas y legislación vigente</t>
  </si>
  <si>
    <t>100</t>
  </si>
  <si>
    <t>11422</t>
  </si>
  <si>
    <t>11722</t>
  </si>
  <si>
    <t>91653192377</t>
  </si>
  <si>
    <t>CABAS PENAGOS LAURA MARCELA</t>
  </si>
  <si>
    <t>2022-01-14 10:02:54</t>
  </si>
  <si>
    <t>102-Prestar servicios profesionales apoyando el desarrollo de las actividades de supervisión de los servicios de transporte en los diferentes modos, en las regiones a nivel nacional de conformidad con los lineamientos, políticas y legislación vigente</t>
  </si>
  <si>
    <t>102</t>
  </si>
  <si>
    <t>9022</t>
  </si>
  <si>
    <t>13155707092</t>
  </si>
  <si>
    <t>FILIGRANA JUANILLO JORGE ARMANDO</t>
  </si>
  <si>
    <t>2022-01-14 09:56:12</t>
  </si>
  <si>
    <t>103-Prestar servicios profesionales apoyando el desarrollo de las actividades de supervisión de los servicios de transporte en los diferentes modos, en las regiones a nivel nacional de conformidad con los lineamientos, políticas y legislación vigente</t>
  </si>
  <si>
    <t>103</t>
  </si>
  <si>
    <t>11922</t>
  </si>
  <si>
    <t>12222</t>
  </si>
  <si>
    <t>2742009746</t>
  </si>
  <si>
    <t>PAVA OLIVERA HEILYN LORENA</t>
  </si>
  <si>
    <t>2022-01-14 09:47:49</t>
  </si>
  <si>
    <t>106-Prestar servicios profesionales apoyando el desarrollo de las actividades de supervisión de los servicios de transporte en los diferentes modos, en las regiones a nivel nacional de conformidad con los lineamientos, políticas y legislación vigente</t>
  </si>
  <si>
    <t>106</t>
  </si>
  <si>
    <t>11522</t>
  </si>
  <si>
    <t>11822</t>
  </si>
  <si>
    <t>023842024</t>
  </si>
  <si>
    <t>GARCES ARAUJO GEORGE</t>
  </si>
  <si>
    <t>2022-01-14 09:41:52</t>
  </si>
  <si>
    <t>105-Prestar servicios profesionales apoyando el desarrollo de las actividades de supervisión de los servicios de transporte en los diferentes modos, en las regiones a nivel nacional de conformidad con los lineamientos, políticas y legislación vigente</t>
  </si>
  <si>
    <t>105</t>
  </si>
  <si>
    <t>2022-01-13 00:00:00</t>
  </si>
  <si>
    <t>11622</t>
  </si>
  <si>
    <t>0550176200029450</t>
  </si>
  <si>
    <t>SILVA PESCA GERARDO</t>
  </si>
  <si>
    <t>2022-01-13 22:51:07</t>
  </si>
  <si>
    <t>107- Prestar servicios profesionales apoyando el desarrollo de las actividades de supervisión de los servicios de transporte en los diferentes modos, en las regiones a nivel nacional de conformidad con los lineamientos, políticas y legislación vigent</t>
  </si>
  <si>
    <t>107</t>
  </si>
  <si>
    <t>12022</t>
  </si>
  <si>
    <t>230230318537</t>
  </si>
  <si>
    <t>MENDOZA ARIZA FRANCISCO</t>
  </si>
  <si>
    <t>2022-01-13 22:43:19</t>
  </si>
  <si>
    <t>109-Prestar servicios profesionales apoyando el desarrollo de las actividades de supervisión de los servicios de transporte en los diferentes modos, en las regiones a nivel nacional de conformidad con los lineamientos, políticas y legislación vigente</t>
  </si>
  <si>
    <t>109</t>
  </si>
  <si>
    <t>79217393383</t>
  </si>
  <si>
    <t>RODRIGUEZ DANESA</t>
  </si>
  <si>
    <t>2022-01-13 22:36:01</t>
  </si>
  <si>
    <t>110-Prestar servicios profesionales apoyando el desarrollo de las actividades de supervisión de los servicios de transporte en los diferentes modos, en las regiones a nivel nacional de conformidad con los lineamientos, políticas y legislación vigente</t>
  </si>
  <si>
    <t>110</t>
  </si>
  <si>
    <t>8922</t>
  </si>
  <si>
    <t>49770241943</t>
  </si>
  <si>
    <t>BASTO RANGEL CLARA MIRELLA</t>
  </si>
  <si>
    <t>2022-01-13 22:24:32</t>
  </si>
  <si>
    <t>121-Prestar servicios profesionales apoyando el desarrollo de las actividades de supervisión de los servicios de transporte en los diferentes modos, en las regiones a nivel nacional de conformidad con los lineamientos, políticas y legislación vigente</t>
  </si>
  <si>
    <t>121</t>
  </si>
  <si>
    <t>91220853930</t>
  </si>
  <si>
    <t>PIÑERES DE LA OSSA HANNIA VANESSA</t>
  </si>
  <si>
    <t>2022-01-13 22:12:12</t>
  </si>
  <si>
    <t>108-Prestar servicios profesionales apoyando el desarrollo de las actividades de supervisión de los servicios de transporte en los diferentes modos, en las regiones a nivel nacional de conformidad con los lineamientos, políticas y legislación vigente</t>
  </si>
  <si>
    <t>108</t>
  </si>
  <si>
    <t>0550488403401794</t>
  </si>
  <si>
    <t>PABON MONTES DIANA SOFIA</t>
  </si>
  <si>
    <t>2022-01-13 22:05:24</t>
  </si>
  <si>
    <t>096-Prestar servicios profesionales apoyando el desarrollo de las actividades de supervisión de los servicios de transporte en los diferentes modos, en las regiones a nivel nacional de conformidad con los lineamientos, políticas y legislación vigente</t>
  </si>
  <si>
    <t>096</t>
  </si>
  <si>
    <t>14322</t>
  </si>
  <si>
    <t>06000031290</t>
  </si>
  <si>
    <t>PERDOMO VERA LIZETTE TATIANA</t>
  </si>
  <si>
    <t>2022-01-13 17:45:40</t>
  </si>
  <si>
    <t>contrato 114/22 Prestar sus servicios profesionales a la Delegatura de Tránsito y Transporte Terrestre, brindando apoyo jurídico en el desarrollo de las actuaciones adelantadas por la dependencia, para el fortalecimiento a la supervisión integral a l</t>
  </si>
  <si>
    <t>114</t>
  </si>
  <si>
    <t>009870275485</t>
  </si>
  <si>
    <t>IMBACHI CERON JAIR FERNANDO</t>
  </si>
  <si>
    <t>2022-01-13 15:32:09</t>
  </si>
  <si>
    <t>contrato 112/22 Prestar sus servicios profesionales en la Superintendencia de Transporte desde el punto de vista jurídico en las investigaciones y actuaciones administrativas adelantadas por la Dirección de Investigaciones de Tránsito y Transporte Te</t>
  </si>
  <si>
    <t>112</t>
  </si>
  <si>
    <t>14122</t>
  </si>
  <si>
    <t>636271538</t>
  </si>
  <si>
    <t>CUELLAR CARDOSO DANIELA</t>
  </si>
  <si>
    <t>2022-01-13 15:16:31</t>
  </si>
  <si>
    <t>contrato 111/22 : Prestar sus servicios profesionales en la Superintendencia de Transporte desde el punto de vista jurídico en las investigaciones y actuaciones administrativas adelantadas por la Dirección de Investigaciones de Tránsito y Transporte</t>
  </si>
  <si>
    <t>111</t>
  </si>
  <si>
    <t>14022</t>
  </si>
  <si>
    <t>68944348658</t>
  </si>
  <si>
    <t>VERGARA MORALES EDWIN JOSE</t>
  </si>
  <si>
    <t>2022-01-13 15:06:37</t>
  </si>
  <si>
    <t>contrato 326/20 - el uso y goce como cuerpo cierto de los inmuebles debidamente dotados para su funcionamiento, cuya descripción se encuentra contenida en el Anexo Técnico adjunto al presente y que forma parte integral del contrato de arrendamiento,</t>
  </si>
  <si>
    <t>326</t>
  </si>
  <si>
    <t>CONTRATO DE ARRENDAMIENTO</t>
  </si>
  <si>
    <t>038019915</t>
  </si>
  <si>
    <t>SOLINOFF CORPORATION S. A.</t>
  </si>
  <si>
    <t>SERVICIOS INMOBILIARIOS</t>
  </si>
  <si>
    <t>A-02-02-02-007-002</t>
  </si>
  <si>
    <t>2022-01-13 14:54:45</t>
  </si>
  <si>
    <t>098-Prestar servicios para apoyar el desarrollo de los asuntos archivísticos, documentales y administrativos que se generen en el trámite de las actuaciones que se encuentran a cargo de la Dirección de Investigaciones de Puertos</t>
  </si>
  <si>
    <t>098</t>
  </si>
  <si>
    <t>275232080</t>
  </si>
  <si>
    <t>GOMEZ SALAZAR GISSEL ORIANA</t>
  </si>
  <si>
    <t>2022-01-13 09:38:40</t>
  </si>
  <si>
    <t>097-Prestar servicios profesionales para apoyar el trámite, revisión e instrucción de las actuaciones administrativas adelantadas por la Dirección de Investigaciones de Puertos, durante la vigencia 2022, con la finalidad de contribuir con el fortalec</t>
  </si>
  <si>
    <t>097</t>
  </si>
  <si>
    <t>13722</t>
  </si>
  <si>
    <t>0550488418278294</t>
  </si>
  <si>
    <t>MORA CRUZ DIANA MARCELA</t>
  </si>
  <si>
    <t>2022-01-13 09:31:08</t>
  </si>
  <si>
    <t>073-Prestar sus servicios de apoyo a la gestión administrativa en la Superintendencia de Transporte, realizando las actividades de validación, control y emisión de informes de las PQRs y demás documentos que ingresan a la entidad, de acuerdo con los</t>
  </si>
  <si>
    <t>073</t>
  </si>
  <si>
    <t>2022-01-12 00:00:00</t>
  </si>
  <si>
    <t>10846685508</t>
  </si>
  <si>
    <t>SALINAS AYERBE LEIDY NATALIA</t>
  </si>
  <si>
    <t>2022-01-12 22:43:37</t>
  </si>
  <si>
    <t>074-Prestar sus servicios de apoyo a la gestión administrativa en la Superintendencia de Transporte, realizando las actividades de validación, control y emisión de informes de las PQRs y demás documentos que ingresan a la entidad, de acuerdo con los</t>
  </si>
  <si>
    <t>074</t>
  </si>
  <si>
    <t>25811822, 51311122, 89914422, 119852122, 153371322, 198647922</t>
  </si>
  <si>
    <t>52622, 102222, 150622, 190222, 232722, 283322</t>
  </si>
  <si>
    <t>64622, 113122, 153822, 192822, 234422, 280122</t>
  </si>
  <si>
    <t>13522</t>
  </si>
  <si>
    <t>54754840059</t>
  </si>
  <si>
    <t>MOLINA GARCÍA MARÍA ALEJANDRA</t>
  </si>
  <si>
    <t>2022-01-12 22:36:28</t>
  </si>
  <si>
    <t>1603-FACTURA 249077133</t>
  </si>
  <si>
    <t>1603</t>
  </si>
  <si>
    <t>3286422</t>
  </si>
  <si>
    <t>5722</t>
  </si>
  <si>
    <t>13422</t>
  </si>
  <si>
    <t>2022-01-12 19:36:50</t>
  </si>
  <si>
    <t>contrato 069/22 Prestación del servicio de mantenimiento y soporte extendido técnico y funcional de los módulos del Sistema de Información y Gestión del Empleo Público (SIGEP) utilizados por la Superintendencia de Transporte.</t>
  </si>
  <si>
    <t>069</t>
  </si>
  <si>
    <t>12239768587</t>
  </si>
  <si>
    <t>2022-01-12 18:49:22</t>
  </si>
  <si>
    <t>104-Prestar sus servicios profesionales en la Superintendencia de Transporte desde el punto de vista jurídico en las investigaciones y actuaciones administrativas adelantadas por la Dirección de Investigaciones de Tránsito y Transporte Terrestre en e</t>
  </si>
  <si>
    <t>104</t>
  </si>
  <si>
    <t>23487922, 46455822, 92223222, 139176422</t>
  </si>
  <si>
    <t>41322, 93022, 158222, 224822</t>
  </si>
  <si>
    <t>52122, 105922, 161622, 224622</t>
  </si>
  <si>
    <t>33259377116</t>
  </si>
  <si>
    <t>CRUZ LINARES LAURA NATALIA</t>
  </si>
  <si>
    <t>2022-01-12 18:07:04</t>
  </si>
  <si>
    <t>099-Prestar sus servicios profesionales en la Superintendencia de Transporte desde el punto de vista jurídico en las investigaciones y actuaciones administrativas adelantadas por la Dirección de Investigaciones de Tránsito y Transporte Terrestre en e</t>
  </si>
  <si>
    <t>099</t>
  </si>
  <si>
    <t>0550488411967786</t>
  </si>
  <si>
    <t>SALINAS GUTIERREZ NEYFFER JULIETH</t>
  </si>
  <si>
    <t>2022-01-12 17:51:23</t>
  </si>
  <si>
    <t>082-Prestar servicios profesionales apoyando el desarrollo de las actividades de supervisión de los servicios de transporte en los diferentes modos, en las regiones a nivel nacional de conformidad con los lineamientos, políticas y legislación vigente</t>
  </si>
  <si>
    <t>082</t>
  </si>
  <si>
    <t>10622</t>
  </si>
  <si>
    <t>10722</t>
  </si>
  <si>
    <t>48426476030</t>
  </si>
  <si>
    <t>DOVALE LIZARAZO ABRAHAM ELIAS</t>
  </si>
  <si>
    <t>2022-01-12 16:11:54</t>
  </si>
  <si>
    <t>contrato 083/22 Prestar servicios profesionales apoyando el desarrollo de las actividades de supervisión de los servicios de transporte en los diferentes modos, en las regiones a nivel nacional de conformidad con los lineamientos, políticas y legisla</t>
  </si>
  <si>
    <t>083</t>
  </si>
  <si>
    <t>11022</t>
  </si>
  <si>
    <t>11322</t>
  </si>
  <si>
    <t>47734595833</t>
  </si>
  <si>
    <t>TORRES GIL SHIRLEY JULIETTE</t>
  </si>
  <si>
    <t>2022-01-12 16:08:06</t>
  </si>
  <si>
    <t>087-Prestar servicios profesionales apoyando el desarrollo de las actividades de supervisión de los servicios de transporte en los diferentes modos, en las regiones a nivel nacional de conformidad con los lineamientos, políticas y legislación vigente</t>
  </si>
  <si>
    <t>087</t>
  </si>
  <si>
    <t>10422</t>
  </si>
  <si>
    <t>10522</t>
  </si>
  <si>
    <t>75692978919</t>
  </si>
  <si>
    <t>GAITAN BOCANEGRA CAROL MELISSA</t>
  </si>
  <si>
    <t>2022-01-12 16:04:41</t>
  </si>
  <si>
    <t>088-Prestar servicios profesionales apoyando el desarrollo de las actividades de supervisión de los servicios de transporte en los diferentes modos, en las regiones a nivel nacional de conformidad con los lineamientos, políticas y legislación vigente</t>
  </si>
  <si>
    <t>088</t>
  </si>
  <si>
    <t>157582495</t>
  </si>
  <si>
    <t>BOLIVAR PRADA DIANA PATRICIA</t>
  </si>
  <si>
    <t>2022-01-12 15:57:49</t>
  </si>
  <si>
    <t>089-Prestar servicios profesionales apoyando el desarrollo de las actividades de supervisión de los servicios de transporte en los diferentes modos, en las regiones a nivel nacional de conformidad con los lineamientos, políticas y legislación vigente</t>
  </si>
  <si>
    <t>089</t>
  </si>
  <si>
    <t>20205797312</t>
  </si>
  <si>
    <t>PIEDRAHITA PEREZ FELIPE ANDRES</t>
  </si>
  <si>
    <t>2022-01-12 15:51:29</t>
  </si>
  <si>
    <t>contrato 084/22 Prestar servicios profesionales apoyando el desarrollo de las actividades de supervisión de los servicios de transporte en los diferentes modos, en las regiones a nivel nacional de conformidad con los lineamientos, políticas y legisl</t>
  </si>
  <si>
    <t>084</t>
  </si>
  <si>
    <t>11222</t>
  </si>
  <si>
    <t>85100015001</t>
  </si>
  <si>
    <t>GUALTEROS PRIETO LUZ VICTORIA</t>
  </si>
  <si>
    <t>2022-01-12 15:50:01</t>
  </si>
  <si>
    <t>contrato 085/22 Prestar servicios profesionales apoyando el desarrollo de las actividades de supervisión de los servicios de transporte en los diferentes modos, en las regiones a nivel nacional de conformidad con los lineamientos, políticas y legisla</t>
  </si>
  <si>
    <t>085</t>
  </si>
  <si>
    <t>91224768996</t>
  </si>
  <si>
    <t>FORERO NUÑEZ LILIANA</t>
  </si>
  <si>
    <t>2022-01-12 15:37:24</t>
  </si>
  <si>
    <t>090-Prestar servicios profesionales apoyando el desarrollo de las actividades de supervisión de los servicios de transporte en los diferentes modos, en las regiones a nivel nacional de conformidad con los lineamientos, políticas y legislación vigente</t>
  </si>
  <si>
    <t>090</t>
  </si>
  <si>
    <t>24097576569</t>
  </si>
  <si>
    <t>NAVARRO ROJAS GIOVANNI ANTONIO</t>
  </si>
  <si>
    <t>2022-01-12 15:32:54</t>
  </si>
  <si>
    <t>contrato 086/22 - Prestar servicios profesionales apoyando el desarrollo de las actividades de supervisión de los servicios de transporte en los diferentes modos, en las regiones a nivel nacional de conformidad con los lineamientos, políticas y legis</t>
  </si>
  <si>
    <t>086</t>
  </si>
  <si>
    <t>18338571000</t>
  </si>
  <si>
    <t>HERRERA ELSY</t>
  </si>
  <si>
    <t>2022-01-12 15:26:59</t>
  </si>
  <si>
    <t>095-Prestar servicios profesionales apoyando el desarrollo de las actividades de supervisión de los servicios de transporte en los diferentes modos, en las regiones a nivel nacional de conformidad con los lineamientos, políticas y legislación vigente</t>
  </si>
  <si>
    <t>095</t>
  </si>
  <si>
    <t>11122</t>
  </si>
  <si>
    <t>24067963744</t>
  </si>
  <si>
    <t>RODRIGUEZ MUÑOZ GIOVANNY ALFONSO</t>
  </si>
  <si>
    <t>2022-01-12 15:22:33</t>
  </si>
  <si>
    <t>094-Prestar sus servicios profesionales en la Superintendencia Delegada de Tránsito y Transporte Terrestre apoyando desde el punto de vista jurídico el desarrollo de las labores de inspección, vigilancia y control del servicio público de transporte,</t>
  </si>
  <si>
    <t>094</t>
  </si>
  <si>
    <t>7022</t>
  </si>
  <si>
    <t>7122</t>
  </si>
  <si>
    <t>488428409053</t>
  </si>
  <si>
    <t>TRUJILLO CERQUERA LUIS DAVID</t>
  </si>
  <si>
    <t>2022-01-12 12:59:53</t>
  </si>
  <si>
    <t>065-Prestar sus servicios de apoyo a la gestión en la Superintendencia de Transporte, realizando actividades de preparación de los expedientes y actualización de las bases de datos para la transferencia documental de la Delegatura de Tránsito y Trans</t>
  </si>
  <si>
    <t>065</t>
  </si>
  <si>
    <t>04949836351</t>
  </si>
  <si>
    <t>RUBIANO SANCHEZ YENI PATRICIA</t>
  </si>
  <si>
    <t>2022-01-12 12:41:35</t>
  </si>
  <si>
    <t>062-Prestar sus servicios profesionales en la sustanciación y proyección de actos administrativos, respuestas a peticiones presentadas por los vigilados, y demás asuntos de naturaleza jurídica que sean atendidos por la Dirección Financiera de la Supe</t>
  </si>
  <si>
    <t>062</t>
  </si>
  <si>
    <t>2322</t>
  </si>
  <si>
    <t>2422</t>
  </si>
  <si>
    <t>21769808580</t>
  </si>
  <si>
    <t>ROJAS FUENTES SANDRA MILENA</t>
  </si>
  <si>
    <t>2022-01-12 12:27:06</t>
  </si>
  <si>
    <t>055-Prestar sus servicios profesionales al Grupo de Relacionamiento con el Ciudadano de la Superintendencia de Transporte, proyectar respuesta o comunicación de traslado por competencia de las peticiones formuladas a la entidad, a efecto de garantiza</t>
  </si>
  <si>
    <t>055</t>
  </si>
  <si>
    <t>7822</t>
  </si>
  <si>
    <t>7522</t>
  </si>
  <si>
    <t>1652003347</t>
  </si>
  <si>
    <t>GALLO FLOREZ MARIA CLARA</t>
  </si>
  <si>
    <t>2022-01-12 12:18:08</t>
  </si>
  <si>
    <t>contrato 081/22 Prestar sus servicios profesionales en la Dirección de Promoción y Prevención de Tránsito y Transporte Terrestre, desarrollando actividades tendientes al cumplimiento de las normas relacionadas con la debida prestación del servicio pú</t>
  </si>
  <si>
    <t>081</t>
  </si>
  <si>
    <t>66263150423</t>
  </si>
  <si>
    <t>TORRES MONTENEGRO LAURA DANIELA</t>
  </si>
  <si>
    <t>2022-01-12 09:08:08</t>
  </si>
  <si>
    <t>contrato 072/22 Prestar sus servicios de apoyo a la gestión en la Dirección de Promoción y Prevención de Tránsito y Transporte Terrestre, realizando actividades de organización, clasificación y preparación física de los expedientes generados por la D</t>
  </si>
  <si>
    <t>072</t>
  </si>
  <si>
    <t>30336322, 46456622, 51311922, 89912322, 119849722, 160400022, 216434422</t>
  </si>
  <si>
    <t>69422, 93722, 102922, 148822, 189022, 240222, 309822</t>
  </si>
  <si>
    <t>81622, 106622, 113922, 152622, 191622, 242222, 304822</t>
  </si>
  <si>
    <t>10822</t>
  </si>
  <si>
    <t>832018204</t>
  </si>
  <si>
    <t>PABON JAIMES JULI SOLMARA</t>
  </si>
  <si>
    <t>2022-01-12 08:58:18</t>
  </si>
  <si>
    <t>contrato 064/22 Prestar sus servicios de apoyo a la gestión en la Superintendencia de Transporte, realizando actividades de preparación física de los expedientes que serán objeto de transferencia documental de la Delegatura de Tránsito y Transporte T</t>
  </si>
  <si>
    <t>064</t>
  </si>
  <si>
    <t>488404024678</t>
  </si>
  <si>
    <t>BERNAL PERDOMO JINETH ALEJANDRA</t>
  </si>
  <si>
    <t>2022-01-12 08:48:19</t>
  </si>
  <si>
    <t>077-Prestar sus servicios profesionales en la Dirección Administrativa, brindado el acompañamiento y apoyo de la gestión, en el manejo administrativo y contable de los bienes de propiedad de la Superintendencia de Transporte.</t>
  </si>
  <si>
    <t>077</t>
  </si>
  <si>
    <t>2022-01-11 00:00:00</t>
  </si>
  <si>
    <t>24078105726</t>
  </si>
  <si>
    <t>MARIN OSPINA PAOLA MILENA</t>
  </si>
  <si>
    <t>2022-01-11 20:09:10</t>
  </si>
  <si>
    <t>080-Prestar sus servicios profesionales en la Dirección de Promoción y Prevención de Tránsito y Transporte Terrestre, desarrollando actividades tendientes al cumplimiento de las normas relacionadas con la debida prestación del servicio público de tra</t>
  </si>
  <si>
    <t>080</t>
  </si>
  <si>
    <t>66269893932</t>
  </si>
  <si>
    <t>RODRIGUEZ CAMELO CRISTIAN CAMILO</t>
  </si>
  <si>
    <t>2022-01-11 20:01:31</t>
  </si>
  <si>
    <t>060-Prestar sus servicios profesionales en la sustanciación y proyección de actos administrativos, respuestas a peticiones presentadas por los vigilados, y demás asuntos de naturaleza jurídica que sean atendidos por la Dirección Financiera de la Supe</t>
  </si>
  <si>
    <t>060</t>
  </si>
  <si>
    <t>0550488418368913</t>
  </si>
  <si>
    <t>ACOSTA SANCHEZ JENIFFER PAOLA</t>
  </si>
  <si>
    <t>2022-01-11 19:49:21</t>
  </si>
  <si>
    <t>071-Prestar sus servicios profesionales en la Dirección de Promoción y Prevención de Tránsito y Transporte Terrestre, desarrollando actividades tendientes al cumplimiento de las normas relacionadas con la debida prestación del servicio público de tra</t>
  </si>
  <si>
    <t>071</t>
  </si>
  <si>
    <t>0570451870112567</t>
  </si>
  <si>
    <t>OROZCO OSORIO ANA CAROLINA</t>
  </si>
  <si>
    <t>2022-01-11 14:52:11</t>
  </si>
  <si>
    <t>contrato 066/22 Prestar sus servicios profesionales para realizar la estructuración técnica de los procesos de contratación a cargo de la Oficina de Tecnologías de la Información y las Comunicaciones.</t>
  </si>
  <si>
    <t>066</t>
  </si>
  <si>
    <t>20735955664</t>
  </si>
  <si>
    <t>DIAZ VILLEGAS ESTEBAN</t>
  </si>
  <si>
    <t>2022-01-11 10:37:31</t>
  </si>
  <si>
    <t>058- Prestar sus servicios profesionales al Grupo de Relacionamiento con el Ciudadano de la Superintendencia de Transporte, proyectar respuesta o comunicación de traslado por competencia de las peticiones formuladas a la entidad, a efecto de garantiz</t>
  </si>
  <si>
    <t>058</t>
  </si>
  <si>
    <t>8122</t>
  </si>
  <si>
    <t>8222</t>
  </si>
  <si>
    <t>24053874023</t>
  </si>
  <si>
    <t>ORTIZ TORO ANA MARIA</t>
  </si>
  <si>
    <t>2022-01-11 10:07:46</t>
  </si>
  <si>
    <t>057-Prestar sus servicios profesionales al Grupo de Relacionamiento con el Ciudadano de la Superintendencia de Transporte, proyectar respuesta o comunicación de traslado por competencia de las peticiones formuladas a la entidad, a efecto de garantiza</t>
  </si>
  <si>
    <t>057</t>
  </si>
  <si>
    <t>8022</t>
  </si>
  <si>
    <t>0550000900018227</t>
  </si>
  <si>
    <t>ECHEVERRI GOMEZ JULIO CESAR</t>
  </si>
  <si>
    <t>2022-01-11 09:55:31</t>
  </si>
  <si>
    <t>053- Prestar sus servicios profesionales para la Dirección Financiera de la Superintendencia de Transporte acompañando en la revisión y mejora de las políticas y los procesos operativos contables, así como el planteamiento y desarrollo de acciones y</t>
  </si>
  <si>
    <t>053</t>
  </si>
  <si>
    <t>1422</t>
  </si>
  <si>
    <t>112006419</t>
  </si>
  <si>
    <t>ROMERO AVILEZ JOSE RICARDO</t>
  </si>
  <si>
    <t>2022-01-11 09:40:22</t>
  </si>
  <si>
    <t>contrato 039/22 Prestar sus servicios profesionales coadyuvando los procesos propios de la gestión y operación de la infraestructura tecnológica de la Superintendencia de Transporte</t>
  </si>
  <si>
    <t>039</t>
  </si>
  <si>
    <t>2022-01-10 00:00:00</t>
  </si>
  <si>
    <t>17812864491</t>
  </si>
  <si>
    <t>BAUTISTA CABRA MAURICIO</t>
  </si>
  <si>
    <t>2022-01-10 17:35:38</t>
  </si>
  <si>
    <t>contrato 038/22 Prestar sus servicios profesionales coadyuvando los procesos propios de la gestión y operación de la infraestructura tecnológica de la Superintendencia de Transporte</t>
  </si>
  <si>
    <t>038</t>
  </si>
  <si>
    <t>042558742</t>
  </si>
  <si>
    <t>CABALLERO MORA LUIS FERNANDO</t>
  </si>
  <si>
    <t>2022-01-10 17:30:32</t>
  </si>
  <si>
    <t>contrato 037/22 Prestar sus servicios para apoyar la gestión en la operación de redes de comunicación que conforman la infraestructura tecnológica de la Superintendencia de Transporte.</t>
  </si>
  <si>
    <t>037</t>
  </si>
  <si>
    <t>17312009005</t>
  </si>
  <si>
    <t>CARVAJAL BERNAL OSCAR JAVIER</t>
  </si>
  <si>
    <t>2022-01-10 17:25:21</t>
  </si>
  <si>
    <t>contrato 035/22 Prestar sus servicios profesionales para la operación de la intranet institucional y la implementación de nuevas funcionalidades al sitio web de la Superintendencia de Transporte</t>
  </si>
  <si>
    <t>035</t>
  </si>
  <si>
    <t>637756888</t>
  </si>
  <si>
    <t>MARTINEZ LOZANO CRISTIAN ALEXIS</t>
  </si>
  <si>
    <t>2022-01-10 17:18:03</t>
  </si>
  <si>
    <t>contrato 040/22 Prestar sus servicios profesionales para apoyar jurídicamente la estructuración de los procesos de contratación y asuntos propios de la ejecución de contratos a cargo de la Oficina de Tecnologías de la Información y las Comunicacione</t>
  </si>
  <si>
    <t>040</t>
  </si>
  <si>
    <t>028500089470</t>
  </si>
  <si>
    <t>SOJO RODRIGUEZ SOBIRA TERESA</t>
  </si>
  <si>
    <t>2022-01-10 17:08:38</t>
  </si>
  <si>
    <t>contrato 036/22 Prestar sus servicios para apoyar la gestión en la operación de servidores y bases de datos que conforman la infraestructura tecnológica de la Superintendencia de Transporte.</t>
  </si>
  <si>
    <t>036</t>
  </si>
  <si>
    <t>66644916384</t>
  </si>
  <si>
    <t>BLANCO BERNAL DIEGO ALEJANDRO</t>
  </si>
  <si>
    <t>2022-01-10 17:01:39</t>
  </si>
  <si>
    <t>contrato 034/22 Prestar sus servicios profesionales en la Oficina de Tecnologías de la Información y las Comunicaciones, adelantando actividades relativas a la gestión y seguimiento de proyectos de tecnología en el marco de la Política de Gobierno Di</t>
  </si>
  <si>
    <t>034</t>
  </si>
  <si>
    <t>60675483021</t>
  </si>
  <si>
    <t>NIÑO VILLAMIZAR CLAUDIA PATRICIA</t>
  </si>
  <si>
    <t>2022-01-10 16:36:56</t>
  </si>
  <si>
    <t>067-Prestar sus servicios profesionales apoyando jurídicamente al Despacho del Superintendente Delegado de Concesiones e Infraestructura y a sus Direcciones en la sustanciación, revisión y gestión de las actuaciones administrativas a su cargo, para c</t>
  </si>
  <si>
    <t>067</t>
  </si>
  <si>
    <t>2022-01-07 00:00:00</t>
  </si>
  <si>
    <t>2022-01-07 21:17:35</t>
  </si>
  <si>
    <t>052-Prestar sus servicios profesionales en la sustanciación y proyección de actos administrativos, respuestas a peticiones presentadas por los vigilados, y demás asuntos de naturaleza jurídica que sean atendidos por la Dirección Financiera de la Supe</t>
  </si>
  <si>
    <t>052</t>
  </si>
  <si>
    <t>2022</t>
  </si>
  <si>
    <t>2122</t>
  </si>
  <si>
    <t>390180685</t>
  </si>
  <si>
    <t>ACOSTA ACEVEDO FRANKLIM JULIAN</t>
  </si>
  <si>
    <t>2022-01-07 21:00:56</t>
  </si>
  <si>
    <t>078-Prestar sus servicios profesionales apoyando al Despacho del Superintendente de Transporte y a la Oficina Asesora Jurídica de la entidad en la ejecución de las actividades de seguimiento y aquellas relacionadas con los trámites legislativos y la</t>
  </si>
  <si>
    <t>078</t>
  </si>
  <si>
    <t>7922</t>
  </si>
  <si>
    <t>0550473000075266</t>
  </si>
  <si>
    <t>TORO MIRANDA AURA PATRICIA</t>
  </si>
  <si>
    <t>2022-01-07 20:52:54</t>
  </si>
  <si>
    <t>061-Prestar sus servicios profesionales en la Oficina Asesora Jurídica de la Superintendencia de Transporte, apoyando en el análisis normativo jurisprudencial y doctrinal aplicado en la proyección y revisión de documentos de carácter jurídico que le</t>
  </si>
  <si>
    <t>061</t>
  </si>
  <si>
    <t>7722</t>
  </si>
  <si>
    <t>0550457600059648</t>
  </si>
  <si>
    <t>GONZALEZ RODRIGUEZ SERGIO ANDRES</t>
  </si>
  <si>
    <t>2022-01-07 19:44:18</t>
  </si>
  <si>
    <t>051-Prestar sus servicios en la Dirección Financiera de la Superintendencia de Transporte, acompañando en las acciones administrativas necesarias para identificar, analizar, y sanear las partidas conciliatorias relacionadas con el recaudo de la Ent</t>
  </si>
  <si>
    <t>051</t>
  </si>
  <si>
    <t>2222</t>
  </si>
  <si>
    <t>04588525975</t>
  </si>
  <si>
    <t>REYES NIETO EDDY ESPERANZA</t>
  </si>
  <si>
    <t>2022-01-07 19:21:09</t>
  </si>
  <si>
    <t>075-Prestar sus servicios de apoyo a la gestión administrativa en la Superintendencia de Transporte, realizando las actividades de validación, control y emisión de informes de las PQRs y demás documentos que ingresan a la entidad, de acuerdo con los</t>
  </si>
  <si>
    <t>075</t>
  </si>
  <si>
    <t>24084029454</t>
  </si>
  <si>
    <t>PAEZ RINCON MAYRA ALEJANDRA</t>
  </si>
  <si>
    <t>2022-01-07 18:33:46</t>
  </si>
  <si>
    <t>044-Prestar sus servicios profesionales en la Superintendencia de Transporte analizando la información recibida o recabada para el desarrollo de las actividades a cargo de la Dirección de Investigaciones de Tránsito y Transporte Terrestre, en el ejer</t>
  </si>
  <si>
    <t>044</t>
  </si>
  <si>
    <t>24075409359</t>
  </si>
  <si>
    <t>MONROY ZAMBRANO MARICEL ALEJANDRA</t>
  </si>
  <si>
    <t>2022-01-07 18:26:46</t>
  </si>
  <si>
    <t>068- Prestar sus servicios profesionales en la Superintendencia de Transporte, brindado acompañamiento jurídico y en el desarrollo de las actividades administrativas requeridas para la implementación de los programas especiales SETA, SASPRO, PESCRI -</t>
  </si>
  <si>
    <t>068</t>
  </si>
  <si>
    <t>24096272732</t>
  </si>
  <si>
    <t>CRISTANCHO HUERTAS INGRID LICETH</t>
  </si>
  <si>
    <t>2022-01-07 18:05:05</t>
  </si>
  <si>
    <t>046-Prestar sus servicios profesionales en la Superintendencia de Transporte analizando la información recibida o recabada para el desarrollo de las actividades a cargo de la Dirección de Investigaciones de Tránsito y Transporte Terrestre, en el ejer</t>
  </si>
  <si>
    <t>046</t>
  </si>
  <si>
    <t>11335375817</t>
  </si>
  <si>
    <t>RODRIGUEZ JEREZ MARIA INES</t>
  </si>
  <si>
    <t>2022-01-07 17:54:04</t>
  </si>
  <si>
    <t>contrato 070/22 Prestar sus servicios profesionales en la Superintendencia de Transporte, apoyando la gestión y ejecución de las actividades programadas para el logro de la implementación, desarrollo y seguimiento de los programas especiales implemen</t>
  </si>
  <si>
    <t>070</t>
  </si>
  <si>
    <t>25814022, 56360422, 94071122, 128425122, 160403422, 200029822</t>
  </si>
  <si>
    <t>55722, 112722, 165922, 204122, 243322, 287522</t>
  </si>
  <si>
    <t>67722, 67822, 123822, 169222, 205822, 245322, 284422</t>
  </si>
  <si>
    <t>8522</t>
  </si>
  <si>
    <t>26277881372</t>
  </si>
  <si>
    <t>VIVAS DIAZ DIEGO ALFONSO</t>
  </si>
  <si>
    <t>2022-01-07 17:22:08</t>
  </si>
  <si>
    <t>contrato 059 Prestar sus servicios profesionales en la Superintendencia de Transporte desde el punto de vista jurídico en las investigaciones y actuaciones administratividas adelantadas por la Dirección de Investigaciones de Tránsito y Transporte Ter</t>
  </si>
  <si>
    <t>059</t>
  </si>
  <si>
    <t>8422</t>
  </si>
  <si>
    <t>63462779986</t>
  </si>
  <si>
    <t>ESCOBAR BARACALDO DIANA ALEJANDRA</t>
  </si>
  <si>
    <t>2022-01-07 16:55:08</t>
  </si>
  <si>
    <t>contrato 028/22 Prestar sus servicios de apoyo a la gestión en la Superintendencia de Transporte, realizando actividades de preparación de los expedientes y actualización de las bases de datos para la transferencia documental de la Delegatura de Trán</t>
  </si>
  <si>
    <t>028</t>
  </si>
  <si>
    <t>8322</t>
  </si>
  <si>
    <t>18808453947</t>
  </si>
  <si>
    <t>NALLIVY ARIAS GALINDO</t>
  </si>
  <si>
    <t>2022-01-07 16:35:42</t>
  </si>
  <si>
    <t>029-Prestar sus servicios profesionales en la Oficina Asesora Jurídica de la Superintendencia de Trasporte, apoyando la investigación, análisis, proyección y revisión de documentos de carácter jurídico que le sean asignados y acompañar las funciones</t>
  </si>
  <si>
    <t>029</t>
  </si>
  <si>
    <t>7622</t>
  </si>
  <si>
    <t>0550488404113224</t>
  </si>
  <si>
    <t>FRANKY LEON TATIANA</t>
  </si>
  <si>
    <t>2022-01-07 12:06:25</t>
  </si>
  <si>
    <t>027-Prestar sus servicios profesionales en la Oficina Asesora Jurídica de la Superintendencia de Trasporte, en la proyección y revisión de documentos de carácter jurídico que le sean asignados y adelantar la defensa de la entidad, en aquellos proceso</t>
  </si>
  <si>
    <t>027</t>
  </si>
  <si>
    <t>19142137529</t>
  </si>
  <si>
    <t>CANO HERNANDEZ HUGO FERNANDO</t>
  </si>
  <si>
    <t>2022-01-07 11:57:25</t>
  </si>
  <si>
    <t>025-Prestar sus servicios profesionales en la Oficina Asesora Jurídica de la Superintendencia de Trasporte, en la proyección y revisión de documentos de carácter jurídico que le sean asignados y adelantar la defensa de la entidad, en aquellos proceso</t>
  </si>
  <si>
    <t>025</t>
  </si>
  <si>
    <t>7422</t>
  </si>
  <si>
    <t>15362839898</t>
  </si>
  <si>
    <t>DIAZ HOYOS DANIELA STEPHANIA</t>
  </si>
  <si>
    <t>2022-01-07 11:49:13</t>
  </si>
  <si>
    <t>contrato 063/22 Prestar sus servicios de apoyo a la gestión a la Dirección de Investigaciones de la Delegatura de Tránsito y Transporte Terrrestre, desarrollando actividades administrativas y archivísticas de la información y documentación de la depe</t>
  </si>
  <si>
    <t>063</t>
  </si>
  <si>
    <t>4852013044</t>
  </si>
  <si>
    <t>AGUDELO LESMES LINA MARIA</t>
  </si>
  <si>
    <t>2022-01-07 11:43:50</t>
  </si>
  <si>
    <t>031-Prestar sus servicios profesionales en la Dirección Financiera de la Superintendencia de Transporte acompañando en la gestión y revisión de actos administrativos, respuestas a peticiones, y demás asuntos de naturaleza jurídica que sean atendidos</t>
  </si>
  <si>
    <t>031</t>
  </si>
  <si>
    <t>30337022, 57632722, 94073322, 128430922, 194761222, 221484822</t>
  </si>
  <si>
    <t>70222, 115322, 168022, 211422, 273722, 316922</t>
  </si>
  <si>
    <t>69922, 125522, 171322, 211722, 271622, 310022, 312122</t>
  </si>
  <si>
    <t>1922</t>
  </si>
  <si>
    <t>57481193372</t>
  </si>
  <si>
    <t>SUAZA SAENZ JENNIFER CONSTANZA</t>
  </si>
  <si>
    <t>2022-01-07 11:32:45</t>
  </si>
  <si>
    <t>contrato 047/22 Prestar sus servicios de apoyo a la gestión en la Superintendencia de Transporte, realizando actividades de preparación de los expedientes y actualización de las bases de datos para la transferencia documental de la Delegatura de Trán</t>
  </si>
  <si>
    <t>047</t>
  </si>
  <si>
    <t>724683693</t>
  </si>
  <si>
    <t>PEÑARANDA REVELO DIEGO FERNANDO</t>
  </si>
  <si>
    <t>2022-01-07 11:12:14</t>
  </si>
  <si>
    <t>contrato 043/22 Prestar sus servicios de apoyo a la gestión en la Superintendencia de Transporte, realizando actividades de preparación física de los expedientes que serán objeto de transferencia documental de la Delegatura de Tránsito y Transporte T</t>
  </si>
  <si>
    <t>043</t>
  </si>
  <si>
    <t>009970522174</t>
  </si>
  <si>
    <t>MURILLO RODRIGUEZ WILMAR FERNANDO</t>
  </si>
  <si>
    <t>2022-01-07 10:55:25</t>
  </si>
  <si>
    <t>contrato 033/22 Prestar sus servicios de apoyo a la gestión en la Superintendencia de Transporte, realizando actividades de preparación física de los expedientes que serán objeto de transferencia documental de la Delegatura de Tránsito y Transporte T</t>
  </si>
  <si>
    <t>033</t>
  </si>
  <si>
    <t>004900164221</t>
  </si>
  <si>
    <t>OSORIO MOYA CRISTIAN GERMAN</t>
  </si>
  <si>
    <t>2022-01-07 10:46:02</t>
  </si>
  <si>
    <t>contrato 032/22 Prestar sus servicios de apoyo a la gestión en la Superintendencia de Transporte, realizando actividades de preparación física de los expedientes que serán objeto de transferencia documental de la Delegatura de Tránsito y Transporte T</t>
  </si>
  <si>
    <t>032</t>
  </si>
  <si>
    <t>488425723290</t>
  </si>
  <si>
    <t>HERNANDEZ CIENFUEGOS ANA PATRICIA</t>
  </si>
  <si>
    <t>2022-01-07 10:36:42</t>
  </si>
  <si>
    <t>contrato 026/22 Prestar sus servicios de apoyo a la gestión en la Superintendencia de Transporte, realizando actividades de preparación de los expedientes y actualización de las bases de datos para la transferencia documental de la Delegatura de Trán</t>
  </si>
  <si>
    <t>026</t>
  </si>
  <si>
    <t>7322</t>
  </si>
  <si>
    <t>32872386458</t>
  </si>
  <si>
    <t>PINEDA ROZO CINDY JINETH</t>
  </si>
  <si>
    <t>2022-01-07 10:20:56</t>
  </si>
  <si>
    <t>contrato 023/22 Prestar sus servicios de apoyo a la gestión en la Superintendencia de Transporte, realizando actividades de preparación de los expedientes y actualización de las bases de datos para la transferencia documental de la Delegatura de Trán</t>
  </si>
  <si>
    <t>023</t>
  </si>
  <si>
    <t>7222</t>
  </si>
  <si>
    <t>24042669740</t>
  </si>
  <si>
    <t>QUINTANA DEYSI YAMILE</t>
  </si>
  <si>
    <t>2022-01-07 10:05:29</t>
  </si>
  <si>
    <t>contrato 019/22 prestar sus servicios profesionales en la Superintendencia de Transporte, realizando actividades de análisis jurídico a la documentación de los expedientes que serán objeto de transferencia documental de la Delegatura de Tránsito y Tr</t>
  </si>
  <si>
    <t>019</t>
  </si>
  <si>
    <t>91219341852</t>
  </si>
  <si>
    <t>SUAREZ ROJAS NATALIA PAOLA</t>
  </si>
  <si>
    <t>2022-01-07 09:55:21</t>
  </si>
  <si>
    <t>contrato 017/22 Prestar sus servicios profesionales en la Superintendencia de Transporte, realizando actividades de análisis jurídico a la documentación de los expedientes que serán objeto de transferencia documental de la Delegatura de Tránsito y Tr</t>
  </si>
  <si>
    <t>017</t>
  </si>
  <si>
    <t>034563007</t>
  </si>
  <si>
    <t>PINTO CAMPOS DANIEL ALEJANDRO</t>
  </si>
  <si>
    <t>2022-01-07 09:34:46</t>
  </si>
  <si>
    <t>contrato 045/21 Prestar sus servicios de apoyo a la gestión en la Superintendencia de Transporte, realizando actividades de preparación física de los expedientes que serán objeto de transferencia documental de la Delegatura de Tránsito y Transporte T</t>
  </si>
  <si>
    <t>045</t>
  </si>
  <si>
    <t>6922</t>
  </si>
  <si>
    <t>56700001685</t>
  </si>
  <si>
    <t>TORRES ARIZA ASTRID XIOMARA</t>
  </si>
  <si>
    <t>2022-01-07 09:25:02</t>
  </si>
  <si>
    <t>contrato 041/22 Prestar sus servicios profesionales para apoyar jurídicamente la estructuración de los procesos de contratación y asuntos propios de la ejecución de contratos a cargo de la Oficina de Tecnologías de la Información y las Comunicaciones</t>
  </si>
  <si>
    <t>041</t>
  </si>
  <si>
    <t>6822</t>
  </si>
  <si>
    <t>004400076545</t>
  </si>
  <si>
    <t>FOLIACO MORA GLADYS CAROLINA</t>
  </si>
  <si>
    <t>2022-01-07 09:08:34</t>
  </si>
  <si>
    <t>056Prestar sus servicios de apoyo a la gestión a la Dirección de Investigaciones de la Delegatura de Tránsito y Transporte Terrrestre, desarrollando actividades administrativas y archivísticas de la información y documentación de la dependencia, así</t>
  </si>
  <si>
    <t>056</t>
  </si>
  <si>
    <t>2022-01-06 00:00:00</t>
  </si>
  <si>
    <t>6722</t>
  </si>
  <si>
    <t>050850382</t>
  </si>
  <si>
    <t>LOPEZ ZAMBRANO LEIDY VIVIANA</t>
  </si>
  <si>
    <t>2022-01-06 20:31:02</t>
  </si>
  <si>
    <t>CTO 050-Prestar sus servicios de apoyo a la gestión en la Superintendencia de Transporte con el estudio y revisión de los documentos y trámites propios de las solicitudes de entrega de vehículos inmovilizados, de acuerdo con los procedimientos y pará</t>
  </si>
  <si>
    <t>050</t>
  </si>
  <si>
    <t>6622</t>
  </si>
  <si>
    <t>38885396736</t>
  </si>
  <si>
    <t>CHAPARRO SALAMANCA ANDREA CATHERINN</t>
  </si>
  <si>
    <t>2022-01-06 20:20:31</t>
  </si>
  <si>
    <t>049-Prestación de servicios de publicación en el Diario Oficial de la Imprenta Nacional de Colombia de los actos administrativos expedidos por la Superintendencia de Transporte que legalmente lo requiera.</t>
  </si>
  <si>
    <t>049</t>
  </si>
  <si>
    <t>CONTRATO INTERADMINISTRATIVO</t>
  </si>
  <si>
    <t>6522</t>
  </si>
  <si>
    <t>001969999539</t>
  </si>
  <si>
    <t>IMPRENTA NACIONAL DE COLOMBIA</t>
  </si>
  <si>
    <t>2022-01-06 17:20:25</t>
  </si>
  <si>
    <t>contrato 022/22 Prestar sus servicios de apoyo a la gestión en la Superintendencia de Transporte, realizando actividades de preparación de los expedientes y actualización de las bases de datos para la transferencia documental de la Delegatura de Trán</t>
  </si>
  <si>
    <t>022</t>
  </si>
  <si>
    <t>6422</t>
  </si>
  <si>
    <t>42897568271</t>
  </si>
  <si>
    <t>QUINTERO TINOCO MARY TATIANA</t>
  </si>
  <si>
    <t>2022-01-06 14:32:41</t>
  </si>
  <si>
    <t>contrato 048/22 Prestar sus servicios de apoyo a la gestión en la Superintendencia de Transporte con el estudio y revisión de los documentos y trámites propios de las solicitudes de entrega de vehículos inmovilizados, de acuerdo con los procedimiento</t>
  </si>
  <si>
    <t>048</t>
  </si>
  <si>
    <t>6322</t>
  </si>
  <si>
    <t>500802439309</t>
  </si>
  <si>
    <t>POSADA BENEDETTI ELTON ANDRES</t>
  </si>
  <si>
    <t>2022-01-06 14:14:28</t>
  </si>
  <si>
    <t>contrato 020/22 Prestar sus servicios profesionales en la Oficina Asesora Jurídica de la Superintendencia de Trasporte, en la proyección y revisión de documentos de carácter jurídico que le sean asignados y adelantar la defensa de la entidad, en aque</t>
  </si>
  <si>
    <t>020</t>
  </si>
  <si>
    <t>6222</t>
  </si>
  <si>
    <t>24063672572</t>
  </si>
  <si>
    <t>AMEZQUITA BUSTOS ROBINSON</t>
  </si>
  <si>
    <t>2022-01-06 14:06:47</t>
  </si>
  <si>
    <t>contrato 015/22 Prestar sus servicios de apoyo a la gestión en la Superintendencia Delegada de Tránsito y Transporte Terrestre, realizando actividades de organización, clasificación y preparación física de los expedientes de archivo, de acuerdo con l</t>
  </si>
  <si>
    <t>015</t>
  </si>
  <si>
    <t>6122</t>
  </si>
  <si>
    <t>24083242519</t>
  </si>
  <si>
    <t>MUÑOZ GALEANO SANDRA PATRICIA</t>
  </si>
  <si>
    <t>2022-01-06 13:13:02</t>
  </si>
  <si>
    <t>contrato 014/22 Prestar sus servicios profesionales en la Superintendencia Delegada de Tránsito y Transporte Terrestre apoyando los planes y programas a cargo de la dependencia, en el desarrollo de las funciones que les fueron asignadas en torno al s</t>
  </si>
  <si>
    <t>014</t>
  </si>
  <si>
    <t>6022</t>
  </si>
  <si>
    <t>20452713897</t>
  </si>
  <si>
    <t>CASTRO FLOREZ NICOLAS ARTURO</t>
  </si>
  <si>
    <t>2022-01-06 13:01:01</t>
  </si>
  <si>
    <t>contrato 013/22 Prestar sus servicios profesionales en la Superintendencia Delegada de Tránsito y Transporte Terrestre apoyando desde el punto de vista jurídico el desarrollo de las labores de inspección, vigilancia y control del servicio público de</t>
  </si>
  <si>
    <t>013</t>
  </si>
  <si>
    <t>5922</t>
  </si>
  <si>
    <t>327047239</t>
  </si>
  <si>
    <t>ARIZA MACIAS CARLOS ANDRES</t>
  </si>
  <si>
    <t>2022-01-06 12:57:06</t>
  </si>
  <si>
    <t>contrato 012/22 Prestar sus servicios profesionales en la Superintendencia Delegada de Tránsito y Transporte Terrestre apoyando desde el punto de vista jurídico el desarrollo de las labores de inspección, vigilancia y control del servicio público de</t>
  </si>
  <si>
    <t>012</t>
  </si>
  <si>
    <t>5822</t>
  </si>
  <si>
    <t>1012545009</t>
  </si>
  <si>
    <t>JIMENEZ TIMANA ANGIE VANESSA</t>
  </si>
  <si>
    <t>2022-01-06 12:52:59</t>
  </si>
  <si>
    <t>042-Prestar los servicios profesionales brindando asesoría y apoyo en la revisión y actualización de los procesos y procedimientos de la Secretaría General en el marco de la mejora continua para el sostenimiento del Sistema Integrado de Gestión Insti</t>
  </si>
  <si>
    <t>042</t>
  </si>
  <si>
    <t>422</t>
  </si>
  <si>
    <t>0570006080225052</t>
  </si>
  <si>
    <t>MARTINEZ GAITAN GILMA SUSANA</t>
  </si>
  <si>
    <t>2022-01-06 11:11:35</t>
  </si>
  <si>
    <t>030-Aunar esfuerzos, recursos físicos, humanos, administrativos, técnicos, financieros, capacidades y métodos entre la UNP y la Superintendencia de Transporte, que permitan ejercer la adecuada protección del Superintendente de Transporte, que en razó</t>
  </si>
  <si>
    <t>030</t>
  </si>
  <si>
    <t>5622</t>
  </si>
  <si>
    <t>722</t>
  </si>
  <si>
    <t>822</t>
  </si>
  <si>
    <t>473969993855</t>
  </si>
  <si>
    <t>UNIDAD NACIONAL DE PROTECCION - UNP</t>
  </si>
  <si>
    <t>2022-01-06 11:03:19</t>
  </si>
  <si>
    <t>024-Prestar los servicios profesionales al Grupo de Talento Humano de la Superintendencia de Transporte, brindando el acompañamiento jurídico en la proyección de los actos administrativos, respuestas de requerimientos y documentos de su competencia,</t>
  </si>
  <si>
    <t>024</t>
  </si>
  <si>
    <t>2022-01-05 00:00:00</t>
  </si>
  <si>
    <t>5522</t>
  </si>
  <si>
    <t>3322</t>
  </si>
  <si>
    <t>3422</t>
  </si>
  <si>
    <t>85962866463</t>
  </si>
  <si>
    <t>VALENCIA MARIN PAULA CAROLINA</t>
  </si>
  <si>
    <t>2022-01-05 21:56:27</t>
  </si>
  <si>
    <t>021- Prestar los servicios profesionales al Grupo de Talento Humano para apoyar en la ejecución, actualización y mantenimiento del SGSST (Sistema de Gestión de Seguridad y Salud en el Trabajo) de la entidad.</t>
  </si>
  <si>
    <t>021</t>
  </si>
  <si>
    <t>5422</t>
  </si>
  <si>
    <t>3522</t>
  </si>
  <si>
    <t>3622</t>
  </si>
  <si>
    <t>38813413610</t>
  </si>
  <si>
    <t>LEON HERNANDEZ LEONILDE</t>
  </si>
  <si>
    <t>2022-01-05 21:52:19</t>
  </si>
  <si>
    <t>018-Prestar servicios profesionales en los procedimientos administrativos de elaboración de nómina, liquidación de prestaciones y seguridad social del Grupo de Talento Humano en la superintendencia de Transporte.</t>
  </si>
  <si>
    <t>018</t>
  </si>
  <si>
    <t>5322</t>
  </si>
  <si>
    <t>24058879124</t>
  </si>
  <si>
    <t>MURILLO GAMBOA LUIS EFREN</t>
  </si>
  <si>
    <t>2022-01-05 21:45:57</t>
  </si>
  <si>
    <t>011-Prestar sus servicios profesionales en el Grupo de Análisis de Gestión del Recaudo de la Dirección Financiera acompañando en actividades para analizar, confrontar y conciliar las cuentas bancarias recaudadoras, así como realizar la aplicación de</t>
  </si>
  <si>
    <t>011</t>
  </si>
  <si>
    <t>5222</t>
  </si>
  <si>
    <t>1522</t>
  </si>
  <si>
    <t>CONFIAR COOPERATIVA FINANCIERA</t>
  </si>
  <si>
    <t>890981395</t>
  </si>
  <si>
    <t>300041449</t>
  </si>
  <si>
    <t>LOPEZ MONTAÑEZ LEIDY PAOLA</t>
  </si>
  <si>
    <t>2022-01-05 21:44:26</t>
  </si>
  <si>
    <t>016-Prestar los servicios profesionales al Grupo de Talento Humano, brindando apoyo en la elaboración, implementación y seguimiento del Plan Estratégico de Talento Humano, en conjunto de los planes que lo componen y apoyar la implementación y consoli</t>
  </si>
  <si>
    <t>016</t>
  </si>
  <si>
    <t>5122</t>
  </si>
  <si>
    <t>3222</t>
  </si>
  <si>
    <t>66785532547</t>
  </si>
  <si>
    <t>MENESES REYES MILTON ARLEY</t>
  </si>
  <si>
    <t>2022-01-05 21:36:20</t>
  </si>
  <si>
    <t>001-Prestar sus servicios de apoyo a la gestión a la Superintendencia de Transporte, con la conducción de vehículos del parque automotor de la entidad.</t>
  </si>
  <si>
    <t>001</t>
  </si>
  <si>
    <t>5022</t>
  </si>
  <si>
    <t>230019751833</t>
  </si>
  <si>
    <t>MORENO GIL ORLANDO</t>
  </si>
  <si>
    <t>2022-01-05 15:34:05</t>
  </si>
  <si>
    <t>PRESTAR EL SERVICIO POSTAL NACIONAL PARA LA SUPERINTENDENCIA DE TRANSPORTE, EL CUAL COMPRENDE LA RECEPCIÓN, CURSO Y ENTREGA DE CORRESPONDENCIA, BAJO LAS MODALIDADES DE CORREO CERTIFICADO, CORREO ELECTRÓNICO CERTIFICADO, AL DÍA, ENCOMIENDA NACIONAL,</t>
  </si>
  <si>
    <t>375</t>
  </si>
  <si>
    <t>4922</t>
  </si>
  <si>
    <t>221806300</t>
  </si>
  <si>
    <t>SERVICIOS POSTALES NACIONALES S.A.S</t>
  </si>
  <si>
    <t>2022-01-05 11:52:19</t>
  </si>
  <si>
    <t>002-Prestar sus servicios profesionales en la Superintendencia de Transporte, a través de la Dirección Administrativa, brindando soporte y acompañamiento jurídico en los procesos de contratación que se adelantan en la entidad, para el cumplimiento de</t>
  </si>
  <si>
    <t>002</t>
  </si>
  <si>
    <t>2022-01-04 00:00:00</t>
  </si>
  <si>
    <t>4822</t>
  </si>
  <si>
    <t>22192645852</t>
  </si>
  <si>
    <t>PATIÑO LEON NANCY STELLA</t>
  </si>
  <si>
    <t>2022-01-04 21:17:12</t>
  </si>
  <si>
    <t>004-Prestar sus servicios de apoyo asistencial y operativo en el Grupo de Gestión Financiera, Presupuestal y Contable de la Dirección Financiera de la Superintendencia de Transporte frente al proceso de revisión y pago de las obligaciones financieras</t>
  </si>
  <si>
    <t>004</t>
  </si>
  <si>
    <t>123730022</t>
  </si>
  <si>
    <t>198522</t>
  </si>
  <si>
    <t>200522</t>
  </si>
  <si>
    <t>4722</t>
  </si>
  <si>
    <t>1222</t>
  </si>
  <si>
    <t>18933284243</t>
  </si>
  <si>
    <t>BUITRAGO SIERRA MAGALLI</t>
  </si>
  <si>
    <t>2022-01-04 21:13:44</t>
  </si>
  <si>
    <t>006-Prestar sus servicios profesionales en el Grupo de Análisis de Gestión del Recaudo de la Dirección Financiera acompañando en actividades para analizar, confrontar y conciliar las cuentas bancarias recaudadoras, así como realizar la aplicación de</t>
  </si>
  <si>
    <t>006</t>
  </si>
  <si>
    <t>4622</t>
  </si>
  <si>
    <t>1822</t>
  </si>
  <si>
    <t>089529069</t>
  </si>
  <si>
    <t>RODRIGUEZ RAMIREZ IVAN DAVID</t>
  </si>
  <si>
    <t>2022-01-04 21:10:57</t>
  </si>
  <si>
    <t>008-Prestar sus servicios profesionales en el Grupo de Análisis y Gestión del Recaudo de la Dirección Financiera apoyando en los procesos de la gestión de cobro persuasivo, así como, en las acciones administrativas necesarias para identificar, analiz</t>
  </si>
  <si>
    <t>008</t>
  </si>
  <si>
    <t>4522</t>
  </si>
  <si>
    <t>130095284</t>
  </si>
  <si>
    <t>BARRAGAN PADILLA ERIKA ALEJANDRA</t>
  </si>
  <si>
    <t>2022-01-04 21:07:57</t>
  </si>
  <si>
    <t>003-Prestar sus servicios profesionales en la Superintendencia de Transporte, brindando acompañamiento jurídico y contractual en las actividades propias de la Dirección Administrativa</t>
  </si>
  <si>
    <t>003</t>
  </si>
  <si>
    <t>4422</t>
  </si>
  <si>
    <t>52653593490</t>
  </si>
  <si>
    <t>ALVAREZ MENGUAL SARA PATRICIA</t>
  </si>
  <si>
    <t>2022-01-04 21:03:10</t>
  </si>
  <si>
    <t>007-Prestar sus servicios de apoyo a la gestión en el Grupo de Análisis y Gestión del Recaudo de la Dirección Financiera de la Superintendencia de Transporte, apoyando en la ejecución de la gestión de cobro persuasivo.</t>
  </si>
  <si>
    <t>007</t>
  </si>
  <si>
    <t>4322</t>
  </si>
  <si>
    <t>922</t>
  </si>
  <si>
    <t>05223859005</t>
  </si>
  <si>
    <t>PINEDA PEDRAZA DIANA CATERIN</t>
  </si>
  <si>
    <t>2022-01-04 20:56:45</t>
  </si>
  <si>
    <t>Prestar sus servicios profesionales en la Dirección Financiera de la Superintendencia de Transporte acompañando en la actualización, análisis, depuración, conciliación y seguimiento de la cartera, así como en la proyección de respuestas a solicitudes</t>
  </si>
  <si>
    <t>009</t>
  </si>
  <si>
    <t>4222</t>
  </si>
  <si>
    <t>03126823672</t>
  </si>
  <si>
    <t>MOJICA RANGEL CARLOS ARTURO</t>
  </si>
  <si>
    <t>2022-01-04 20:49:43</t>
  </si>
  <si>
    <t>010-Prestar sus servicios de apoyo asistencial y operativo en el Grupo de Gestión Financiera, Presupuestal y Contable de la Dirección Financiera de la Superintendencia de Transporte frente al proceso de revisión y pago de las obligaciones financieras</t>
  </si>
  <si>
    <t>010</t>
  </si>
  <si>
    <t>4122</t>
  </si>
  <si>
    <t>1000068299</t>
  </si>
  <si>
    <t>PEÑA DIAZ LUZ MIRIAM</t>
  </si>
  <si>
    <t>2022-01-04 20:43:57</t>
  </si>
  <si>
    <t>005-Prestar sus servicios profesionales en el Grupo de Gestión Financiera, Presupuestal y Contable de la Dirección Financiera de la Superintendencia de Transporte acompañando en las actividades</t>
  </si>
  <si>
    <t>005</t>
  </si>
  <si>
    <t>4022</t>
  </si>
  <si>
    <t>1622</t>
  </si>
  <si>
    <t>0818039638</t>
  </si>
  <si>
    <t>QUIMBAY BELTRAN NATALIA SUSANA</t>
  </si>
  <si>
    <t>2022-01-04 20:34:36</t>
  </si>
  <si>
    <t>VIGENCIA FUTURA AUTORIZACION154621</t>
  </si>
  <si>
    <t>3221</t>
  </si>
  <si>
    <t>43994222</t>
  </si>
  <si>
    <t>91222</t>
  </si>
  <si>
    <t>104022</t>
  </si>
  <si>
    <t>3922</t>
  </si>
  <si>
    <t>2022-01-04 15:23:15</t>
  </si>
  <si>
    <t>VIGENCIA FUTURA AUTORIZACION 154621</t>
  </si>
  <si>
    <t>3121</t>
  </si>
  <si>
    <t>32316822</t>
  </si>
  <si>
    <t>73022</t>
  </si>
  <si>
    <t>85322</t>
  </si>
  <si>
    <t>3822</t>
  </si>
  <si>
    <t>2022-01-04 15:21:44</t>
  </si>
  <si>
    <t>3021</t>
  </si>
  <si>
    <t>32316022</t>
  </si>
  <si>
    <t>71922</t>
  </si>
  <si>
    <t>84222</t>
  </si>
  <si>
    <t>3722</t>
  </si>
  <si>
    <t>77992209910</t>
  </si>
  <si>
    <t>BARRENECHE LOPEZ EVA CAROLINA</t>
  </si>
  <si>
    <t>2022-01-04 15:19:56</t>
  </si>
  <si>
    <t>VIGENCIA FUTURA AUTORIACION 154621</t>
  </si>
  <si>
    <t>2921</t>
  </si>
  <si>
    <t>27036122</t>
  </si>
  <si>
    <t>60022</t>
  </si>
  <si>
    <t>72222</t>
  </si>
  <si>
    <t>2022-01-04 15:09:29</t>
  </si>
  <si>
    <t>2821</t>
  </si>
  <si>
    <t>32316322</t>
  </si>
  <si>
    <t>72622</t>
  </si>
  <si>
    <t>84922</t>
  </si>
  <si>
    <t>2022-01-04 15:07:29</t>
  </si>
  <si>
    <t>2721</t>
  </si>
  <si>
    <t>27034522</t>
  </si>
  <si>
    <t>58222</t>
  </si>
  <si>
    <t>70222</t>
  </si>
  <si>
    <t>2022-01-04 15:05:33</t>
  </si>
  <si>
    <t>2621</t>
  </si>
  <si>
    <t>52969022</t>
  </si>
  <si>
    <t>108622</t>
  </si>
  <si>
    <t>119722</t>
  </si>
  <si>
    <t>008472003403</t>
  </si>
  <si>
    <t>2022-01-04 15:03:45</t>
  </si>
  <si>
    <t>2421</t>
  </si>
  <si>
    <t>34268822</t>
  </si>
  <si>
    <t>75122</t>
  </si>
  <si>
    <t>87422</t>
  </si>
  <si>
    <t>2022-01-04 14:54:13</t>
  </si>
  <si>
    <t>VIGENCIA FUTURA AUTRORIZACION 154621</t>
  </si>
  <si>
    <t>2321</t>
  </si>
  <si>
    <t>37798922</t>
  </si>
  <si>
    <t>79022</t>
  </si>
  <si>
    <t>91122</t>
  </si>
  <si>
    <t>3122</t>
  </si>
  <si>
    <t>2022-01-04 14:49:36</t>
  </si>
  <si>
    <t>2221</t>
  </si>
  <si>
    <t>28105422</t>
  </si>
  <si>
    <t>73422</t>
  </si>
  <si>
    <t>3022</t>
  </si>
  <si>
    <t>2022-01-04 14:45:18</t>
  </si>
  <si>
    <t>2121</t>
  </si>
  <si>
    <t>25812322</t>
  </si>
  <si>
    <t>53122</t>
  </si>
  <si>
    <t>65122</t>
  </si>
  <si>
    <t>2922</t>
  </si>
  <si>
    <t>2022-01-04 14:43:26</t>
  </si>
  <si>
    <t>2021</t>
  </si>
  <si>
    <t>42088722</t>
  </si>
  <si>
    <t>82422</t>
  </si>
  <si>
    <t>94622</t>
  </si>
  <si>
    <t>2822</t>
  </si>
  <si>
    <t>2022-01-04 14:41:51</t>
  </si>
  <si>
    <t>1921</t>
  </si>
  <si>
    <t>21326522</t>
  </si>
  <si>
    <t>2022-01-04 14:39:29</t>
  </si>
  <si>
    <t>1821</t>
  </si>
  <si>
    <t>117851822</t>
  </si>
  <si>
    <t>183122</t>
  </si>
  <si>
    <t>185622</t>
  </si>
  <si>
    <t>2022-01-04 14:37:08</t>
  </si>
  <si>
    <t>1721</t>
  </si>
  <si>
    <t>30334022</t>
  </si>
  <si>
    <t>65822</t>
  </si>
  <si>
    <t>77922</t>
  </si>
  <si>
    <t>2022-01-04 14:34:37</t>
  </si>
  <si>
    <t>1621</t>
  </si>
  <si>
    <t>30335922</t>
  </si>
  <si>
    <t>68622</t>
  </si>
  <si>
    <t>80922</t>
  </si>
  <si>
    <t>2022-01-04 14:32:07</t>
  </si>
  <si>
    <t>1521</t>
  </si>
  <si>
    <t>30335822</t>
  </si>
  <si>
    <t>68522</t>
  </si>
  <si>
    <t>80822</t>
  </si>
  <si>
    <t>2022-01-04 14:25:00</t>
  </si>
  <si>
    <t>1421</t>
  </si>
  <si>
    <t>32317222</t>
  </si>
  <si>
    <t>73322</t>
  </si>
  <si>
    <t>85622</t>
  </si>
  <si>
    <t>2022-01-04 14:22:32</t>
  </si>
  <si>
    <t>1321</t>
  </si>
  <si>
    <t>438557688</t>
  </si>
  <si>
    <t>NIEVES RICARDO JORGE KADIR</t>
  </si>
  <si>
    <t>2022-01-04 14:20:25</t>
  </si>
  <si>
    <t>1221</t>
  </si>
  <si>
    <t>23490122</t>
  </si>
  <si>
    <t>59722</t>
  </si>
  <si>
    <t>2022-01-04 14:18:32</t>
  </si>
  <si>
    <t>1121</t>
  </si>
  <si>
    <t>23488922</t>
  </si>
  <si>
    <t>57222</t>
  </si>
  <si>
    <t>2022-01-04 14:16:24</t>
  </si>
  <si>
    <t>1021</t>
  </si>
  <si>
    <t>54441822</t>
  </si>
  <si>
    <t>110322</t>
  </si>
  <si>
    <t>121422</t>
  </si>
  <si>
    <t>2022-01-04 14:14:39</t>
  </si>
  <si>
    <t>921</t>
  </si>
  <si>
    <t>60144722</t>
  </si>
  <si>
    <t>121022</t>
  </si>
  <si>
    <t>129722</t>
  </si>
  <si>
    <t>2022-01-04 14:12:49</t>
  </si>
  <si>
    <t>821</t>
  </si>
  <si>
    <t>25813522</t>
  </si>
  <si>
    <t>55122</t>
  </si>
  <si>
    <t>67122</t>
  </si>
  <si>
    <t>2022-01-04 14:10:59</t>
  </si>
  <si>
    <t>721</t>
  </si>
  <si>
    <t>30334522</t>
  </si>
  <si>
    <t>66622</t>
  </si>
  <si>
    <t>78722</t>
  </si>
  <si>
    <t>2022-01-04 14:07:54</t>
  </si>
  <si>
    <t>VIGENCIA FUTURA AUTORIZACION 179321</t>
  </si>
  <si>
    <t>3921</t>
  </si>
  <si>
    <t>30111822, 104124722, 104125022</t>
  </si>
  <si>
    <t>69222, 178322, 178422</t>
  </si>
  <si>
    <t>70122, 181222, 181322, 181422</t>
  </si>
  <si>
    <t>23715000846</t>
  </si>
  <si>
    <t>AMERICAS BUSINESS PROCESS SERVICES S A</t>
  </si>
  <si>
    <t>2022-01-04 14:02:55</t>
  </si>
  <si>
    <t>3821</t>
  </si>
  <si>
    <t>85211022</t>
  </si>
  <si>
    <t>141822</t>
  </si>
  <si>
    <t>21003993627</t>
  </si>
  <si>
    <t>UNION TEMPORAL SC TRANSPORTE 2021</t>
  </si>
  <si>
    <t>2022-01-04 13:59:49</t>
  </si>
  <si>
    <t>3721</t>
  </si>
  <si>
    <t>CONTRATO DE COMPRA VENTA Y SUMINISTROS</t>
  </si>
  <si>
    <t>61415122, 65963222, 111250422, 151795422</t>
  </si>
  <si>
    <t>123622, 129022, 181222, 227322</t>
  </si>
  <si>
    <t>132422, 137422, 184122, 230222</t>
  </si>
  <si>
    <t>61335009703</t>
  </si>
  <si>
    <t>ASEAR S.A. E.S.P.</t>
  </si>
  <si>
    <t>2022-01-04 13:53:49</t>
  </si>
  <si>
    <t>3621</t>
  </si>
  <si>
    <t>40819727138</t>
  </si>
  <si>
    <t>INTERNEXA S.A.</t>
  </si>
  <si>
    <t>2022-01-04 13:48:56</t>
  </si>
  <si>
    <t>3521</t>
  </si>
  <si>
    <t>37722, 81522, 117322, 172922, 214122, 274022, 309422</t>
  </si>
  <si>
    <t>000181990367</t>
  </si>
  <si>
    <t>2022-01-04 13:45:46</t>
  </si>
  <si>
    <t>3421</t>
  </si>
  <si>
    <t>03014508286</t>
  </si>
  <si>
    <t>2022-01-04 13:34:09</t>
  </si>
  <si>
    <t>2521</t>
  </si>
  <si>
    <t>500010459</t>
  </si>
  <si>
    <t>GRUPO EDS AUTOGAS S.A.S.</t>
  </si>
  <si>
    <t>PRODUCTOS DE HORNOS DE COQUE; PRODUCTOS DE REFINACIÓN DE PETRÓLEO Y COMBUSTIBLE NUCLEAR</t>
  </si>
  <si>
    <t>A-02-02-01-003-003</t>
  </si>
  <si>
    <t>2022-01-04 13:28:15</t>
  </si>
  <si>
    <t>621</t>
  </si>
  <si>
    <t>198218414</t>
  </si>
  <si>
    <t>PUERTAS LIBREROS LINA ALEJANDRA</t>
  </si>
  <si>
    <t>2022-01-04 12:50:30</t>
  </si>
  <si>
    <t>VIGENCIA FUTRURA AUTORIZACION 154621</t>
  </si>
  <si>
    <t>521</t>
  </si>
  <si>
    <t>28106022</t>
  </si>
  <si>
    <t>75522</t>
  </si>
  <si>
    <t>2022-01-04 12:48:52</t>
  </si>
  <si>
    <t>421</t>
  </si>
  <si>
    <t>30333922</t>
  </si>
  <si>
    <t>65722</t>
  </si>
  <si>
    <t>77822</t>
  </si>
  <si>
    <t>2022-01-04 12:47:07</t>
  </si>
  <si>
    <t>VIGENCI FUTURA AUTORIACION 154621</t>
  </si>
  <si>
    <t>321</t>
  </si>
  <si>
    <t>32317522</t>
  </si>
  <si>
    <t>73522</t>
  </si>
  <si>
    <t>85822</t>
  </si>
  <si>
    <t>004400167187</t>
  </si>
  <si>
    <t>2022-01-04 12:45:16</t>
  </si>
  <si>
    <t>05328957509</t>
  </si>
  <si>
    <t>BUSTOS GONZALEZ GILBERTO ANDRES</t>
  </si>
  <si>
    <t>2022-01-04 12:43:23</t>
  </si>
  <si>
    <t>43992822</t>
  </si>
  <si>
    <t>89722</t>
  </si>
  <si>
    <t>102322</t>
  </si>
  <si>
    <t>230400336939</t>
  </si>
  <si>
    <t>2022-01-04 12:41:29</t>
  </si>
  <si>
    <t>Observaciones</t>
  </si>
  <si>
    <t>Numero Documento Soporte</t>
  </si>
  <si>
    <t>Tipo Documento Soporte</t>
  </si>
  <si>
    <t>Fecha Documento Soporte</t>
  </si>
  <si>
    <t>Reintegros</t>
  </si>
  <si>
    <t>Ordenes de Pago</t>
  </si>
  <si>
    <t>Obligaciones</t>
  </si>
  <si>
    <t>Cuentas por Pagar</t>
  </si>
  <si>
    <t>Compromisos</t>
  </si>
  <si>
    <t>CDP</t>
  </si>
  <si>
    <t>Solicitud CDP</t>
  </si>
  <si>
    <t>Entidad Descripcion</t>
  </si>
  <si>
    <t>Entidad Nit</t>
  </si>
  <si>
    <t>Estado Cuenta</t>
  </si>
  <si>
    <t>Numero Cuenta</t>
  </si>
  <si>
    <t>Tipo Cuenta</t>
  </si>
  <si>
    <t>Medio de Pago</t>
  </si>
  <si>
    <t>Nombre Razon Social</t>
  </si>
  <si>
    <t>Identificacion</t>
  </si>
  <si>
    <t>Tipo Identificacion</t>
  </si>
  <si>
    <t>Saldo por Utilizar</t>
  </si>
  <si>
    <t>Valor Actual</t>
  </si>
  <si>
    <t>Valor Operaciones</t>
  </si>
  <si>
    <t>Valor Inicial</t>
  </si>
  <si>
    <t>Situacion</t>
  </si>
  <si>
    <t>Recurso</t>
  </si>
  <si>
    <t>Fuente</t>
  </si>
  <si>
    <t>Descripcion</t>
  </si>
  <si>
    <t>Rubro</t>
  </si>
  <si>
    <t>Dependencia Descripcion</t>
  </si>
  <si>
    <t>Estado</t>
  </si>
  <si>
    <t>Fecha de Creacion</t>
  </si>
  <si>
    <t>Fecha de Registro</t>
  </si>
  <si>
    <t>Numero Documento</t>
  </si>
  <si>
    <t>Ejecutado</t>
  </si>
  <si>
    <t xml:space="preserve">Mary Tatiana Quintero </t>
  </si>
  <si>
    <t xml:space="preserve"> Paola Andrea Molina Limas</t>
  </si>
  <si>
    <t>Luis Fernando Caballero</t>
  </si>
  <si>
    <t xml:space="preserve"> Oscar Eduardo Páez Moreno</t>
  </si>
  <si>
    <t xml:space="preserve"> Nury Yasmín Guitierrez Vega</t>
  </si>
  <si>
    <t xml:space="preserve">Gladys Carolina Foliaco </t>
  </si>
  <si>
    <t xml:space="preserve">Maria Clara Jose Gallo Florez </t>
  </si>
  <si>
    <t xml:space="preserve"> Harrysson Steven Niño Oliveros</t>
  </si>
  <si>
    <t>María Alejandra Molina García</t>
  </si>
  <si>
    <t xml:space="preserve">Ivana Carolina Gonzalez Murcia </t>
  </si>
  <si>
    <t>Johana Elena Neira López</t>
  </si>
  <si>
    <t xml:space="preserve">Laura Natalia Cruz Linares </t>
  </si>
  <si>
    <t>Ana Edith Castiblanco González</t>
  </si>
  <si>
    <t xml:space="preserve">Laura Vanesa Paredes Rodriguez </t>
  </si>
  <si>
    <t>Nini Johanna Lombana Vergara</t>
  </si>
  <si>
    <t xml:space="preserve">Juan Sebastian Parra Abisambra </t>
  </si>
  <si>
    <t>Claudia Marcela Méndez</t>
  </si>
  <si>
    <t>Daniel Aristizabal Salas</t>
  </si>
  <si>
    <t>Santiago Chacon Matiz</t>
  </si>
  <si>
    <t>Aura Cecilia Ruiz Triana</t>
  </si>
  <si>
    <t xml:space="preserve">Jaime Alejandro Forero Montero </t>
  </si>
  <si>
    <t xml:space="preserve">Jenny Prieto Echeverry </t>
  </si>
  <si>
    <t xml:space="preserve"> Angelica María León Nieto</t>
  </si>
  <si>
    <t>Sara Milena Garcia Duarte</t>
  </si>
  <si>
    <t>Camilo Andrés Castro Bernal</t>
  </si>
  <si>
    <t>72433-PAGO REAJUSTE SALARIAL EXFUNCIONARIOS RES 2191</t>
  </si>
  <si>
    <t>72433</t>
  </si>
  <si>
    <t>2022-07-27 00:00:00</t>
  </si>
  <si>
    <t>92922</t>
  </si>
  <si>
    <t>207600011082857</t>
  </si>
  <si>
    <t>LATIFF GOMEZ MIGUEL EDUARDO</t>
  </si>
  <si>
    <t>2022-07-27 11:03:17</t>
  </si>
  <si>
    <t>72422-PAGO REAJUSTE EXFUNCIONARIOS RES 2189</t>
  </si>
  <si>
    <t>92822</t>
  </si>
  <si>
    <t>62961297066</t>
  </si>
  <si>
    <t>TURISO TORO SAMANTA</t>
  </si>
  <si>
    <t>INDEMNIZACIÓN POR VACACIONES</t>
  </si>
  <si>
    <t>A-01-01-03-001-002</t>
  </si>
  <si>
    <t>2022-07-27 10:49:12</t>
  </si>
  <si>
    <t>PRIMA DE NAVIDAD</t>
  </si>
  <si>
    <t>A-01-01-01-001-009</t>
  </si>
  <si>
    <t>PRIMA DE SERVICIO</t>
  </si>
  <si>
    <t>A-01-01-01-001-006</t>
  </si>
  <si>
    <t>4ª REEMBOLSO CAJA MENOR RESOL. 2502</t>
  </si>
  <si>
    <t>2502</t>
  </si>
  <si>
    <t>RESOLUCION</t>
  </si>
  <si>
    <t>92722</t>
  </si>
  <si>
    <t>50022</t>
  </si>
  <si>
    <t>223035056</t>
  </si>
  <si>
    <t>2022-07-27 10:23:17</t>
  </si>
  <si>
    <t>72433- PAGO REAJUSTE SALARIAL EX FUNCIONARIOS RES 2188</t>
  </si>
  <si>
    <t>92622</t>
  </si>
  <si>
    <t>6380111796</t>
  </si>
  <si>
    <t>MEJIA SIERRA REBECA ASUNCION</t>
  </si>
  <si>
    <t>2022-07-27 10:17:37</t>
  </si>
  <si>
    <t>72433-PAGO REAJUSTE EX FUNCIONARIOS RES 2187</t>
  </si>
  <si>
    <t>92522</t>
  </si>
  <si>
    <t>073222960</t>
  </si>
  <si>
    <t>LOPEZ AVENDAÑO MICHEL LEONARDO</t>
  </si>
  <si>
    <t>2022-07-27 09:56:09</t>
  </si>
  <si>
    <t>contrato 340/22 - Prestar sus servicios de apoyo a la gestión con el fin de dar el soporte requerido en la entrega de insumos para gestión documental, manejo de archivo y organización topográfica del mismo derivado de los procesos de cobro coactivo y</t>
  </si>
  <si>
    <t>340</t>
  </si>
  <si>
    <t>92422</t>
  </si>
  <si>
    <t>91220098333</t>
  </si>
  <si>
    <t>CEPEDA PINZON ANGELA TATIANA</t>
  </si>
  <si>
    <t>2022-07-27 09:21:11</t>
  </si>
  <si>
    <t>cesion contrato 233/22 - Prestar servicios profesionales apoyando el desarrollo de las actividades de supervisión de los servicios de transporte en los diferentes modos, en las regiones a nivel nacional de conformidad con los lineamientos, políticas</t>
  </si>
  <si>
    <t>2022-07-26 00:00:00</t>
  </si>
  <si>
    <t>92322</t>
  </si>
  <si>
    <t>973124605</t>
  </si>
  <si>
    <t>PAEZ ARDILA JOSE JORGE</t>
  </si>
  <si>
    <t>2022-07-26 17:20:00</t>
  </si>
  <si>
    <t>72193-grav mov finan arl estudiantes</t>
  </si>
  <si>
    <t>72193</t>
  </si>
  <si>
    <t>227308622</t>
  </si>
  <si>
    <t>321722</t>
  </si>
  <si>
    <t>316722</t>
  </si>
  <si>
    <t>92222</t>
  </si>
  <si>
    <t>38022</t>
  </si>
  <si>
    <t>SERVICIOS FINANCIEROS Y SERVICIOS CONEXOS</t>
  </si>
  <si>
    <t>A-02-02-02-007-001</t>
  </si>
  <si>
    <t>2022-07-26 16:10:00</t>
  </si>
  <si>
    <t>72193-PAGO ARL ESTUDIANTES</t>
  </si>
  <si>
    <t>227285722</t>
  </si>
  <si>
    <t>321622</t>
  </si>
  <si>
    <t>316622</t>
  </si>
  <si>
    <t>92122</t>
  </si>
  <si>
    <t>2022-07-26 16:04:56</t>
  </si>
  <si>
    <t>PAGO SENTENCIA JUDICIAL RES 2177 - Luis Fernando Garibello Peralta</t>
  </si>
  <si>
    <t>71143</t>
  </si>
  <si>
    <t>227261622</t>
  </si>
  <si>
    <t>321522</t>
  </si>
  <si>
    <t>316422</t>
  </si>
  <si>
    <t>92022</t>
  </si>
  <si>
    <t>48822</t>
  </si>
  <si>
    <t>033395575</t>
  </si>
  <si>
    <t>FONDO NACIONAL DEL AHORRO - CARLOS LLERAS RESTREPO</t>
  </si>
  <si>
    <t>SENTENCIAS</t>
  </si>
  <si>
    <t>A-03-10-01-001</t>
  </si>
  <si>
    <t>2022-07-26 14:58:50</t>
  </si>
  <si>
    <t>GRAV MOV FINAN LIBRANZAS NOMINA JULIO</t>
  </si>
  <si>
    <t>70123</t>
  </si>
  <si>
    <t>227233422</t>
  </si>
  <si>
    <t>321322</t>
  </si>
  <si>
    <t>316222</t>
  </si>
  <si>
    <t>91922</t>
  </si>
  <si>
    <t>2022-07-26 10:53:34</t>
  </si>
  <si>
    <t>ORDEN DE COMPRA 93834/22 - Renovación de la actualización y soporte del licenciamiento de los productos Oracle denominado SOFTWARE UPDATE LICENSE &amp; SUPPORT de la Superintendencia de Transporte".</t>
  </si>
  <si>
    <t>93834</t>
  </si>
  <si>
    <t>ORDEN DE COMPRA</t>
  </si>
  <si>
    <t>91822</t>
  </si>
  <si>
    <t>49622</t>
  </si>
  <si>
    <t>CITIBANK COLOMBIA</t>
  </si>
  <si>
    <t>860051135</t>
  </si>
  <si>
    <t>5063182011</t>
  </si>
  <si>
    <t>ORACLE COLOMBIA LIMITADA</t>
  </si>
  <si>
    <t>2022-07-26 10:44:41</t>
  </si>
  <si>
    <t>cesion contrato 070/22 Prestar sus servicios profesionales en la Superintendencia de Transporte, apoyando la gestión y ejecución de las actividades programadas para el logro de la implementación, desarrollo y seguimiento de los programas especiales i</t>
  </si>
  <si>
    <t>91722</t>
  </si>
  <si>
    <t>007070348060</t>
  </si>
  <si>
    <t>GONZALEZ SANABRIA GERMAN ADOLFO</t>
  </si>
  <si>
    <t>2022-07-26 09:47:04</t>
  </si>
  <si>
    <t>2022-07-22 00:00:00</t>
  </si>
  <si>
    <t>71003 - grav mov finan acueducto 16 facturas</t>
  </si>
  <si>
    <t>71003</t>
  </si>
  <si>
    <t>2022-07-25 00:00:00</t>
  </si>
  <si>
    <t>223320122</t>
  </si>
  <si>
    <t>319922</t>
  </si>
  <si>
    <t>314822</t>
  </si>
  <si>
    <t>91522</t>
  </si>
  <si>
    <t>2022-07-25 11:23:57</t>
  </si>
  <si>
    <t>71003 - 16 FACTURAS 27 ABRIL A JUNIO 24</t>
  </si>
  <si>
    <t>224617922</t>
  </si>
  <si>
    <t>320222</t>
  </si>
  <si>
    <t>315122</t>
  </si>
  <si>
    <t>91422</t>
  </si>
  <si>
    <t>1804673</t>
  </si>
  <si>
    <t>EMPRESA DE ACUEDUCTO Y ALCANTARILLADO DE BOGOTA - ESP</t>
  </si>
  <si>
    <t>2022-07-25 10:47:10</t>
  </si>
  <si>
    <t>2022-07-21 00:00:00</t>
  </si>
  <si>
    <t>cesion contrato 235/22 - “Prestar servicios profesionales apoyando el desarrollo de las actividades de supervisión de los servicios de transporte en los diferentes modos, en las regiones a nivel nacional de conformidad con los lineamientos, políticas</t>
  </si>
  <si>
    <t>90722</t>
  </si>
  <si>
    <t>2022-07-22 10:42:02</t>
  </si>
  <si>
    <t>70123- NOMINA JULIO 2022</t>
  </si>
  <si>
    <t>218465722</t>
  </si>
  <si>
    <t>314922</t>
  </si>
  <si>
    <t>310122</t>
  </si>
  <si>
    <t>90622</t>
  </si>
  <si>
    <t>2022-07-21 18:36:33</t>
  </si>
  <si>
    <t>HORAS EXTRAS, DOMINICALES, FESTIVOS Y RECARGOS</t>
  </si>
  <si>
    <t>A-01-01-01-001-008</t>
  </si>
  <si>
    <t>AUXILIO DE TRANSPORTE</t>
  </si>
  <si>
    <t>A-01-01-01-001-005</t>
  </si>
  <si>
    <t>GRAV MOV FINAN LIBRANZAS ADICIONAL</t>
  </si>
  <si>
    <t>correo</t>
  </si>
  <si>
    <t>OTROS</t>
  </si>
  <si>
    <t>220179622</t>
  </si>
  <si>
    <t>315022</t>
  </si>
  <si>
    <t>310222</t>
  </si>
  <si>
    <t>90522</t>
  </si>
  <si>
    <t>2022-07-21 16:58:12</t>
  </si>
  <si>
    <t>CESION CONTRATO 240/22 - CEDENTE YULIETH ZUÑIGA</t>
  </si>
  <si>
    <t>90422</t>
  </si>
  <si>
    <t>7242017312</t>
  </si>
  <si>
    <t>PINSON ORTIZ ANDRES</t>
  </si>
  <si>
    <t>2022-07-21 09:58:18</t>
  </si>
  <si>
    <t>CONTRATO 339/22 - Prestar sus servicios de apoyo a la gestión en el Despacho del Superintendente Delegado de Concesiones e Infraestructura y sus direcciones, para la organización de los expedientes correspondientes a la gestión desarrollada en las ac</t>
  </si>
  <si>
    <t>339</t>
  </si>
  <si>
    <t>2022-07-19 00:00:00</t>
  </si>
  <si>
    <t>90322</t>
  </si>
  <si>
    <t>49322</t>
  </si>
  <si>
    <t>91238520270</t>
  </si>
  <si>
    <t>CORREDOR PIAMONTE JULIANA VALENTINA</t>
  </si>
  <si>
    <t>2022-07-19 17:07:57</t>
  </si>
  <si>
    <t>2022-07-15 00:00:00</t>
  </si>
  <si>
    <t>66986-GRAV MOV FINAN FACTURA DE ENERGIA</t>
  </si>
  <si>
    <t>66983</t>
  </si>
  <si>
    <t>2022-07-18 00:00:00</t>
  </si>
  <si>
    <t>212587122, 212589822</t>
  </si>
  <si>
    <t>310122, 310222</t>
  </si>
  <si>
    <t>305122, 305222</t>
  </si>
  <si>
    <t>90122</t>
  </si>
  <si>
    <t>2022-07-18 16:09:45</t>
  </si>
  <si>
    <t>65133-RES 1923 PAGO AJUSTE SALARIAL EX FUNCIONARIOS</t>
  </si>
  <si>
    <t>1923</t>
  </si>
  <si>
    <t>222882822, 222884422, 222886022, 222897222, 222914822</t>
  </si>
  <si>
    <t>317722, 317822, 317922, 318022, 318122</t>
  </si>
  <si>
    <t>312622, 312722, 312822, 312922, 313022</t>
  </si>
  <si>
    <t>90022</t>
  </si>
  <si>
    <t>0550006900712420</t>
  </si>
  <si>
    <t>RAMIREZ BUSTOS JEFFERSON FERNEY</t>
  </si>
  <si>
    <t>2022-07-15 21:09:49</t>
  </si>
  <si>
    <t>65133-PAGO RES 1922 AJUSTE SALARIAL EX FUNCIONARIOS</t>
  </si>
  <si>
    <t>65133</t>
  </si>
  <si>
    <t>223271422, 223272422, 223278922, 223279922, 223281222</t>
  </si>
  <si>
    <t>318722, 318822, 318922, 319022, 319122</t>
  </si>
  <si>
    <t>313622, 313722, 313822, 313922, 314022</t>
  </si>
  <si>
    <t>89922</t>
  </si>
  <si>
    <t>03185115045</t>
  </si>
  <si>
    <t>RAMOS BEDOYA JAIRO JULIAN</t>
  </si>
  <si>
    <t>2022-07-15 20:57:00</t>
  </si>
  <si>
    <t>65133-RES 1920 PAGO AJUSTE SALARIAL EX FUNCIONARIOS</t>
  </si>
  <si>
    <t>223264322, 223265222, 223266122, 223267222, 223270022</t>
  </si>
  <si>
    <t>318222, 318322, 318422, 318522, 318622</t>
  </si>
  <si>
    <t>313122, 313222, 313322, 313422, 313522</t>
  </si>
  <si>
    <t>89822</t>
  </si>
  <si>
    <t>2022-07-15 20:34:23</t>
  </si>
  <si>
    <t>65133-RES 1918 pago ajuste salarial ex funcionarios</t>
  </si>
  <si>
    <t>1918</t>
  </si>
  <si>
    <t>223285422, 223301022, 223313522, 223314122, 223314822</t>
  </si>
  <si>
    <t>319222, 319322, 319422, 319522, 319622</t>
  </si>
  <si>
    <t>314122, 314222, 314322, 314422, 314522</t>
  </si>
  <si>
    <t>007470373361</t>
  </si>
  <si>
    <t>NARANJO MARTINEZ CARLOS ANDRES</t>
  </si>
  <si>
    <t>2022-07-15 20:05:09</t>
  </si>
  <si>
    <t>66553-FACTURA 000304827341</t>
  </si>
  <si>
    <t>66553</t>
  </si>
  <si>
    <t>220126422</t>
  </si>
  <si>
    <t>314322</t>
  </si>
  <si>
    <t>309322</t>
  </si>
  <si>
    <t>89622</t>
  </si>
  <si>
    <t>0020936509</t>
  </si>
  <si>
    <t>EMPRESA DE TELECOMUNICACIONES DE BOGOTA SA ESP PUDIENDO IDENTIFICARSE PARA TODOS LOS EFECTOS CON LA SIGLA ETB S.A. E.S.P.</t>
  </si>
  <si>
    <t>2022-07-15 15:10:59</t>
  </si>
  <si>
    <t>66983-FACTURA 6865048011</t>
  </si>
  <si>
    <t>211984522</t>
  </si>
  <si>
    <t>307422</t>
  </si>
  <si>
    <t>302422</t>
  </si>
  <si>
    <t>89522</t>
  </si>
  <si>
    <t>ENEL COLOMBIA S.A E.S.P</t>
  </si>
  <si>
    <t>2022-07-15 15:02:35</t>
  </si>
  <si>
    <t>65993-17 FACTURAS 03 JUNIO A 6 JULIO</t>
  </si>
  <si>
    <t>65993</t>
  </si>
  <si>
    <t>211410522, 211410622, 211410722, 211410822, 211410922, 211411022, 211411122, 211411222, 211411322, 211411422, 211411522, 211411622, 211966622, 211974422, 211977322, 211978922, 211982222, 212406222, 212415122, 212417422, 212424122, 212439122, 212445022, 212452822, 212473722, 212477322, 212480622, 212485422, 212488922, 212491722, 212497022, 212500322, 212511922, 212516622</t>
  </si>
  <si>
    <t>305122, 305222, 305322, 305422, 305522, 305622, 305722, 305822, 305922, 306022, 306122, 306222, 306322, 306422, 306522, 306622, 306722</t>
  </si>
  <si>
    <t>300022, 300122, 300222, 300322, 300422, 300522, 300622, 300722, 300822, 300922, 301022, 301122, 301222, 301322, 301422, 301522, 301622, 301722</t>
  </si>
  <si>
    <t>89422</t>
  </si>
  <si>
    <t>2022-07-15 10:08:56</t>
  </si>
  <si>
    <t>ADICION Y PRORROGA CONTRATO contrato 326/20 el uso y goce como cuerpo cierto de los inmuebles debidamente dotados para su funcionamiento, cuya descripción se encuentra contenida en el Anexo Técnico adjunto al presente y que forma parte integral del</t>
  </si>
  <si>
    <t>2022-07-14 00:00:00</t>
  </si>
  <si>
    <t>89322</t>
  </si>
  <si>
    <t>2022-07-14 11:25:31</t>
  </si>
  <si>
    <t>GRAV MOV FINAN DESCUENTOS PRIMA DE SERVICIO</t>
  </si>
  <si>
    <t>211408522</t>
  </si>
  <si>
    <t>306922</t>
  </si>
  <si>
    <t>301922</t>
  </si>
  <si>
    <t>89222</t>
  </si>
  <si>
    <t>2022-07-14 09:55:47</t>
  </si>
  <si>
    <t>ORDEN DE COMPRA 93334/22 - ADQUISICION DE TONER PARA LAS IMPRESORAS</t>
  </si>
  <si>
    <t>93334</t>
  </si>
  <si>
    <t>89122</t>
  </si>
  <si>
    <t>48222</t>
  </si>
  <si>
    <t>08525906890</t>
  </si>
  <si>
    <t>OTROS PRODUCTOS QUÍMICOS; FIBRAS ARTIFICIALES (O FIBRAS INDUSTRIALES HECHAS POR EL HOMBRE)</t>
  </si>
  <si>
    <t>A-02-02-01-003-005</t>
  </si>
  <si>
    <t>2022-07-14 09:35:57</t>
  </si>
  <si>
    <t>ORDEN DE COMPRA 93333 ADQUSICION DE TONER PARA LAS IMPRESORAS</t>
  </si>
  <si>
    <t>93333</t>
  </si>
  <si>
    <t>89022</t>
  </si>
  <si>
    <t>2022-07-14 09:27:35</t>
  </si>
  <si>
    <t>2022-07-12 00:00:00</t>
  </si>
  <si>
    <t>88922</t>
  </si>
  <si>
    <t>65143-FACTURA 249841075</t>
  </si>
  <si>
    <t>65143</t>
  </si>
  <si>
    <t>206639522</t>
  </si>
  <si>
    <t>297222</t>
  </si>
  <si>
    <t>292422</t>
  </si>
  <si>
    <t>88822</t>
  </si>
  <si>
    <t>2022-07-12 14:01:30</t>
  </si>
  <si>
    <t>58603-RES 1917 PAGO REAJUSTE SALARIAL</t>
  </si>
  <si>
    <t>58603</t>
  </si>
  <si>
    <t>211351822, 211352322, 211352522, 211352822, 211353222</t>
  </si>
  <si>
    <t>301722, 301822, 301922, 302422, 302522</t>
  </si>
  <si>
    <t>296922, 297022, 297122, 297222, 297322</t>
  </si>
  <si>
    <t>88722</t>
  </si>
  <si>
    <t>488405727493</t>
  </si>
  <si>
    <t>TORRES CANO ANA MARIA</t>
  </si>
  <si>
    <t>2022-07-12 12:45:13</t>
  </si>
  <si>
    <t>grav mov finan pago impuesto ica tercer bimestre</t>
  </si>
  <si>
    <t>2022-07-11 00:00:00</t>
  </si>
  <si>
    <t>207650422</t>
  </si>
  <si>
    <t>294622</t>
  </si>
  <si>
    <t>289822</t>
  </si>
  <si>
    <t>88622</t>
  </si>
  <si>
    <t>49522</t>
  </si>
  <si>
    <t>2022-07-11 16:21:59</t>
  </si>
  <si>
    <t>64323-RES 1702 PAGO REAJUSTE SALARIAL</t>
  </si>
  <si>
    <t>64323</t>
  </si>
  <si>
    <t>208639522, 208646322, 208650522, 208655022, 208660922</t>
  </si>
  <si>
    <t>296522, 296622, 296722, 296822, 296922</t>
  </si>
  <si>
    <t>291722, 291822, 291922, 292022, 292122</t>
  </si>
  <si>
    <t>88522</t>
  </si>
  <si>
    <t>35278616264</t>
  </si>
  <si>
    <t>VILLAMIL MUÑOZ ALBA ENIDIA</t>
  </si>
  <si>
    <t>2022-07-11 12:37:17</t>
  </si>
  <si>
    <t>2022-07-06 00:00:00</t>
  </si>
  <si>
    <t>88422</t>
  </si>
  <si>
    <t>2022-07-05 00:00:00</t>
  </si>
  <si>
    <t>88322</t>
  </si>
  <si>
    <t>336-ADQUIRIR LOS ELEMENTOS DE PROTECCION PERSONAL QUE REQUIERA LA SUPERINTENDENCIA DE TRANSPORTE</t>
  </si>
  <si>
    <t>336</t>
  </si>
  <si>
    <t>2022-07-08 00:00:00</t>
  </si>
  <si>
    <t>88222</t>
  </si>
  <si>
    <t>48722</t>
  </si>
  <si>
    <t>202822177</t>
  </si>
  <si>
    <t>COMPAÑIA INDUSTRIAL FERRETERA S A S</t>
  </si>
  <si>
    <t>APARATOS MÉDICOS, INSTRUMENTOS ÓPTICOS Y DE PRECISIÓN, RELOJES</t>
  </si>
  <si>
    <t>A-02-02-01-004-008</t>
  </si>
  <si>
    <t>2022-07-08 18:20:29</t>
  </si>
  <si>
    <t>PRODUCTOS DE CAUCHO Y PLÁSTICO</t>
  </si>
  <si>
    <t>A-02-02-01-003-006</t>
  </si>
  <si>
    <t>DOTACIÓN (PRENDAS DE VESTIR Y CALZADO)</t>
  </si>
  <si>
    <t>A-02-02-01-002-008</t>
  </si>
  <si>
    <t>ARTÍCULOS TEXTILES (EXCEPTO PRENDAS DE VESTIR)</t>
  </si>
  <si>
    <t>A-02-02-01-002-007</t>
  </si>
  <si>
    <t>60963-RES 1924 PAGO REAJUSTE SALARIAL</t>
  </si>
  <si>
    <t>60963</t>
  </si>
  <si>
    <t>210869922, 210873122, 210885322, 210891622</t>
  </si>
  <si>
    <t>300622, 300722, 300822, 300922</t>
  </si>
  <si>
    <t>295822, 295922, 296022, 296122</t>
  </si>
  <si>
    <t>88122</t>
  </si>
  <si>
    <t>472900158701</t>
  </si>
  <si>
    <t>CARRASCAL GIRALDO RUBY MARCELA</t>
  </si>
  <si>
    <t>2022-07-08 15:59:18</t>
  </si>
  <si>
    <t>60963-RES 1921 PAGO REAJUSTE SALARIAL</t>
  </si>
  <si>
    <t>210846322, 210848322, 210853122, 210857722</t>
  </si>
  <si>
    <t>300222, 300322, 300422, 300522</t>
  </si>
  <si>
    <t>295422, 295522, 295622, 295722</t>
  </si>
  <si>
    <t>88022</t>
  </si>
  <si>
    <t>24078297353</t>
  </si>
  <si>
    <t>CALDERON ROMERO IVONE NATHALY</t>
  </si>
  <si>
    <t>2022-07-08 15:50:32</t>
  </si>
  <si>
    <t>60963-RES 1919 PAGO REAJUSTE SALARIAL</t>
  </si>
  <si>
    <t>210808922, 210812622, 210830522, 210837922, 210842822</t>
  </si>
  <si>
    <t>299722, 299822, 299922, 300022, 300122</t>
  </si>
  <si>
    <t>294922, 295022, 295122, 295222, 295322</t>
  </si>
  <si>
    <t>87922</t>
  </si>
  <si>
    <t>87936136484</t>
  </si>
  <si>
    <t>NARVAEZ RODRIGUEZ CRISTHIAN DAVID</t>
  </si>
  <si>
    <t>2022-07-08 15:40:28</t>
  </si>
  <si>
    <t>60963-RES 1916 PAGO REAJUSTE SALARIAL</t>
  </si>
  <si>
    <t>210779322, 210785622, 210789222, 210795222, 210803422</t>
  </si>
  <si>
    <t>299222, 299322, 299422, 299522, 299622</t>
  </si>
  <si>
    <t>294422, 294522, 294622, 294722, 294822</t>
  </si>
  <si>
    <t>87822</t>
  </si>
  <si>
    <t>24061189942</t>
  </si>
  <si>
    <t>LEON NIETO ANGELICA MARIA</t>
  </si>
  <si>
    <t>2022-07-08 15:21:17</t>
  </si>
  <si>
    <t>60963- PAGO REAJUSTE SALARIAL RES 1915</t>
  </si>
  <si>
    <t>210565122, 210584122, 210590022, 210596422, 210602722</t>
  </si>
  <si>
    <t>298722, 298822, 298922, 299022, 299122</t>
  </si>
  <si>
    <t>293922, 294022, 294122, 294222, 294322</t>
  </si>
  <si>
    <t>87722</t>
  </si>
  <si>
    <t>007800689528</t>
  </si>
  <si>
    <t>PALACIOS LLERAS ANDRES</t>
  </si>
  <si>
    <t>2022-07-08 13:48:17</t>
  </si>
  <si>
    <t>63103-MOVISTAR FIJO (018000) FACTURA 828027</t>
  </si>
  <si>
    <t>63103</t>
  </si>
  <si>
    <t>203331222</t>
  </si>
  <si>
    <t>290722</t>
  </si>
  <si>
    <t>287322</t>
  </si>
  <si>
    <t>87622</t>
  </si>
  <si>
    <t>000358572</t>
  </si>
  <si>
    <t>2022-07-08 12:21:49</t>
  </si>
  <si>
    <t>62913-NOMINA ADICIONAL JULIO (VACACIONES)</t>
  </si>
  <si>
    <t>62913</t>
  </si>
  <si>
    <t>203352822</t>
  </si>
  <si>
    <t>290622</t>
  </si>
  <si>
    <t>287222</t>
  </si>
  <si>
    <t>87522</t>
  </si>
  <si>
    <t>2022-07-08 12:00:08</t>
  </si>
  <si>
    <t>56763 - grav mov finan arl practicantes</t>
  </si>
  <si>
    <t>56763</t>
  </si>
  <si>
    <t>2022-07-07 00:00:00</t>
  </si>
  <si>
    <t>200030222</t>
  </si>
  <si>
    <t>287622</t>
  </si>
  <si>
    <t>284522</t>
  </si>
  <si>
    <t>2022-07-07 10:59:37</t>
  </si>
  <si>
    <t>RES 1955 PAGO LIQUIDACION EX FUNCIONARIOS</t>
  </si>
  <si>
    <t>58593</t>
  </si>
  <si>
    <t>203398922, 203406522, 203408122, 203408722</t>
  </si>
  <si>
    <t>288522, 288622, 288722, 288822</t>
  </si>
  <si>
    <t>285322, 285422, 285522, 285622</t>
  </si>
  <si>
    <t>87322</t>
  </si>
  <si>
    <t>4482011849</t>
  </si>
  <si>
    <t>ESTUPIÑAN PEDRAZA RICARDO ANDRES</t>
  </si>
  <si>
    <t>2022-07-07 10:57:37</t>
  </si>
  <si>
    <t>CESION CONTRATO 074/22 - CEDENTE MARIA MOLINA</t>
  </si>
  <si>
    <t>87222</t>
  </si>
  <si>
    <t>2022-07-07 06:55:37</t>
  </si>
  <si>
    <t>62053-PRIMA DE SERVICIO</t>
  </si>
  <si>
    <t>62053</t>
  </si>
  <si>
    <t>199082222</t>
  </si>
  <si>
    <t>286622, 287022</t>
  </si>
  <si>
    <t>283522, 283922</t>
  </si>
  <si>
    <t>87122</t>
  </si>
  <si>
    <t>2022-07-07 06:34:07</t>
  </si>
  <si>
    <t>61473-ARL CONTRAISTAS JUNIO AJUSTE ENERO FEB MAR ABRIL</t>
  </si>
  <si>
    <t>61473</t>
  </si>
  <si>
    <t>198787222</t>
  </si>
  <si>
    <t>286522</t>
  </si>
  <si>
    <t>283422</t>
  </si>
  <si>
    <t>86922</t>
  </si>
  <si>
    <t>40922</t>
  </si>
  <si>
    <t>Giro</t>
  </si>
  <si>
    <t>POSITIVA COMPAÑIA DE SEGUROS S. A.</t>
  </si>
  <si>
    <t>2022-07-06 10:25:46</t>
  </si>
  <si>
    <t>61473-GRAV MOV FINAN ARL CONTRATISTAS JUNIO Y AJUSTES</t>
  </si>
  <si>
    <t>223322422</t>
  </si>
  <si>
    <t>320022</t>
  </si>
  <si>
    <t>86822</t>
  </si>
  <si>
    <t>2022-07-06 09:54:11</t>
  </si>
  <si>
    <t>61473-ARL CONTRATISTAS JUNIO AJUSTE ENERO FEBRERO MARZO ABRIL</t>
  </si>
  <si>
    <t>86722</t>
  </si>
  <si>
    <t>2022-07-06 09:48:47</t>
  </si>
  <si>
    <t>61543-GRAV MOV FINAN APORTES JUNIO</t>
  </si>
  <si>
    <t>61543</t>
  </si>
  <si>
    <t>198647722</t>
  </si>
  <si>
    <t>283122</t>
  </si>
  <si>
    <t>279922</t>
  </si>
  <si>
    <t>86622</t>
  </si>
  <si>
    <t>2022-07-05 16:58:05</t>
  </si>
  <si>
    <t>61543-APORTES JUNIO</t>
  </si>
  <si>
    <t>196684822</t>
  </si>
  <si>
    <t>281522</t>
  </si>
  <si>
    <t>278322</t>
  </si>
  <si>
    <t>86522</t>
  </si>
  <si>
    <t>EPS SURAMERICANA S. A</t>
  </si>
  <si>
    <t>APORTES A LA SEGURIDAD SOCIAL EN SALUD</t>
  </si>
  <si>
    <t>A-01-01-02-002</t>
  </si>
  <si>
    <t>2022-07-05 11:18:44</t>
  </si>
  <si>
    <t>196711122</t>
  </si>
  <si>
    <t>281422</t>
  </si>
  <si>
    <t>278222</t>
  </si>
  <si>
    <t>86422</t>
  </si>
  <si>
    <t>SKANDIA FONDO DE PENSIONES OBLIGATORIAS-MODERADO</t>
  </si>
  <si>
    <t>APORTES A LA SEGURIDAD SOCIAL EN PENSIONES</t>
  </si>
  <si>
    <t>A-01-01-02-001</t>
  </si>
  <si>
    <t>2022-07-05 11:14:00</t>
  </si>
  <si>
    <t>196694722</t>
  </si>
  <si>
    <t>281322</t>
  </si>
  <si>
    <t>278122</t>
  </si>
  <si>
    <t>86322</t>
  </si>
  <si>
    <t>ENTIDAD PROMOTORA DE SALUD SANITAS S A S</t>
  </si>
  <si>
    <t>2022-07-05 11:10:05</t>
  </si>
  <si>
    <t>196694022</t>
  </si>
  <si>
    <t>281222</t>
  </si>
  <si>
    <t>278022</t>
  </si>
  <si>
    <t>86222</t>
  </si>
  <si>
    <t>SALUD TOTAL ENTIDAD PROMOTORA DE SALUD DEL REGIMEN CONTRIBUTIVO Y DEL REGIMEN SUBSIDIADO S A</t>
  </si>
  <si>
    <t>2022-07-05 11:07:05</t>
  </si>
  <si>
    <t>196725422</t>
  </si>
  <si>
    <t>281122</t>
  </si>
  <si>
    <t>277922</t>
  </si>
  <si>
    <t>86122</t>
  </si>
  <si>
    <t>AUXILIO DE CESANTÍAS</t>
  </si>
  <si>
    <t>A-01-01-02-003</t>
  </si>
  <si>
    <t>2022-07-05 11:03:13</t>
  </si>
  <si>
    <t>196714422</t>
  </si>
  <si>
    <t>281022</t>
  </si>
  <si>
    <t>277822</t>
  </si>
  <si>
    <t>86022</t>
  </si>
  <si>
    <t>FONDO DE PENSIONES OBLIGATORIAS PROTECCION MODERADO</t>
  </si>
  <si>
    <t>2022-07-05 10:59:41</t>
  </si>
  <si>
    <t>198530622</t>
  </si>
  <si>
    <t>280922</t>
  </si>
  <si>
    <t>277722</t>
  </si>
  <si>
    <t>85922</t>
  </si>
  <si>
    <t>FONDO DE PENSIONES OBLIGATORIAS PORVENIR MODERADO</t>
  </si>
  <si>
    <t>2022-07-05 10:56:56</t>
  </si>
  <si>
    <t>196711822</t>
  </si>
  <si>
    <t>280822</t>
  </si>
  <si>
    <t>277622</t>
  </si>
  <si>
    <t>INSTITUTO COLOMBIANO DE BIENESTAR FAMILIAR</t>
  </si>
  <si>
    <t>APORTES AL ICBF</t>
  </si>
  <si>
    <t>A-01-01-02-006</t>
  </si>
  <si>
    <t>2022-07-05 10:54:07</t>
  </si>
  <si>
    <t>196719222</t>
  </si>
  <si>
    <t>280722</t>
  </si>
  <si>
    <t>277522</t>
  </si>
  <si>
    <t>85722</t>
  </si>
  <si>
    <t>SERVICIO NACIONAL DE APRENDIZAJE</t>
  </si>
  <si>
    <t>APORTES AL SENA</t>
  </si>
  <si>
    <t>A-01-01-02-007</t>
  </si>
  <si>
    <t>2022-07-05 10:50:48</t>
  </si>
  <si>
    <t>196718122</t>
  </si>
  <si>
    <t>280622</t>
  </si>
  <si>
    <t>277422</t>
  </si>
  <si>
    <t>CAJA DE COMPENSACION FAMILIAR COMPENSAR</t>
  </si>
  <si>
    <t>APORTES A CAJAS DE COMPENSACIÓN FAMILIAR</t>
  </si>
  <si>
    <t>A-01-01-02-004</t>
  </si>
  <si>
    <t>2022-07-05 10:47:08</t>
  </si>
  <si>
    <t>61443-APORTES JUNIO</t>
  </si>
  <si>
    <t>196692722</t>
  </si>
  <si>
    <t>280522</t>
  </si>
  <si>
    <t>277322</t>
  </si>
  <si>
    <t>85522</t>
  </si>
  <si>
    <t>NUEVA EMPRESA PROMOTORA DE SALUD S.A.</t>
  </si>
  <si>
    <t>2022-07-05 10:44:18</t>
  </si>
  <si>
    <t>196690122</t>
  </si>
  <si>
    <t>280422</t>
  </si>
  <si>
    <t>277222</t>
  </si>
  <si>
    <t>85422</t>
  </si>
  <si>
    <t>ADMINISTRADORA DE LOS RECURSOS DEL SISTEMA GENERAL DE SEGURIDAD SOCIAL EN SALUD</t>
  </si>
  <si>
    <t>2022-07-05 10:41:19</t>
  </si>
  <si>
    <t>196686022</t>
  </si>
  <si>
    <t>280322</t>
  </si>
  <si>
    <t>277122</t>
  </si>
  <si>
    <t>ENTIDAD PROMOTORA DE SALUD FAMISANAR S A S</t>
  </si>
  <si>
    <t>2022-07-05 10:37:32</t>
  </si>
  <si>
    <t>196683322</t>
  </si>
  <si>
    <t>280222</t>
  </si>
  <si>
    <t>277022</t>
  </si>
  <si>
    <t>85222</t>
  </si>
  <si>
    <t>2022-07-05 10:29:30</t>
  </si>
  <si>
    <t>196705722</t>
  </si>
  <si>
    <t>280122</t>
  </si>
  <si>
    <t>276922</t>
  </si>
  <si>
    <t>85122</t>
  </si>
  <si>
    <t>ADMINISTRADORA COLOMBIANA DE PENSIONES COLPENSIONES</t>
  </si>
  <si>
    <t>2022-07-05 10:14:23</t>
  </si>
  <si>
    <t>196697422</t>
  </si>
  <si>
    <t>280022</t>
  </si>
  <si>
    <t>276822</t>
  </si>
  <si>
    <t>85022</t>
  </si>
  <si>
    <t>FONDO DE PENSIONES OBLIGATORIAS COLFONDOS MODERADO</t>
  </si>
  <si>
    <t>2022-07-05 10:11:53</t>
  </si>
  <si>
    <t>196656822</t>
  </si>
  <si>
    <t>276722</t>
  </si>
  <si>
    <t>CAPITAL SALUD ENTIDAD PROMOTORA DE SALUD DEL REGIMEN SUBSIDIADO S.A.S.</t>
  </si>
  <si>
    <t>2022-07-05 10:08:39</t>
  </si>
  <si>
    <t>196714822</t>
  </si>
  <si>
    <t>279822</t>
  </si>
  <si>
    <t>276622</t>
  </si>
  <si>
    <t>84822</t>
  </si>
  <si>
    <t>APORTES GENERALES AL SISTEMA DE RIESGOS LABORALES</t>
  </si>
  <si>
    <t>A-01-01-02-005</t>
  </si>
  <si>
    <t>2022-07-05 10:06:02</t>
  </si>
  <si>
    <t>196656022</t>
  </si>
  <si>
    <t>279722</t>
  </si>
  <si>
    <t>276522</t>
  </si>
  <si>
    <t>84722</t>
  </si>
  <si>
    <t>ALIANSALUD ENTIDAD PROMOTORA DE SALUD S.A. PERO TAMBIEN PODRA UTILIZAR LAS DENOMINACIONES ALIANSALUD ENTIDAD PROMOTORA DE SALUD Y/O ALIANSALUD EPS S.A Y/O ALIANSALUD EPS</t>
  </si>
  <si>
    <t>2022-07-05 10:02:22</t>
  </si>
  <si>
    <t>61093-NOMINA ADICIONAL PABON JAIMES JULI SOLMARA</t>
  </si>
  <si>
    <t>61093</t>
  </si>
  <si>
    <t>2022-07-01 00:00:00</t>
  </si>
  <si>
    <t>198750622</t>
  </si>
  <si>
    <t>274922</t>
  </si>
  <si>
    <t>84622</t>
  </si>
  <si>
    <t>2022-07-01 17:57:45</t>
  </si>
  <si>
    <t>2022-06-28 00:00:00</t>
  </si>
  <si>
    <t>CONTRATO 335/22 Prestar los servicios de apoyo logístico para el traslado de mobiliario de muebles y enseres, así como del archivo de la Superintendencia de Transporte y su organización en el punto destino".</t>
  </si>
  <si>
    <t>335</t>
  </si>
  <si>
    <t>48922</t>
  </si>
  <si>
    <t>473100057602</t>
  </si>
  <si>
    <t>SERVICIOS DE TRANSPORTE DE CARGA</t>
  </si>
  <si>
    <t>A-02-02-02-006-005</t>
  </si>
  <si>
    <t>2022-07-01 09:07:51</t>
  </si>
  <si>
    <t>272022</t>
  </si>
  <si>
    <t>contrato 334/22 - Entregar a título de arrendamiento un espacio físico en el inmueble ubicado en la Avenida Calle 12 #79ª-25 Bodega 6 y 7, Parque Empresarial Alsacia en la ciudad de Bogotá D.C., para el funcionamiento del archivo de gestión y central</t>
  </si>
  <si>
    <t>334</t>
  </si>
  <si>
    <t>2022-06-29 00:00:00</t>
  </si>
  <si>
    <t>84022</t>
  </si>
  <si>
    <t>48622</t>
  </si>
  <si>
    <t>002869993697</t>
  </si>
  <si>
    <t>INTERNACIONAL DE ARCHIVOS SOCIEDAD POR ACCIONES SIMPLIFICADA</t>
  </si>
  <si>
    <t>2022-06-29 06:49:01</t>
  </si>
  <si>
    <t>GRAV MOV FINAN RETRO APORETS</t>
  </si>
  <si>
    <t>190943222</t>
  </si>
  <si>
    <t>273622</t>
  </si>
  <si>
    <t>271522</t>
  </si>
  <si>
    <t>83922</t>
  </si>
  <si>
    <t>2022-06-28 20:51:08</t>
  </si>
  <si>
    <t>APORTES RETRO</t>
  </si>
  <si>
    <t>190929722</t>
  </si>
  <si>
    <t>273522</t>
  </si>
  <si>
    <t>271422</t>
  </si>
  <si>
    <t>83822</t>
  </si>
  <si>
    <t>2022-06-28 20:35:09</t>
  </si>
  <si>
    <t>190930222</t>
  </si>
  <si>
    <t>273422</t>
  </si>
  <si>
    <t>271322</t>
  </si>
  <si>
    <t>83722</t>
  </si>
  <si>
    <t>2022-06-28 20:32:07</t>
  </si>
  <si>
    <t>CORREO</t>
  </si>
  <si>
    <t>190928522</t>
  </si>
  <si>
    <t>273322</t>
  </si>
  <si>
    <t>271222</t>
  </si>
  <si>
    <t>83622</t>
  </si>
  <si>
    <t>2022-06-28 20:29:23</t>
  </si>
  <si>
    <t>190927822</t>
  </si>
  <si>
    <t>273222</t>
  </si>
  <si>
    <t>271122</t>
  </si>
  <si>
    <t>83522</t>
  </si>
  <si>
    <t>2022-06-28 20:26:49</t>
  </si>
  <si>
    <t>190926522</t>
  </si>
  <si>
    <t>273122</t>
  </si>
  <si>
    <t>271022</t>
  </si>
  <si>
    <t>83422</t>
  </si>
  <si>
    <t>2022-06-28 20:24:25</t>
  </si>
  <si>
    <t>190925222</t>
  </si>
  <si>
    <t>273022</t>
  </si>
  <si>
    <t>270922</t>
  </si>
  <si>
    <t>83322</t>
  </si>
  <si>
    <t>2022-06-28 20:21:19</t>
  </si>
  <si>
    <t>190922622</t>
  </si>
  <si>
    <t>272922</t>
  </si>
  <si>
    <t>270822</t>
  </si>
  <si>
    <t>83222</t>
  </si>
  <si>
    <t>2022-06-28 20:19:10</t>
  </si>
  <si>
    <t>190920822</t>
  </si>
  <si>
    <t>272822</t>
  </si>
  <si>
    <t>270722</t>
  </si>
  <si>
    <t>83122</t>
  </si>
  <si>
    <t>2022-06-28 20:16:43</t>
  </si>
  <si>
    <t>190920322</t>
  </si>
  <si>
    <t>272722</t>
  </si>
  <si>
    <t>270622</t>
  </si>
  <si>
    <t>83022</t>
  </si>
  <si>
    <t>MEDIMÁS EPS S.A.S. EN LIQUIDACION</t>
  </si>
  <si>
    <t>2022-06-28 20:08:53</t>
  </si>
  <si>
    <t>190916322</t>
  </si>
  <si>
    <t>272622</t>
  </si>
  <si>
    <t>270522</t>
  </si>
  <si>
    <t>82922</t>
  </si>
  <si>
    <t>2022-06-28 20:01:53</t>
  </si>
  <si>
    <t>190883322</t>
  </si>
  <si>
    <t>272522</t>
  </si>
  <si>
    <t>270422</t>
  </si>
  <si>
    <t>82822</t>
  </si>
  <si>
    <t>2022-06-28 19:59:50</t>
  </si>
  <si>
    <t>190879822</t>
  </si>
  <si>
    <t>272422</t>
  </si>
  <si>
    <t>270322</t>
  </si>
  <si>
    <t>82722</t>
  </si>
  <si>
    <t>2022-06-28 19:57:45</t>
  </si>
  <si>
    <t>190878922</t>
  </si>
  <si>
    <t>272222</t>
  </si>
  <si>
    <t>270122</t>
  </si>
  <si>
    <t>82622</t>
  </si>
  <si>
    <t>COOSALUD ENTIDAD PROMOTORA DE SALUD S.A.</t>
  </si>
  <si>
    <t>2022-06-28 19:55:38</t>
  </si>
  <si>
    <t>APORTES RETRO ACTIVO</t>
  </si>
  <si>
    <t>190874622</t>
  </si>
  <si>
    <t>272122</t>
  </si>
  <si>
    <t>270022</t>
  </si>
  <si>
    <t>82522</t>
  </si>
  <si>
    <t>2022-06-28 19:53:40</t>
  </si>
  <si>
    <t>APORTES RETROACTIVO</t>
  </si>
  <si>
    <t>190861722</t>
  </si>
  <si>
    <t>269922</t>
  </si>
  <si>
    <t>2022-06-28 19:51:21</t>
  </si>
  <si>
    <t>190861322</t>
  </si>
  <si>
    <t>271922</t>
  </si>
  <si>
    <t>269822</t>
  </si>
  <si>
    <t>82322</t>
  </si>
  <si>
    <t>2022-06-28 19:49:08</t>
  </si>
  <si>
    <t>82222</t>
  </si>
  <si>
    <t>2022-06-28 19:25:29</t>
  </si>
  <si>
    <t>APORETS RETROACTIVO</t>
  </si>
  <si>
    <t>82122</t>
  </si>
  <si>
    <t>2022-06-28 19:23:06</t>
  </si>
  <si>
    <t>oficio</t>
  </si>
  <si>
    <t>82022</t>
  </si>
  <si>
    <t>2022-06-28 19:20:34</t>
  </si>
  <si>
    <t>81922</t>
  </si>
  <si>
    <t>2022-06-28 19:18:05</t>
  </si>
  <si>
    <t>81822</t>
  </si>
  <si>
    <t>2022-06-28 19:15:12</t>
  </si>
  <si>
    <t>190860422</t>
  </si>
  <si>
    <t>271822</t>
  </si>
  <si>
    <t>269722</t>
  </si>
  <si>
    <t>81722</t>
  </si>
  <si>
    <t>2022-06-28 19:11:23</t>
  </si>
  <si>
    <t>190859322</t>
  </si>
  <si>
    <t>271722</t>
  </si>
  <si>
    <t>269622</t>
  </si>
  <si>
    <t>81622</t>
  </si>
  <si>
    <t>2022-06-28 19:08:42</t>
  </si>
  <si>
    <t>190858722</t>
  </si>
  <si>
    <t>271622</t>
  </si>
  <si>
    <t>269422, 269522</t>
  </si>
  <si>
    <t>81522</t>
  </si>
  <si>
    <t>2022-06-28 19:06:16</t>
  </si>
  <si>
    <t>190857922</t>
  </si>
  <si>
    <t>269322</t>
  </si>
  <si>
    <t>81422</t>
  </si>
  <si>
    <t>2022-06-28 19:03:27</t>
  </si>
  <si>
    <t>58113-GRAV MOV FINAN APORTES COLPENSIONES</t>
  </si>
  <si>
    <t>58113</t>
  </si>
  <si>
    <t>190710322</t>
  </si>
  <si>
    <t>268622</t>
  </si>
  <si>
    <t>81222</t>
  </si>
  <si>
    <t>2022-06-28 09:57:01</t>
  </si>
  <si>
    <t>58113-APORTES</t>
  </si>
  <si>
    <t>190704822</t>
  </si>
  <si>
    <t>268522</t>
  </si>
  <si>
    <t>81122</t>
  </si>
  <si>
    <t>2022-06-28 09:53:20</t>
  </si>
  <si>
    <t>2022-06-23 00:00:00</t>
  </si>
  <si>
    <t>2022-06-22 00:00:00</t>
  </si>
  <si>
    <t>56673 - GRAV MOV FINAN LIBRANZAS NOMINA JUNIO</t>
  </si>
  <si>
    <t>56673</t>
  </si>
  <si>
    <t>2022-06-24 00:00:00</t>
  </si>
  <si>
    <t>190624322</t>
  </si>
  <si>
    <t>268422</t>
  </si>
  <si>
    <t>2022-06-24 16:01:18</t>
  </si>
  <si>
    <t>56763-ARL PRACTICANTES JUNIO</t>
  </si>
  <si>
    <t>198644322</t>
  </si>
  <si>
    <t>268322</t>
  </si>
  <si>
    <t>80722</t>
  </si>
  <si>
    <t>2022-06-24 07:09:37</t>
  </si>
  <si>
    <t>contrato 072/22 - Prestar sus servicios de apoyo a la gestión en la Dirección de Promoción y Prevención de Tránsito y Transporte Terrestre, realizando actividades de organización, clasificación y preparación física de los expedientes generados por la</t>
  </si>
  <si>
    <t>80622</t>
  </si>
  <si>
    <t>24084980256</t>
  </si>
  <si>
    <t>CAPADOR CASTILLO KAROL MIREYA</t>
  </si>
  <si>
    <t>2022-06-23 09:08:40</t>
  </si>
  <si>
    <t>80522</t>
  </si>
  <si>
    <t>contrato 333/22 - Adquisición de certificado digital de persona jurídica, certificados de firma digital y certificado de servidor seguro SSL para la Superintendencia de Transporte”</t>
  </si>
  <si>
    <t>333</t>
  </si>
  <si>
    <t>80422</t>
  </si>
  <si>
    <t>47322</t>
  </si>
  <si>
    <t>472970066735</t>
  </si>
  <si>
    <t>CAMERFIRMA COLOMBIA SAS</t>
  </si>
  <si>
    <t>EQUIPO Y APARATOS DE RADIO, TELEVISIÓN Y COMUNICACIONES</t>
  </si>
  <si>
    <t>A-02-02-01-004-007</t>
  </si>
  <si>
    <t>2022-06-23 08:19:29</t>
  </si>
  <si>
    <t>56673-NOMINA JUNIO 2022</t>
  </si>
  <si>
    <t>178851422</t>
  </si>
  <si>
    <t>269122</t>
  </si>
  <si>
    <t>267422</t>
  </si>
  <si>
    <t>80322</t>
  </si>
  <si>
    <t>2022-06-22 11:53:45</t>
  </si>
  <si>
    <t>contrato 332/22-Prestar el servicio de mantenimiento de aires acondicionados de la Superintendencia de Transporte</t>
  </si>
  <si>
    <t>332</t>
  </si>
  <si>
    <t>80222</t>
  </si>
  <si>
    <t>47422</t>
  </si>
  <si>
    <t>29984210505</t>
  </si>
  <si>
    <t>INGENIERIA DOMOTICA HJC SAS</t>
  </si>
  <si>
    <t>SERVICIOS DE MANTENIMIENTO, REPARACIÓN E INSTALACIÓN (EXCEPTO SERVICIOS DE CONSTRUCCIÓN)</t>
  </si>
  <si>
    <t>A-02-02-02-008-007</t>
  </si>
  <si>
    <t>2022-06-22 09:46:26</t>
  </si>
  <si>
    <t>2022-06-17 00:00:00</t>
  </si>
  <si>
    <t>80122</t>
  </si>
  <si>
    <t>2022-06-15 00:00:00</t>
  </si>
  <si>
    <t>54613-FACTURA 249716405</t>
  </si>
  <si>
    <t>54613</t>
  </si>
  <si>
    <t>180449022</t>
  </si>
  <si>
    <t>268822</t>
  </si>
  <si>
    <t>267122</t>
  </si>
  <si>
    <t>79722</t>
  </si>
  <si>
    <t>2022-06-17 11:31:35</t>
  </si>
  <si>
    <t>55263-GRAV MOV FINAN ACUEDUCTO</t>
  </si>
  <si>
    <t>55263</t>
  </si>
  <si>
    <t>180448822</t>
  </si>
  <si>
    <t>266922</t>
  </si>
  <si>
    <t>79622</t>
  </si>
  <si>
    <t>2022-06-17 08:59:21</t>
  </si>
  <si>
    <t>contrato 331/22 Adquisición de nodos para el sistema hiperconvergente de la Superintendencia de Transporte y renovación de la garantía de los equipos de hiperconvergencia con que cuenta la entidad. ¨</t>
  </si>
  <si>
    <t>331</t>
  </si>
  <si>
    <t>2022-06-16 00:00:00</t>
  </si>
  <si>
    <t>79522</t>
  </si>
  <si>
    <t>46622</t>
  </si>
  <si>
    <t>256086943</t>
  </si>
  <si>
    <t>COLOMBIANA DE SERVICIOS TECNOLOGICOS S.A.S.</t>
  </si>
  <si>
    <t>2022-06-16 15:46:43</t>
  </si>
  <si>
    <t>55363-FACTURA 00000030794826</t>
  </si>
  <si>
    <t>55363</t>
  </si>
  <si>
    <t>172973822</t>
  </si>
  <si>
    <t>265622</t>
  </si>
  <si>
    <t>265522</t>
  </si>
  <si>
    <t>79422</t>
  </si>
  <si>
    <t>2022-06-16 13:06:10</t>
  </si>
  <si>
    <t>RESOLUCION 1894 TERCER REEMBOLSO CAJA MENOR</t>
  </si>
  <si>
    <t>1894</t>
  </si>
  <si>
    <t>174366922</t>
  </si>
  <si>
    <t>265422</t>
  </si>
  <si>
    <t>79322</t>
  </si>
  <si>
    <t>48422</t>
  </si>
  <si>
    <t>2022-06-16 12:56:22</t>
  </si>
  <si>
    <t>48522</t>
  </si>
  <si>
    <t>ADQUISICIÓN DE BIENES Y SERVICIOS - SERVICIOS TECNOLÓGICOS - MEJORAMIENTO DE LA GESTIÓN Y CAPACIDAD INSTITUCIONAL PARA LA SUPERVISIÓN INTEGRAL A LOS VIGILADOS A NIVEL NACIONAL</t>
  </si>
  <si>
    <t>C-2499-0600-2-0-2499067-02</t>
  </si>
  <si>
    <t>55263-FACTURA 17776393815</t>
  </si>
  <si>
    <t>172973422</t>
  </si>
  <si>
    <t>265122</t>
  </si>
  <si>
    <t>265022</t>
  </si>
  <si>
    <t>2022-06-16 08:11:06</t>
  </si>
  <si>
    <t>172977322</t>
  </si>
  <si>
    <t>264922</t>
  </si>
  <si>
    <t>78922</t>
  </si>
  <si>
    <t>2022-06-16 08:07:40</t>
  </si>
  <si>
    <t>54923-FACTURA 6828092846</t>
  </si>
  <si>
    <t>54923</t>
  </si>
  <si>
    <t>171418822</t>
  </si>
  <si>
    <t>262022</t>
  </si>
  <si>
    <t>261822</t>
  </si>
  <si>
    <t>78822</t>
  </si>
  <si>
    <t>2022-06-15 09:04:00</t>
  </si>
  <si>
    <t>55023-FACTURA 000303878041</t>
  </si>
  <si>
    <t>55023</t>
  </si>
  <si>
    <t>171418522</t>
  </si>
  <si>
    <t>261922</t>
  </si>
  <si>
    <t>261722</t>
  </si>
  <si>
    <t>2022-06-15 08:58:36</t>
  </si>
  <si>
    <t>54713-PRIMA ADICIONAL KATHERINE MONTERO</t>
  </si>
  <si>
    <t>54713</t>
  </si>
  <si>
    <t>2022-06-14 00:00:00</t>
  </si>
  <si>
    <t>169290122</t>
  </si>
  <si>
    <t>259022</t>
  </si>
  <si>
    <t>260822</t>
  </si>
  <si>
    <t>78422</t>
  </si>
  <si>
    <t>2022-06-14 08:24:43</t>
  </si>
  <si>
    <t>53523-17 FACTURAS</t>
  </si>
  <si>
    <t>53523</t>
  </si>
  <si>
    <t>2022-06-10 00:00:00</t>
  </si>
  <si>
    <t>167602222, 167602322, 167602422, 167602622, 167602722, 167602822, 167602922, 167603022, 167603122, 167603222, 167603322, 167603422, 167603522, 167603622, 167603722, 167603822, 167604122</t>
  </si>
  <si>
    <t>254022, 254122, 254222, 254322, 254422, 254522, 254622, 254722, 254822, 254922, 255022, 255122, 255222, 255322, 255422, 255522, 255622</t>
  </si>
  <si>
    <t>255822, 255922, 256022, 256122, 256222, 256322, 256422, 256522, 256622, 256722, 256822, 256922, 257022, 257122, 257222, 257322, 257422</t>
  </si>
  <si>
    <t>78222</t>
  </si>
  <si>
    <t>2022-06-10 09:18:52</t>
  </si>
  <si>
    <t>47403-grav mov finan arl estudiantes</t>
  </si>
  <si>
    <t>47403</t>
  </si>
  <si>
    <t>2022-06-03 00:00:00</t>
  </si>
  <si>
    <t>190856922</t>
  </si>
  <si>
    <t>269222</t>
  </si>
  <si>
    <t>78122</t>
  </si>
  <si>
    <t>2022-06-03 18:06:34</t>
  </si>
  <si>
    <t>48553-grav mpv finan arl contratistas</t>
  </si>
  <si>
    <t>48553</t>
  </si>
  <si>
    <t>190852722</t>
  </si>
  <si>
    <t>78022</t>
  </si>
  <si>
    <t>2022-06-03 18:00:36</t>
  </si>
  <si>
    <t>49063-nomina adicional ingrid castillo</t>
  </si>
  <si>
    <t>49063</t>
  </si>
  <si>
    <t>155582422</t>
  </si>
  <si>
    <t>239322</t>
  </si>
  <si>
    <t>241222</t>
  </si>
  <si>
    <t>2022-06-03 12:16:52</t>
  </si>
  <si>
    <t>5127.- grav mov finan aportes mayo</t>
  </si>
  <si>
    <t>51273</t>
  </si>
  <si>
    <t>155674322</t>
  </si>
  <si>
    <t>239122</t>
  </si>
  <si>
    <t>241022</t>
  </si>
  <si>
    <t>2022-06-03 12:01:33</t>
  </si>
  <si>
    <t>51273-aportes mayo</t>
  </si>
  <si>
    <t>155668022</t>
  </si>
  <si>
    <t>239022</t>
  </si>
  <si>
    <t>240922</t>
  </si>
  <si>
    <t>77722</t>
  </si>
  <si>
    <t>2022-06-03 11:55:18</t>
  </si>
  <si>
    <t>155614822</t>
  </si>
  <si>
    <t>238922</t>
  </si>
  <si>
    <t>240822</t>
  </si>
  <si>
    <t>77622</t>
  </si>
  <si>
    <t>2022-06-03 11:52:17</t>
  </si>
  <si>
    <t>5127.-aportes mayo</t>
  </si>
  <si>
    <t>155649722</t>
  </si>
  <si>
    <t>238822</t>
  </si>
  <si>
    <t>240722</t>
  </si>
  <si>
    <t>77522</t>
  </si>
  <si>
    <t>2022-06-03 11:49:01</t>
  </si>
  <si>
    <t>155644222</t>
  </si>
  <si>
    <t>238622</t>
  </si>
  <si>
    <t>240522</t>
  </si>
  <si>
    <t>77422</t>
  </si>
  <si>
    <t>2022-06-03 11:45:26</t>
  </si>
  <si>
    <t>155643422</t>
  </si>
  <si>
    <t>238722</t>
  </si>
  <si>
    <t>240622</t>
  </si>
  <si>
    <t>77322</t>
  </si>
  <si>
    <t>2022-06-03 11:41:16</t>
  </si>
  <si>
    <t>51273-aporets mayo</t>
  </si>
  <si>
    <t>155666822</t>
  </si>
  <si>
    <t>238522</t>
  </si>
  <si>
    <t>240422</t>
  </si>
  <si>
    <t>77222</t>
  </si>
  <si>
    <t>2022-06-03 11:37:57</t>
  </si>
  <si>
    <t>155659622</t>
  </si>
  <si>
    <t>238422</t>
  </si>
  <si>
    <t>240322</t>
  </si>
  <si>
    <t>77122</t>
  </si>
  <si>
    <t>2022-06-03 11:33:43</t>
  </si>
  <si>
    <t>155672322</t>
  </si>
  <si>
    <t>238322</t>
  </si>
  <si>
    <t>240222</t>
  </si>
  <si>
    <t>77022</t>
  </si>
  <si>
    <t>2022-06-03 11:29:32</t>
  </si>
  <si>
    <t>155673522</t>
  </si>
  <si>
    <t>238222</t>
  </si>
  <si>
    <t>240122</t>
  </si>
  <si>
    <t>76922</t>
  </si>
  <si>
    <t>2022-06-03 11:25:59</t>
  </si>
  <si>
    <t>155673122</t>
  </si>
  <si>
    <t>238122</t>
  </si>
  <si>
    <t>240022</t>
  </si>
  <si>
    <t>76822</t>
  </si>
  <si>
    <t>2022-06-03 11:23:42</t>
  </si>
  <si>
    <t>155641322</t>
  </si>
  <si>
    <t>238022</t>
  </si>
  <si>
    <t>239922</t>
  </si>
  <si>
    <t>76722</t>
  </si>
  <si>
    <t>2022-06-03 11:20:09</t>
  </si>
  <si>
    <t>155619122</t>
  </si>
  <si>
    <t>237922</t>
  </si>
  <si>
    <t>239822</t>
  </si>
  <si>
    <t>76622</t>
  </si>
  <si>
    <t>2022-06-03 11:14:23</t>
  </si>
  <si>
    <t>155617822</t>
  </si>
  <si>
    <t>237822</t>
  </si>
  <si>
    <t>239722</t>
  </si>
  <si>
    <t>76522</t>
  </si>
  <si>
    <t>2022-06-03 11:10:48</t>
  </si>
  <si>
    <t>155613422</t>
  </si>
  <si>
    <t>237722</t>
  </si>
  <si>
    <t>239622</t>
  </si>
  <si>
    <t>76422</t>
  </si>
  <si>
    <t>2022-06-03 11:07:34</t>
  </si>
  <si>
    <t>155611722</t>
  </si>
  <si>
    <t>237522, 237622</t>
  </si>
  <si>
    <t>239422, 239522</t>
  </si>
  <si>
    <t>76322</t>
  </si>
  <si>
    <t>2022-06-03 11:03:18</t>
  </si>
  <si>
    <t>155648622</t>
  </si>
  <si>
    <t>237422</t>
  </si>
  <si>
    <t>76222</t>
  </si>
  <si>
    <t>2022-06-03 10:58:27</t>
  </si>
  <si>
    <t>155647622</t>
  </si>
  <si>
    <t>237322</t>
  </si>
  <si>
    <t>239222</t>
  </si>
  <si>
    <t>76122</t>
  </si>
  <si>
    <t>2022-06-03 10:53:56</t>
  </si>
  <si>
    <t>155610222</t>
  </si>
  <si>
    <t>237222</t>
  </si>
  <si>
    <t>76022</t>
  </si>
  <si>
    <t>2022-06-03 10:50:20</t>
  </si>
  <si>
    <t>51273 aportes mayo</t>
  </si>
  <si>
    <t>155608222</t>
  </si>
  <si>
    <t>237122</t>
  </si>
  <si>
    <t>75922</t>
  </si>
  <si>
    <t>2022-06-03 10:46:34</t>
  </si>
  <si>
    <t>PAGO PRESTACIONES SOCIALES EXFUNCIONARIOS RES 1417</t>
  </si>
  <si>
    <t>48603</t>
  </si>
  <si>
    <t>2022-06-02 00:00:00</t>
  </si>
  <si>
    <t>155683422, 155684322, 155684622, 155685422</t>
  </si>
  <si>
    <t>236522, 236622, 236722, 236822</t>
  </si>
  <si>
    <t>238422, 238522, 238622, 238722</t>
  </si>
  <si>
    <t>75822</t>
  </si>
  <si>
    <t>2022-06-02 15:59:18</t>
  </si>
  <si>
    <t>50523 pago impuesto vehiculo 2022</t>
  </si>
  <si>
    <t>50523</t>
  </si>
  <si>
    <t>2022-06-01 00:00:00</t>
  </si>
  <si>
    <t>153367322</t>
  </si>
  <si>
    <t>231322</t>
  </si>
  <si>
    <t>233022</t>
  </si>
  <si>
    <t>75722</t>
  </si>
  <si>
    <t>48122</t>
  </si>
  <si>
    <t>2022-06-01 17:40:41</t>
  </si>
  <si>
    <t>50523-PAGO IMPUESTO VEHICULO 2022</t>
  </si>
  <si>
    <t>155677722</t>
  </si>
  <si>
    <t>231222</t>
  </si>
  <si>
    <t>232922</t>
  </si>
  <si>
    <t>75622</t>
  </si>
  <si>
    <t>IMPUESTO SOBRE VEHÍCULOS AUTOMOTORES</t>
  </si>
  <si>
    <t>A-08-01-02-006</t>
  </si>
  <si>
    <t>2022-06-01 17:29:14</t>
  </si>
  <si>
    <t>2022-05-27 00:00:00</t>
  </si>
  <si>
    <t>48553-PAGO ARL CONTRATISTAS</t>
  </si>
  <si>
    <t>155703222</t>
  </si>
  <si>
    <t>237022</t>
  </si>
  <si>
    <t>232022, 238922</t>
  </si>
  <si>
    <t>75322</t>
  </si>
  <si>
    <t>2022-05-27 16:38:42</t>
  </si>
  <si>
    <t>2022-05-26 00:00:00</t>
  </si>
  <si>
    <t>46783-grav mov finan acueducto</t>
  </si>
  <si>
    <t>46783</t>
  </si>
  <si>
    <t>148743222</t>
  </si>
  <si>
    <t>227822</t>
  </si>
  <si>
    <t>230822</t>
  </si>
  <si>
    <t>2022-05-27 07:13:52</t>
  </si>
  <si>
    <t>47403-pago ARL ESTUDIANTES</t>
  </si>
  <si>
    <t>155703522</t>
  </si>
  <si>
    <t>241122</t>
  </si>
  <si>
    <t>75022</t>
  </si>
  <si>
    <t>2022-05-26 16:05:11</t>
  </si>
  <si>
    <t>PAGO CONCILIACIÓN JUDICIAL RES 1384</t>
  </si>
  <si>
    <t>45103</t>
  </si>
  <si>
    <t>147942422</t>
  </si>
  <si>
    <t>227122</t>
  </si>
  <si>
    <t>230022</t>
  </si>
  <si>
    <t>74922</t>
  </si>
  <si>
    <t>46722</t>
  </si>
  <si>
    <t>19821110382</t>
  </si>
  <si>
    <t>TRANSPORTES EJECUTIVOS S.A.S.</t>
  </si>
  <si>
    <t>CONCILIACIONES</t>
  </si>
  <si>
    <t>A-03-10-01-002</t>
  </si>
  <si>
    <t>2022-05-26 15:28:33</t>
  </si>
  <si>
    <t>48373-CESANTIAS FNA MAYO 2022</t>
  </si>
  <si>
    <t>48373</t>
  </si>
  <si>
    <t>147854622</t>
  </si>
  <si>
    <t>227022</t>
  </si>
  <si>
    <t>229922</t>
  </si>
  <si>
    <t>74822</t>
  </si>
  <si>
    <t>2022-05-26 11:19:06</t>
  </si>
  <si>
    <t>grav mov finan pago libranzas</t>
  </si>
  <si>
    <t>147763122</t>
  </si>
  <si>
    <t>226922</t>
  </si>
  <si>
    <t>229822</t>
  </si>
  <si>
    <t>74722</t>
  </si>
  <si>
    <t>48022</t>
  </si>
  <si>
    <t>2022-05-26 07:47:07</t>
  </si>
  <si>
    <t>PAGO CONCILIACION JUDICIAL RES 1385</t>
  </si>
  <si>
    <t>2022-05-25 00:00:00</t>
  </si>
  <si>
    <t>147928422</t>
  </si>
  <si>
    <t>226722</t>
  </si>
  <si>
    <t>229622</t>
  </si>
  <si>
    <t>74622</t>
  </si>
  <si>
    <t>46822</t>
  </si>
  <si>
    <t>04316329870</t>
  </si>
  <si>
    <t>TRANSPORTE DE CARGA HB S.A.S</t>
  </si>
  <si>
    <t>2022-05-25 14:54:48</t>
  </si>
  <si>
    <t>PAGO CONCILIACION JUDICIAL RES 1386</t>
  </si>
  <si>
    <t>147975222</t>
  </si>
  <si>
    <t>226822</t>
  </si>
  <si>
    <t>229722</t>
  </si>
  <si>
    <t>74522</t>
  </si>
  <si>
    <t>46922</t>
  </si>
  <si>
    <t>21004062540</t>
  </si>
  <si>
    <t>TRANSPORTES AEROTUR SAS</t>
  </si>
  <si>
    <t>2022-05-25 14:46:29</t>
  </si>
  <si>
    <t>PAGO CONCILIACION JUDICIAL RES 1387</t>
  </si>
  <si>
    <t>147895422</t>
  </si>
  <si>
    <t>226622</t>
  </si>
  <si>
    <t>229522</t>
  </si>
  <si>
    <t>74422</t>
  </si>
  <si>
    <t>47022</t>
  </si>
  <si>
    <t>0560007369999243</t>
  </si>
  <si>
    <t>COLTANQUES S.A.S.</t>
  </si>
  <si>
    <t>2022-05-25 14:34:10</t>
  </si>
  <si>
    <t>46783-17 FACTURAS</t>
  </si>
  <si>
    <t>147757622</t>
  </si>
  <si>
    <t>226122</t>
  </si>
  <si>
    <t>229022</t>
  </si>
  <si>
    <t>74322</t>
  </si>
  <si>
    <t>2022-05-25 07:28:17</t>
  </si>
  <si>
    <t>47173-NOMINA MAYO 2022</t>
  </si>
  <si>
    <t>47173</t>
  </si>
  <si>
    <t>2022-05-23 00:00:00</t>
  </si>
  <si>
    <t>139308622</t>
  </si>
  <si>
    <t>225222</t>
  </si>
  <si>
    <t>225022</t>
  </si>
  <si>
    <t>74222</t>
  </si>
  <si>
    <t>2022-05-23 17:15:43</t>
  </si>
  <si>
    <t>RES 1534 PAGO LIQUIDACION EX FUNCIONARIOS</t>
  </si>
  <si>
    <t>46463</t>
  </si>
  <si>
    <t>147642122, 147652522, 147669622, 147688022</t>
  </si>
  <si>
    <t>225122, 225322, 225422, 225522</t>
  </si>
  <si>
    <t>224922, 225122, 225222, 225322</t>
  </si>
  <si>
    <t>74122</t>
  </si>
  <si>
    <t>2022-05-23 10:33:09</t>
  </si>
  <si>
    <t>2022-05-19 00:00:00</t>
  </si>
  <si>
    <t>2022-05-18 00:00:00</t>
  </si>
  <si>
    <t>CESION CONTRATO 091/22 -CEDENTE IVANA GONZALEZ</t>
  </si>
  <si>
    <t>2022-05-20 00:00:00</t>
  </si>
  <si>
    <t>73722</t>
  </si>
  <si>
    <t>4342124688</t>
  </si>
  <si>
    <t>NEIRA LOPEZ JOHANA ELENA</t>
  </si>
  <si>
    <t>2022-05-20 16:56:50</t>
  </si>
  <si>
    <t>CESION CTO 273-Prestar sus servicios profesionales en la Dirección de Promoción y Prevención de la Delegatura de Puertos, apoyando la implementación de la Campaña Transporte marítimo y fluvial Formalización, mediante la planeación y ejecución de la i</t>
  </si>
  <si>
    <t>273</t>
  </si>
  <si>
    <t>73622</t>
  </si>
  <si>
    <t>4542001279</t>
  </si>
  <si>
    <t>CHACON MATIZ SANTIAGO</t>
  </si>
  <si>
    <t>2022-05-20 10:00:55</t>
  </si>
  <si>
    <t>ADICION AL CTO 240 CONTRATAR EL PROGRAMA DE SEGUROS QUE AMPAREN LOS BIENES E INTERESES PATRIMONIALES ACTUALES Y FUTUROS, ASÍ COMO LOS BIENES DE PROPIEDAD DE LA SUPERINTENDENCIA DE TRANSPORTE QUE ESTÉN BAJO SU RESPONSABILIDAD Y CUSTODIA Y AQUELLOS QUE</t>
  </si>
  <si>
    <t>47122</t>
  </si>
  <si>
    <t>0121072874</t>
  </si>
  <si>
    <t>AXA COLPATRIA SEGUROS S.A.</t>
  </si>
  <si>
    <t>2022-05-19 20:42:57</t>
  </si>
  <si>
    <t>ORDEN DE COMPRA 90066/22 Prestación de Servicios de Conectividad para la Superintendencia de Transporte al amparo del Acuerdo Marco de Precios.</t>
  </si>
  <si>
    <t>90066</t>
  </si>
  <si>
    <t>379038235</t>
  </si>
  <si>
    <t>UNE EPM TELECOMUNICACIONES S.A.</t>
  </si>
  <si>
    <t>2022-05-18 16:33:58</t>
  </si>
  <si>
    <t>2022-05-11 00:00:00</t>
  </si>
  <si>
    <t>218022</t>
  </si>
  <si>
    <t>43523-17 facturas</t>
  </si>
  <si>
    <t>43523</t>
  </si>
  <si>
    <t>2022-05-17 00:00:00</t>
  </si>
  <si>
    <t>133685922, 133686022, 133686122, 133686222, 133686322, 133686422, 133686522, 133686622, 133686722, 133686822, 133686922, 133687022, 133687122, 133687222, 133687322, 133687422, 133687522</t>
  </si>
  <si>
    <t>218522, 218622, 218722, 218822, 218922, 219022, 219122, 219222, 219322, 219422, 219522, 219622, 219722, 219822, 219922, 220022, 220122</t>
  </si>
  <si>
    <t>218522, 218622, 218722, 218822, 218922, 219022, 219122, 219222, 219322, 219422, 219522, 219622, 219722, 219822, 219922, 220022, 220122, 220222</t>
  </si>
  <si>
    <t>72822</t>
  </si>
  <si>
    <t>2022-05-17 10:54:18</t>
  </si>
  <si>
    <t>44273-factura 000302914530</t>
  </si>
  <si>
    <t>44273</t>
  </si>
  <si>
    <t>133685822</t>
  </si>
  <si>
    <t>218422</t>
  </si>
  <si>
    <t>72722</t>
  </si>
  <si>
    <t>2022-05-17 10:48:54</t>
  </si>
  <si>
    <t>44163-FACTURA CODENSA 6791174539</t>
  </si>
  <si>
    <t>44163</t>
  </si>
  <si>
    <t>133685722</t>
  </si>
  <si>
    <t>218322</t>
  </si>
  <si>
    <t>2022-05-17 10:43:16</t>
  </si>
  <si>
    <t>44683-Pago conciliación judicial proferida dentro del proceso con radicado 11001-33-34-004-2017- 00237-00</t>
  </si>
  <si>
    <t>44683</t>
  </si>
  <si>
    <t>135030522</t>
  </si>
  <si>
    <t>220222</t>
  </si>
  <si>
    <t>220322</t>
  </si>
  <si>
    <t>72522</t>
  </si>
  <si>
    <t>47522</t>
  </si>
  <si>
    <t>21500026408</t>
  </si>
  <si>
    <t>LIDERES EN TRANSPORTES ESPECIALES S.A. LIDERTRANS S A</t>
  </si>
  <si>
    <t>2022-05-17 09:14:39</t>
  </si>
  <si>
    <t>44713-Pago conciliación judicial proferida dentro del proceso con radicado 63-001-33-33-001-2018-00410-00</t>
  </si>
  <si>
    <t>44713</t>
  </si>
  <si>
    <t>135041022</t>
  </si>
  <si>
    <t>220422</t>
  </si>
  <si>
    <t>72422</t>
  </si>
  <si>
    <t>47622</t>
  </si>
  <si>
    <t>2022-05-17 09:10:49</t>
  </si>
  <si>
    <t>44703-Pago conciliación judicial proferida dentro del proceso con radicado 11001-33-34-006-2017-00319-00.</t>
  </si>
  <si>
    <t>44703</t>
  </si>
  <si>
    <t>134999022</t>
  </si>
  <si>
    <t>220522</t>
  </si>
  <si>
    <t>72322</t>
  </si>
  <si>
    <t>47722</t>
  </si>
  <si>
    <t>2022-05-17 09:06:54</t>
  </si>
  <si>
    <t>GRAV MOV FINAN IMPUESTO ICA</t>
  </si>
  <si>
    <t>133685622</t>
  </si>
  <si>
    <t>217722</t>
  </si>
  <si>
    <t>47822</t>
  </si>
  <si>
    <t>2022-05-17 08:50:30</t>
  </si>
  <si>
    <t>CESION CTO 055-Prestar sus servicios profesionales al Grupo de Relacionamiento con el Ciudadano de la Superintendencia de Transporte, proyectar respuesta o comunicación de traslado por competencia de las peticiones formuladas a la entidad, a efecto d</t>
  </si>
  <si>
    <t>2022-05-16 00:00:00</t>
  </si>
  <si>
    <t>72122</t>
  </si>
  <si>
    <t>0130427107</t>
  </si>
  <si>
    <t>NIÑO OLIVEROS HARRYSSON STEVEN</t>
  </si>
  <si>
    <t>2022-05-16 19:34:23</t>
  </si>
  <si>
    <t>2022-05-10 00:00:00</t>
  </si>
  <si>
    <t>71522</t>
  </si>
  <si>
    <t>42563-MOVISTAR FIJO (018000) FACTURA 30775860</t>
  </si>
  <si>
    <t>42563</t>
  </si>
  <si>
    <t>128430722</t>
  </si>
  <si>
    <t>211222</t>
  </si>
  <si>
    <t>211522</t>
  </si>
  <si>
    <t>70622</t>
  </si>
  <si>
    <t>2022-05-11 10:54:54</t>
  </si>
  <si>
    <t>43103-NOMINA ADICIONAL MAYO</t>
  </si>
  <si>
    <t>43103</t>
  </si>
  <si>
    <t>127476122</t>
  </si>
  <si>
    <t>210122, 210422</t>
  </si>
  <si>
    <t>210622</t>
  </si>
  <si>
    <t>70422</t>
  </si>
  <si>
    <t>2022-05-10 17:44:19</t>
  </si>
  <si>
    <t>CESION CTO 041-"Prestar sus servicios profesionales para apoyar jurídicamente la estructuración de los procesos de contratación y asuntos propios de la ejecución de contratos a cargo de la Oficina de Tecnologías de la Información y las Comunicaciones</t>
  </si>
  <si>
    <t>191024793</t>
  </si>
  <si>
    <t>GUTIERREZ VEGA NURY YASMIN</t>
  </si>
  <si>
    <t>2022-05-10 11:14:56</t>
  </si>
  <si>
    <t>APORTES ABRIL</t>
  </si>
  <si>
    <t>CORREO ELECTRONICO</t>
  </si>
  <si>
    <t>2022-05-05 00:00:00</t>
  </si>
  <si>
    <t>121728922</t>
  </si>
  <si>
    <t>196722</t>
  </si>
  <si>
    <t>198722</t>
  </si>
  <si>
    <t>69822</t>
  </si>
  <si>
    <t>2022-05-05 10:48:23</t>
  </si>
  <si>
    <t>2022-05-04 00:00:00</t>
  </si>
  <si>
    <t>GRAV MOV FINAN APORTES ABRIL</t>
  </si>
  <si>
    <t>121725622</t>
  </si>
  <si>
    <t>196622</t>
  </si>
  <si>
    <t>198622</t>
  </si>
  <si>
    <t>69622</t>
  </si>
  <si>
    <t>2022-05-04 19:21:44</t>
  </si>
  <si>
    <t>121734222</t>
  </si>
  <si>
    <t>196522</t>
  </si>
  <si>
    <t>69522</t>
  </si>
  <si>
    <t>2022-05-04 18:02:47</t>
  </si>
  <si>
    <t>121255222</t>
  </si>
  <si>
    <t>196422</t>
  </si>
  <si>
    <t>198422</t>
  </si>
  <si>
    <t>69422</t>
  </si>
  <si>
    <t>2022-05-04 17:59:41</t>
  </si>
  <si>
    <t>121250222</t>
  </si>
  <si>
    <t>196322</t>
  </si>
  <si>
    <t>198322</t>
  </si>
  <si>
    <t>69322</t>
  </si>
  <si>
    <t>2022-05-04 17:56:55</t>
  </si>
  <si>
    <t>121244922</t>
  </si>
  <si>
    <t>196222</t>
  </si>
  <si>
    <t>198222</t>
  </si>
  <si>
    <t>69222</t>
  </si>
  <si>
    <t>2022-05-04 17:54:43</t>
  </si>
  <si>
    <t>121238722</t>
  </si>
  <si>
    <t>196122</t>
  </si>
  <si>
    <t>198122</t>
  </si>
  <si>
    <t>69122</t>
  </si>
  <si>
    <t>2022-05-04 17:52:10</t>
  </si>
  <si>
    <t>121235222</t>
  </si>
  <si>
    <t>196022</t>
  </si>
  <si>
    <t>198022</t>
  </si>
  <si>
    <t>69022</t>
  </si>
  <si>
    <t>2022-05-04 17:49:02</t>
  </si>
  <si>
    <t>121228122</t>
  </si>
  <si>
    <t>195922</t>
  </si>
  <si>
    <t>197922</t>
  </si>
  <si>
    <t>68922</t>
  </si>
  <si>
    <t>2022-05-04 17:46:58</t>
  </si>
  <si>
    <t>121214622</t>
  </si>
  <si>
    <t>195822</t>
  </si>
  <si>
    <t>197822</t>
  </si>
  <si>
    <t>68822</t>
  </si>
  <si>
    <t>2022-05-04 17:44:07</t>
  </si>
  <si>
    <t>121208822</t>
  </si>
  <si>
    <t>195722</t>
  </si>
  <si>
    <t>197722</t>
  </si>
  <si>
    <t>68722</t>
  </si>
  <si>
    <t>2022-05-04 17:40:18</t>
  </si>
  <si>
    <t>121184822</t>
  </si>
  <si>
    <t>195622</t>
  </si>
  <si>
    <t>197622</t>
  </si>
  <si>
    <t>2022-05-04 17:37:45</t>
  </si>
  <si>
    <t>121177122</t>
  </si>
  <si>
    <t>195422</t>
  </si>
  <si>
    <t>197522</t>
  </si>
  <si>
    <t>2022-05-04 17:34:34</t>
  </si>
  <si>
    <t>68422</t>
  </si>
  <si>
    <t>2022-05-04 17:32:02</t>
  </si>
  <si>
    <t>121172522</t>
  </si>
  <si>
    <t>195322</t>
  </si>
  <si>
    <t>197422</t>
  </si>
  <si>
    <t>68322</t>
  </si>
  <si>
    <t>2022-05-04 17:28:58</t>
  </si>
  <si>
    <t>121169322</t>
  </si>
  <si>
    <t>195222</t>
  </si>
  <si>
    <t>197322</t>
  </si>
  <si>
    <t>68222</t>
  </si>
  <si>
    <t>2022-05-04 17:20:51</t>
  </si>
  <si>
    <t>121167322</t>
  </si>
  <si>
    <t>195122</t>
  </si>
  <si>
    <t>197222</t>
  </si>
  <si>
    <t>68122</t>
  </si>
  <si>
    <t>2022-05-04 17:17:59</t>
  </si>
  <si>
    <t>121163922</t>
  </si>
  <si>
    <t>195022</t>
  </si>
  <si>
    <t>197122</t>
  </si>
  <si>
    <t>68022</t>
  </si>
  <si>
    <t>2022-05-04 17:15:06</t>
  </si>
  <si>
    <t>121148322</t>
  </si>
  <si>
    <t>194922</t>
  </si>
  <si>
    <t>197022</t>
  </si>
  <si>
    <t>67922</t>
  </si>
  <si>
    <t>2022-05-04 17:12:16</t>
  </si>
  <si>
    <t>121130822</t>
  </si>
  <si>
    <t>194822</t>
  </si>
  <si>
    <t>196922</t>
  </si>
  <si>
    <t>67822</t>
  </si>
  <si>
    <t>2022-05-04 17:09:28</t>
  </si>
  <si>
    <t>121121922</t>
  </si>
  <si>
    <t>194722</t>
  </si>
  <si>
    <t>196822</t>
  </si>
  <si>
    <t>67722</t>
  </si>
  <si>
    <t>2022-05-04 17:05:40</t>
  </si>
  <si>
    <t>121114222</t>
  </si>
  <si>
    <t>194622</t>
  </si>
  <si>
    <t>67622</t>
  </si>
  <si>
    <t>2022-05-04 17:02:56</t>
  </si>
  <si>
    <t>2022-05-03 00:00:00</t>
  </si>
  <si>
    <t>44022</t>
  </si>
  <si>
    <t>CESION CTO 022- Prestar sus servicios de apoyo a la gestión en la Superintendencia de Transporte, realizando actividades de preparación de los expedientes y actualización de las bases de datos para la transferencia documental de la Delegatura de Tr</t>
  </si>
  <si>
    <t>67022</t>
  </si>
  <si>
    <t>622007186</t>
  </si>
  <si>
    <t>MOLINA LIMAS PAOLA ANDREA</t>
  </si>
  <si>
    <t>2022-05-03 11:47:30</t>
  </si>
  <si>
    <t>SEGUNSO REEMBOLSO CAJA MENOR RESOL. 1336</t>
  </si>
  <si>
    <t>1336</t>
  </si>
  <si>
    <t>2022-05-02 00:00:00</t>
  </si>
  <si>
    <t>115845122</t>
  </si>
  <si>
    <t>185422</t>
  </si>
  <si>
    <t>187922</t>
  </si>
  <si>
    <t>66922</t>
  </si>
  <si>
    <t>46422</t>
  </si>
  <si>
    <t>2022-05-02 10:21:12</t>
  </si>
  <si>
    <t>34723 - PAGO LIQUIDACION EXFUNCIONARIOS RES 618</t>
  </si>
  <si>
    <t>618</t>
  </si>
  <si>
    <t>2022-04-28 00:00:00</t>
  </si>
  <si>
    <t>135052822, 135053722, 135055122</t>
  </si>
  <si>
    <t>215522, 221722, 221822, 221922</t>
  </si>
  <si>
    <t>215922, 221822, 221922, 222022</t>
  </si>
  <si>
    <t>66822</t>
  </si>
  <si>
    <t>04021788753</t>
  </si>
  <si>
    <t>SARMIENTO JARAMILLO MARIA XIMENA</t>
  </si>
  <si>
    <t>2022-04-28 12:53:27</t>
  </si>
  <si>
    <t>34723 - RES - 618 "Pago Pasivos Exigibles – Vigencias Expiradas"</t>
  </si>
  <si>
    <t>135042922, 135051522</t>
  </si>
  <si>
    <t>215422, 221422, 221522, 221622</t>
  </si>
  <si>
    <t>215822, 221522, 221622, 221722</t>
  </si>
  <si>
    <t>66722</t>
  </si>
  <si>
    <t>44222</t>
  </si>
  <si>
    <t>2022-04-28 12:48:27</t>
  </si>
  <si>
    <t>2022-04-27 00:00:00</t>
  </si>
  <si>
    <t>PAGO SENTENCIA JUDICIAL RESOLUCION 1085</t>
  </si>
  <si>
    <t>1085</t>
  </si>
  <si>
    <t>112808722</t>
  </si>
  <si>
    <t>183322</t>
  </si>
  <si>
    <t>185822</t>
  </si>
  <si>
    <t>66222</t>
  </si>
  <si>
    <t>45622</t>
  </si>
  <si>
    <t>2022-04-28 11:28:13</t>
  </si>
  <si>
    <t>PAGO SENTENCIA JUDICIAL RES 1084</t>
  </si>
  <si>
    <t>1084</t>
  </si>
  <si>
    <t>112805522</t>
  </si>
  <si>
    <t>183222</t>
  </si>
  <si>
    <t>185722</t>
  </si>
  <si>
    <t>66122</t>
  </si>
  <si>
    <t>45522</t>
  </si>
  <si>
    <t>2022-04-28 11:16:37</t>
  </si>
  <si>
    <t>88932 - Prestar el servicio de mantenimiento preventivo y correctivo, con el suministro de repuestos para los vehículos que integren el parque automotor de la Superintendencia de Transporte.</t>
  </si>
  <si>
    <t>88932</t>
  </si>
  <si>
    <t>66022</t>
  </si>
  <si>
    <t>44122</t>
  </si>
  <si>
    <t>0560007969997019</t>
  </si>
  <si>
    <t>AUTOSERVICIO MECANICO SAS</t>
  </si>
  <si>
    <t>2022-04-28 10:56:30</t>
  </si>
  <si>
    <t>GRAV MOV FINAN ARL ESTUDIANTES</t>
  </si>
  <si>
    <t>correo electronico</t>
  </si>
  <si>
    <t>115681822</t>
  </si>
  <si>
    <t>182622</t>
  </si>
  <si>
    <t>185522</t>
  </si>
  <si>
    <t>65922</t>
  </si>
  <si>
    <t>2022-04-27 20:01:12</t>
  </si>
  <si>
    <t>GRAV MOV FINAN ARL CONTRATISTAS</t>
  </si>
  <si>
    <t>115644122</t>
  </si>
  <si>
    <t>182522</t>
  </si>
  <si>
    <t>2022-04-27 19:51:15</t>
  </si>
  <si>
    <t>88893- Adquirir las dotaciones de vestuario y calzado para los funcionarios de la Superintendencia de Transporte con derecho a ella,en cumplimiento de la Ley</t>
  </si>
  <si>
    <t>88893</t>
  </si>
  <si>
    <t>45422</t>
  </si>
  <si>
    <t>89517547522</t>
  </si>
  <si>
    <t>2022-04-27 18:43:07</t>
  </si>
  <si>
    <t>88891 Adquirir las dotaciones de vestuario y calzado para los funcionarios de la Superintendencia de Transporte con derecho a ella,en cumplimiento de la Ley</t>
  </si>
  <si>
    <t>88891</t>
  </si>
  <si>
    <t>65622</t>
  </si>
  <si>
    <t>72121046691</t>
  </si>
  <si>
    <t>DOTACION INTEGRAL S.A.S.</t>
  </si>
  <si>
    <t>2022-04-27 18:34:54</t>
  </si>
  <si>
    <t>88889-Adquirir las dotaciones de vestuario y calzado para los funcionarios de la Superintendencia de Transporte con derecho a ella, en cumplimiento de la Ley</t>
  </si>
  <si>
    <t>88889</t>
  </si>
  <si>
    <t>65522</t>
  </si>
  <si>
    <t>83645597468</t>
  </si>
  <si>
    <t>YUBARTA S.A.S</t>
  </si>
  <si>
    <t>2022-04-27 18:16:41</t>
  </si>
  <si>
    <t>88890-Adquirir las dotaciones de vestuario y calzado para los funcionarios de la Superintendencia de Transporte con derecho a ella, en cumplimiento de la Ley</t>
  </si>
  <si>
    <t>88890</t>
  </si>
  <si>
    <t>65422</t>
  </si>
  <si>
    <t>2022-04-27 18:04:17</t>
  </si>
  <si>
    <t>PAGO CONCILIACION JUDICIAL RESOLUCION 1082</t>
  </si>
  <si>
    <t>1082</t>
  </si>
  <si>
    <t>112804022</t>
  </si>
  <si>
    <t>182422</t>
  </si>
  <si>
    <t>185322</t>
  </si>
  <si>
    <t>65322</t>
  </si>
  <si>
    <t>44822</t>
  </si>
  <si>
    <t>44050550254</t>
  </si>
  <si>
    <t>SERVIESPECIALES TOUR S A</t>
  </si>
  <si>
    <t>2022-04-27 17:49:30</t>
  </si>
  <si>
    <t>34943-NOMINA ADICIONAL ABRIL</t>
  </si>
  <si>
    <t>34943</t>
  </si>
  <si>
    <t>111159222</t>
  </si>
  <si>
    <t>182322</t>
  </si>
  <si>
    <t>185222</t>
  </si>
  <si>
    <t>65222</t>
  </si>
  <si>
    <t>2022-04-27 17:38:18</t>
  </si>
  <si>
    <t>PAGO CONCILIACION JUDICIAL RESOLUCION 1087</t>
  </si>
  <si>
    <t>1087</t>
  </si>
  <si>
    <t>111571622</t>
  </si>
  <si>
    <t>182122</t>
  </si>
  <si>
    <t>185022</t>
  </si>
  <si>
    <t>44722</t>
  </si>
  <si>
    <t>007369997544</t>
  </si>
  <si>
    <t>DAMXPRESS S.A.S</t>
  </si>
  <si>
    <t>2022-04-27 11:50:09</t>
  </si>
  <si>
    <t>PAGO CONCILIACION JUDICIAL RESOLUCION 1086</t>
  </si>
  <si>
    <t>1086</t>
  </si>
  <si>
    <t>115830722</t>
  </si>
  <si>
    <t>184022</t>
  </si>
  <si>
    <t>186422</t>
  </si>
  <si>
    <t>65022</t>
  </si>
  <si>
    <t>44422</t>
  </si>
  <si>
    <t>0060086044</t>
  </si>
  <si>
    <t>AMERICAN PORT COMPANY INC</t>
  </si>
  <si>
    <t>2022-04-27 11:35:09</t>
  </si>
  <si>
    <t>PAGO CONCILIACION JUDICIAL RESOLUCION 1083</t>
  </si>
  <si>
    <t>1083</t>
  </si>
  <si>
    <t>111523222</t>
  </si>
  <si>
    <t>182222</t>
  </si>
  <si>
    <t>185122</t>
  </si>
  <si>
    <t>64922</t>
  </si>
  <si>
    <t>44922</t>
  </si>
  <si>
    <t>21004077009</t>
  </si>
  <si>
    <t>VOLCARGA S.A.S</t>
  </si>
  <si>
    <t>2022-04-27 11:23:50</t>
  </si>
  <si>
    <t>34273-ARL CONTRATISTAS NIVEL 4Y5</t>
  </si>
  <si>
    <t>34273</t>
  </si>
  <si>
    <t>2022-04-26 00:00:00</t>
  </si>
  <si>
    <t>115632122</t>
  </si>
  <si>
    <t>180622</t>
  </si>
  <si>
    <t>183522</t>
  </si>
  <si>
    <t>64822</t>
  </si>
  <si>
    <t>2022-04-26 18:21:51</t>
  </si>
  <si>
    <t>GRAV MOV FINAN LIBRANZAS</t>
  </si>
  <si>
    <t>Correo Electonico</t>
  </si>
  <si>
    <t>112794022</t>
  </si>
  <si>
    <t>183922</t>
  </si>
  <si>
    <t>186322</t>
  </si>
  <si>
    <t>64722</t>
  </si>
  <si>
    <t>2022-04-26 14:25:18</t>
  </si>
  <si>
    <t>34283 ARL ESTUDIANTES NIVEL 1 DE RIESGO</t>
  </si>
  <si>
    <t>34283</t>
  </si>
  <si>
    <t>115622922</t>
  </si>
  <si>
    <t>180522</t>
  </si>
  <si>
    <t>183422</t>
  </si>
  <si>
    <t>64622</t>
  </si>
  <si>
    <t>2022-04-26 14:05:46</t>
  </si>
  <si>
    <t>2022-04-21 00:00:00</t>
  </si>
  <si>
    <t>NOMINA ABRIL 2022</t>
  </si>
  <si>
    <t>102405422</t>
  </si>
  <si>
    <t>177022</t>
  </si>
  <si>
    <t>180022</t>
  </si>
  <si>
    <t>64322</t>
  </si>
  <si>
    <t>2022-04-21 19:54:14</t>
  </si>
  <si>
    <t>32793 - RES 869 PAGO LIQUIDACION EX FUNCIONARIOS</t>
  </si>
  <si>
    <t>32793</t>
  </si>
  <si>
    <t>103724922</t>
  </si>
  <si>
    <t>177522</t>
  </si>
  <si>
    <t>180422</t>
  </si>
  <si>
    <t>64222</t>
  </si>
  <si>
    <t>2022-04-21 12:06:26</t>
  </si>
  <si>
    <t>32273- grav mov finan acueducto</t>
  </si>
  <si>
    <t>32273</t>
  </si>
  <si>
    <t>2022-04-20 00:00:00</t>
  </si>
  <si>
    <t>103730322</t>
  </si>
  <si>
    <t>176122</t>
  </si>
  <si>
    <t>179022</t>
  </si>
  <si>
    <t>64122</t>
  </si>
  <si>
    <t>2022-04-20 11:43:20</t>
  </si>
  <si>
    <t>32273-factura 37177581016</t>
  </si>
  <si>
    <t>2022-04-19 00:00:00</t>
  </si>
  <si>
    <t>99277922</t>
  </si>
  <si>
    <t>175322</t>
  </si>
  <si>
    <t>178122</t>
  </si>
  <si>
    <t>64022</t>
  </si>
  <si>
    <t>2022-04-19 11:19:15</t>
  </si>
  <si>
    <t>32333-factura 6754359025</t>
  </si>
  <si>
    <t>32333</t>
  </si>
  <si>
    <t>99276722</t>
  </si>
  <si>
    <t>175222</t>
  </si>
  <si>
    <t>178022</t>
  </si>
  <si>
    <t>63922</t>
  </si>
  <si>
    <t>2022-04-19 11:13:14</t>
  </si>
  <si>
    <t>32373-factura 000301944992</t>
  </si>
  <si>
    <t>32373.</t>
  </si>
  <si>
    <t>99273622</t>
  </si>
  <si>
    <t>175122</t>
  </si>
  <si>
    <t>177922</t>
  </si>
  <si>
    <t>63822</t>
  </si>
  <si>
    <t>2022-04-19 11:05:40</t>
  </si>
  <si>
    <t>175022</t>
  </si>
  <si>
    <t>174922</t>
  </si>
  <si>
    <t>contrato 320/22 - Adquirir prendas institucionales para la Superintendencia de Transporte, conforme a las cantidades y especificaciones que se relacionan en la ficha técnica."</t>
  </si>
  <si>
    <t>320</t>
  </si>
  <si>
    <t>203416622</t>
  </si>
  <si>
    <t>289022</t>
  </si>
  <si>
    <t>285822</t>
  </si>
  <si>
    <t>63522</t>
  </si>
  <si>
    <t>45122</t>
  </si>
  <si>
    <t>94400001667</t>
  </si>
  <si>
    <t>FUNDACIÓN JÓVENES CON UN PROPOSITO DE AMOR</t>
  </si>
  <si>
    <t>2022-04-19 08:56:46</t>
  </si>
  <si>
    <t>CONTRATO 321/22 - PRESTACION DEL SERVICIO DE AREA PROTEGIDA PARA LOS SERVIDORES PUBLICOS FUNCIONARIOS Y CONTRATISTAS USUARIOS Y VISITANTES DE LA SUPERTRANSPORTE</t>
  </si>
  <si>
    <t>45722</t>
  </si>
  <si>
    <t>023845480</t>
  </si>
  <si>
    <t>COOMEVA EMERGENCIA MÉDICA SERVICIO DE AMBULANCIA PREPAGADA S.A.S.</t>
  </si>
  <si>
    <t>SERVICIOS PARA EL CUIDADO DE LA SALUD HUMANA Y SERVICIOS SOCIALES</t>
  </si>
  <si>
    <t>A-02-02-02-009-003</t>
  </si>
  <si>
    <t>2022-04-19 08:32:15</t>
  </si>
  <si>
    <t>CONTRATO 322/22-“Renovación de licenciamiento de antivirus Kaspersky con actualización y soporte por un (1) año para la Superintendencia de Transporte ¨</t>
  </si>
  <si>
    <t>2022-04-18 00:00:00</t>
  </si>
  <si>
    <t>194764422</t>
  </si>
  <si>
    <t>274822</t>
  </si>
  <si>
    <t>63322</t>
  </si>
  <si>
    <t>42922</t>
  </si>
  <si>
    <t>30095519785</t>
  </si>
  <si>
    <t>GRUPO MICROSISTEMAS COLOMBIA SAS</t>
  </si>
  <si>
    <t>2022-04-18 22:10:37</t>
  </si>
  <si>
    <t>ORDEN DE COMPRA 88361/22 - ADQUISICION DEL SERVICIO INTEGRAL DE ASEO Y CAFETERIA EN LAS INSTALACIONES DE LA ENTIDAD DE ACUERDO A LAS ESPECIFICACIONES Y NECESIDADES DE LA ENTIDAD</t>
  </si>
  <si>
    <t>88361</t>
  </si>
  <si>
    <t>63222</t>
  </si>
  <si>
    <t>45222</t>
  </si>
  <si>
    <t>17343263150</t>
  </si>
  <si>
    <t>2022-04-18 13:55:02</t>
  </si>
  <si>
    <t>ALOJAMIENTO; SERVICIOS DE SUMINISTROS DE COMIDAS Y BEBIDAS</t>
  </si>
  <si>
    <t>A-02-02-02-006-003</t>
  </si>
  <si>
    <t>2022-04-12 00:00:00</t>
  </si>
  <si>
    <t>2022-04-05 00:00:00</t>
  </si>
  <si>
    <t>32273 GRAV MOV FINAN ACUEDUCTO</t>
  </si>
  <si>
    <t>2022-04-13 00:00:00</t>
  </si>
  <si>
    <t>96962222</t>
  </si>
  <si>
    <t>171622</t>
  </si>
  <si>
    <t>62822</t>
  </si>
  <si>
    <t>2022-04-13 16:22:32</t>
  </si>
  <si>
    <t>32273-FACTURA 37177581016</t>
  </si>
  <si>
    <t>96961422</t>
  </si>
  <si>
    <t>171522</t>
  </si>
  <si>
    <t>62722</t>
  </si>
  <si>
    <t>2022-04-13 16:17:51</t>
  </si>
  <si>
    <t>CESION CTO 104 -Prestar sus servicios profesionales en la Superintendencia de Transporte desde el punto de vista jurídico en las investigaciones y actuaciones administrativas adelantadas por la Dirección de Investigaciones de Tránsito y Transporte Te</t>
  </si>
  <si>
    <t>62622</t>
  </si>
  <si>
    <t>0570009370328800</t>
  </si>
  <si>
    <t>CASTIBLANCO GONZALEZ ANA EDITH</t>
  </si>
  <si>
    <t>2022-04-13 09:59:09</t>
  </si>
  <si>
    <t>CESION CTO 274- Prestar sus servicios profesionales a la Superintendencia de Transporte apoyando la gestión para el fortalecimiento de la supervisión inteligente, mediante la identificación de riesgos financieros, societarios y contables en las Socie</t>
  </si>
  <si>
    <t>274</t>
  </si>
  <si>
    <t>62522</t>
  </si>
  <si>
    <t>20775768647</t>
  </si>
  <si>
    <t>RUIZ TRIANA AURA CECILIA</t>
  </si>
  <si>
    <t>2022-04-12 17:41:24</t>
  </si>
  <si>
    <t>31773- 17 FACTURAS</t>
  </si>
  <si>
    <t>31773</t>
  </si>
  <si>
    <t>96100822, 96108322, 96112522, 96116922, 96119322, 96124722, 96132922, 96137422, 96306622, 96308622, 96316022, 96333822, 96337622, 96340022, 96363222, 96368122, 96369022</t>
  </si>
  <si>
    <t>169622, 169722, 169822, 169922, 170022, 170122, 170222, 170322, 170422, 170522, 170622, 170722, 170822, 170922, 171022, 171122, 171222</t>
  </si>
  <si>
    <t>173022, 173122, 173222, 173322, 173422, 173522, 173622, 173722, 173822, 173922, 174022, 174122, 174222, 174322, 174422, 174522, 174622</t>
  </si>
  <si>
    <t>62422</t>
  </si>
  <si>
    <t>2022-04-12 12:03:38</t>
  </si>
  <si>
    <t>31303-FACTURA 00000030757061</t>
  </si>
  <si>
    <t>31303</t>
  </si>
  <si>
    <t>96373522</t>
  </si>
  <si>
    <t>171422</t>
  </si>
  <si>
    <t>174822</t>
  </si>
  <si>
    <t>62322</t>
  </si>
  <si>
    <t>2022-04-12 11:59:48</t>
  </si>
  <si>
    <t>FACTURA 249462117</t>
  </si>
  <si>
    <t>31793</t>
  </si>
  <si>
    <t>96371322</t>
  </si>
  <si>
    <t>171322</t>
  </si>
  <si>
    <t>174722</t>
  </si>
  <si>
    <t>62222</t>
  </si>
  <si>
    <t>2022-04-12 11:55:02</t>
  </si>
  <si>
    <t>contrato 319/22 - “Prestar el servicio integral de vigilancia y seguridad privada en las modalidades que se requiera, con armas y sin armas de fuego, con medios de apoyo humano y tecnológico, para los funcionarios, usuarios, bienes muebles e inmueble</t>
  </si>
  <si>
    <t>319</t>
  </si>
  <si>
    <t>2022-04-11 00:00:00</t>
  </si>
  <si>
    <t>62122</t>
  </si>
  <si>
    <t>43922</t>
  </si>
  <si>
    <t>019177112</t>
  </si>
  <si>
    <t>EMPRESA DE SEGURIDAD Y VIGILANCIA PRIVADA SERVICONFOR LIMITADA</t>
  </si>
  <si>
    <t>2022-04-11 16:40:24</t>
  </si>
  <si>
    <t>28363-RES 830 PAGO LIQUIDACION EX FUNCIONARIOS</t>
  </si>
  <si>
    <t>28363</t>
  </si>
  <si>
    <t>2022-04-06 00:00:00</t>
  </si>
  <si>
    <t>94077922</t>
  </si>
  <si>
    <t>162922</t>
  </si>
  <si>
    <t>166222</t>
  </si>
  <si>
    <t>62022</t>
  </si>
  <si>
    <t>2022-04-06 10:36:39</t>
  </si>
  <si>
    <t>CESION CONTRATO 241/22 - CEDENTE JUAN PARRA</t>
  </si>
  <si>
    <t>61822</t>
  </si>
  <si>
    <t>67346069811</t>
  </si>
  <si>
    <t>MENDEZ TRIANA CLAUDIA MARCELA</t>
  </si>
  <si>
    <t>2022-04-06 08:56:08</t>
  </si>
  <si>
    <t>28363-RES 829 PAGO LIQUIDACION EX FUNCIONARIOS</t>
  </si>
  <si>
    <t>61722</t>
  </si>
  <si>
    <t>2022-04-05 17:08:14</t>
  </si>
  <si>
    <t>28363- RES 829 PAGO LIQUIDACION EX FUNCIONARIOS</t>
  </si>
  <si>
    <t>93879322, 93881322, 93884122, 93885422</t>
  </si>
  <si>
    <t>162322, 162422, 162522, 162622</t>
  </si>
  <si>
    <t>161122, 165722, 165822, 165922</t>
  </si>
  <si>
    <t>61622</t>
  </si>
  <si>
    <t>2022-04-05 16:53:17</t>
  </si>
  <si>
    <t>28363-RES 827 PAGO LIQUIDACION EX FUNCIONARIOS</t>
  </si>
  <si>
    <t>92140422, 92143722, 92148722, 92153222</t>
  </si>
  <si>
    <t>156822, 156922, 157022, 157122</t>
  </si>
  <si>
    <t>160122, 160222, 160322, 160422</t>
  </si>
  <si>
    <t>61522</t>
  </si>
  <si>
    <t>488406056447</t>
  </si>
  <si>
    <t>FABRE RIVERA ALVARO AUGUSTO</t>
  </si>
  <si>
    <t>2022-04-05 16:27:55</t>
  </si>
  <si>
    <t>28363-RES 678 PAGO LIQUIDACION EX FUNCIONARIOS</t>
  </si>
  <si>
    <t>90186722</t>
  </si>
  <si>
    <t>157222</t>
  </si>
  <si>
    <t>160522</t>
  </si>
  <si>
    <t>61422</t>
  </si>
  <si>
    <t>2022-04-05 12:58:13</t>
  </si>
  <si>
    <t>28693- RES 677 PAGO LIQUIDACIÓN EX FUNCIONARIOS</t>
  </si>
  <si>
    <t>28693</t>
  </si>
  <si>
    <t>92167922, 92179022, 92180022, 92182022</t>
  </si>
  <si>
    <t>157422, 157522, 157622, 157722</t>
  </si>
  <si>
    <t>160722, 160822, 160922, 161022</t>
  </si>
  <si>
    <t>2022-04-05 12:29:24</t>
  </si>
  <si>
    <t>61222</t>
  </si>
  <si>
    <t>2022-03-29 00:00:00</t>
  </si>
  <si>
    <t>61122</t>
  </si>
  <si>
    <t>2022-03-28 00:00:00</t>
  </si>
  <si>
    <t>61022</t>
  </si>
  <si>
    <t>APORTES MARZO</t>
  </si>
  <si>
    <t>2022-03-31 00:00:00</t>
  </si>
  <si>
    <t>84908822</t>
  </si>
  <si>
    <t>144622</t>
  </si>
  <si>
    <t>148222</t>
  </si>
  <si>
    <t>60922</t>
  </si>
  <si>
    <t>2022-03-31 20:10:08</t>
  </si>
  <si>
    <t>GRAV MOV FINAN APORTES MARZO</t>
  </si>
  <si>
    <t>84893422</t>
  </si>
  <si>
    <t>144522</t>
  </si>
  <si>
    <t>148122</t>
  </si>
  <si>
    <t>60822</t>
  </si>
  <si>
    <t>2022-03-31 17:59:58</t>
  </si>
  <si>
    <t>84890122</t>
  </si>
  <si>
    <t>144422</t>
  </si>
  <si>
    <t>148022</t>
  </si>
  <si>
    <t>60722</t>
  </si>
  <si>
    <t>2022-03-31 17:53:46</t>
  </si>
  <si>
    <t>84887622</t>
  </si>
  <si>
    <t>144322</t>
  </si>
  <si>
    <t>147922</t>
  </si>
  <si>
    <t>60622</t>
  </si>
  <si>
    <t>2022-03-31 17:41:16</t>
  </si>
  <si>
    <t>84883222</t>
  </si>
  <si>
    <t>144222</t>
  </si>
  <si>
    <t>147822</t>
  </si>
  <si>
    <t>60522</t>
  </si>
  <si>
    <t>2022-03-31 17:37:13</t>
  </si>
  <si>
    <t>84878522</t>
  </si>
  <si>
    <t>144122</t>
  </si>
  <si>
    <t>147722</t>
  </si>
  <si>
    <t>60422</t>
  </si>
  <si>
    <t>2022-03-31 17:34:34</t>
  </si>
  <si>
    <t>84869922</t>
  </si>
  <si>
    <t>144022</t>
  </si>
  <si>
    <t>147622</t>
  </si>
  <si>
    <t>60322</t>
  </si>
  <si>
    <t>2022-03-31 17:31:51</t>
  </si>
  <si>
    <t>84858122</t>
  </si>
  <si>
    <t>143922</t>
  </si>
  <si>
    <t>147522</t>
  </si>
  <si>
    <t>60222</t>
  </si>
  <si>
    <t>2022-03-31 17:29:11</t>
  </si>
  <si>
    <t>84845722</t>
  </si>
  <si>
    <t>143822</t>
  </si>
  <si>
    <t>147422</t>
  </si>
  <si>
    <t>60122</t>
  </si>
  <si>
    <t>2022-03-31 17:23:22</t>
  </si>
  <si>
    <t>84838322</t>
  </si>
  <si>
    <t>143722</t>
  </si>
  <si>
    <t>147322</t>
  </si>
  <si>
    <t>2022-03-31 17:20:16</t>
  </si>
  <si>
    <t>84835822</t>
  </si>
  <si>
    <t>143622</t>
  </si>
  <si>
    <t>147222</t>
  </si>
  <si>
    <t>59922</t>
  </si>
  <si>
    <t>2022-03-31 17:16:45</t>
  </si>
  <si>
    <t>84832522</t>
  </si>
  <si>
    <t>143522</t>
  </si>
  <si>
    <t>147122</t>
  </si>
  <si>
    <t>59822</t>
  </si>
  <si>
    <t>2022-03-31 17:07:06</t>
  </si>
  <si>
    <t>84828822</t>
  </si>
  <si>
    <t>143422</t>
  </si>
  <si>
    <t>147022</t>
  </si>
  <si>
    <t>2022-03-31 17:04:00</t>
  </si>
  <si>
    <t>84811922</t>
  </si>
  <si>
    <t>143322</t>
  </si>
  <si>
    <t>146922</t>
  </si>
  <si>
    <t>59622</t>
  </si>
  <si>
    <t>2022-03-31 16:56:12</t>
  </si>
  <si>
    <t>84809022</t>
  </si>
  <si>
    <t>143222</t>
  </si>
  <si>
    <t>146822</t>
  </si>
  <si>
    <t>59522</t>
  </si>
  <si>
    <t>2022-03-31 16:53:30</t>
  </si>
  <si>
    <t>84805822</t>
  </si>
  <si>
    <t>143122</t>
  </si>
  <si>
    <t>146722</t>
  </si>
  <si>
    <t>59422</t>
  </si>
  <si>
    <t>2022-03-31 16:50:35</t>
  </si>
  <si>
    <t>84800622</t>
  </si>
  <si>
    <t>143022</t>
  </si>
  <si>
    <t>146622</t>
  </si>
  <si>
    <t>59322</t>
  </si>
  <si>
    <t>2022-03-31 16:46:48</t>
  </si>
  <si>
    <t>84791822</t>
  </si>
  <si>
    <t>142922</t>
  </si>
  <si>
    <t>146522</t>
  </si>
  <si>
    <t>59222</t>
  </si>
  <si>
    <t>2022-03-31 16:42:52</t>
  </si>
  <si>
    <t>84782022</t>
  </si>
  <si>
    <t>142822</t>
  </si>
  <si>
    <t>146422</t>
  </si>
  <si>
    <t>59122</t>
  </si>
  <si>
    <t>2022-03-31 16:39:09</t>
  </si>
  <si>
    <t>84774522</t>
  </si>
  <si>
    <t>142722</t>
  </si>
  <si>
    <t>146322</t>
  </si>
  <si>
    <t>59022</t>
  </si>
  <si>
    <t>2022-03-31 16:36:00</t>
  </si>
  <si>
    <t>84770122</t>
  </si>
  <si>
    <t>142622</t>
  </si>
  <si>
    <t>146222</t>
  </si>
  <si>
    <t>58922</t>
  </si>
  <si>
    <t>2022-03-31 16:32:20</t>
  </si>
  <si>
    <t>2022-03-30 00:00:00</t>
  </si>
  <si>
    <t>26393- RES 870 PAGO LIQUIDACIÓN EX FUNCIONARIOS</t>
  </si>
  <si>
    <t>26393</t>
  </si>
  <si>
    <t>85261022, 85265622, 85271122, 85276022</t>
  </si>
  <si>
    <t>142022, 142122, 142222, 142322</t>
  </si>
  <si>
    <t>145622, 145722, 145822, 145922</t>
  </si>
  <si>
    <t>58722</t>
  </si>
  <si>
    <t>2022-03-30 15:56:27</t>
  </si>
  <si>
    <t>PRESTACIONES ECONOMICAS RESOL. 828</t>
  </si>
  <si>
    <t>828</t>
  </si>
  <si>
    <t>84183522, 84191622, 84194922, 84199322</t>
  </si>
  <si>
    <t>140222, 140322, 140422, 140522</t>
  </si>
  <si>
    <t>143622, 143722, 143822, 143922</t>
  </si>
  <si>
    <t>58622</t>
  </si>
  <si>
    <t>2022-03-30 07:30:51</t>
  </si>
  <si>
    <t>25913-grav mov finan contratistas</t>
  </si>
  <si>
    <t>25913</t>
  </si>
  <si>
    <t>84062122</t>
  </si>
  <si>
    <t>139522</t>
  </si>
  <si>
    <t>58522</t>
  </si>
  <si>
    <t>2022-03-29 09:51:52</t>
  </si>
  <si>
    <t>25913-ARL CONTRATISTAS</t>
  </si>
  <si>
    <t>83987722</t>
  </si>
  <si>
    <t>140722</t>
  </si>
  <si>
    <t>58422</t>
  </si>
  <si>
    <t>2022-03-29 09:44:13</t>
  </si>
  <si>
    <t>25593-grav mov finan estudiantes</t>
  </si>
  <si>
    <t>25593</t>
  </si>
  <si>
    <t>83983822</t>
  </si>
  <si>
    <t>140622</t>
  </si>
  <si>
    <t>58322</t>
  </si>
  <si>
    <t>2022-03-29 09:28:58</t>
  </si>
  <si>
    <t>25593- ARL ESTUDIANTES</t>
  </si>
  <si>
    <t>83974422</t>
  </si>
  <si>
    <t>139222</t>
  </si>
  <si>
    <t>2022-03-29 09:22:47</t>
  </si>
  <si>
    <t>CESION CONTRATO 302/22</t>
  </si>
  <si>
    <t>58122</t>
  </si>
  <si>
    <t>20735943859</t>
  </si>
  <si>
    <t>CASTRO BERNAL CAMILO ANDRES</t>
  </si>
  <si>
    <t>2022-03-28 11:53:21</t>
  </si>
  <si>
    <t>2022-03-25 00:00:00</t>
  </si>
  <si>
    <t>LIBRANZAS NOMINA MARZO</t>
  </si>
  <si>
    <t>78383722</t>
  </si>
  <si>
    <t>139422</t>
  </si>
  <si>
    <t>57922</t>
  </si>
  <si>
    <t>2022-03-25 16:45:25</t>
  </si>
  <si>
    <t>21823-FACTURA 0003000977131</t>
  </si>
  <si>
    <t>21823</t>
  </si>
  <si>
    <t>73025722</t>
  </si>
  <si>
    <t>137822</t>
  </si>
  <si>
    <t>142522</t>
  </si>
  <si>
    <t>57822</t>
  </si>
  <si>
    <t>2022-03-25 12:05:32</t>
  </si>
  <si>
    <t>2022-03-23 00:00:00</t>
  </si>
  <si>
    <t>2022-03-22 00:00:00</t>
  </si>
  <si>
    <t>GRAV MOV FINAN ACUEDUCTO</t>
  </si>
  <si>
    <t>2022-03-24 00:00:00</t>
  </si>
  <si>
    <t>71840122</t>
  </si>
  <si>
    <t>136222</t>
  </si>
  <si>
    <t>57422</t>
  </si>
  <si>
    <t>2022-03-24 08:41:52</t>
  </si>
  <si>
    <t>24423 NOMINA MARZO 2022</t>
  </si>
  <si>
    <t>24423</t>
  </si>
  <si>
    <t>69172122</t>
  </si>
  <si>
    <t>134022</t>
  </si>
  <si>
    <t>140522</t>
  </si>
  <si>
    <t>57322</t>
  </si>
  <si>
    <t>2022-03-23 17:31:20</t>
  </si>
  <si>
    <t>23873- RES 459 - PAGO LIQUIDACIÓN EX FUNCIONARIOS</t>
  </si>
  <si>
    <t>23873</t>
  </si>
  <si>
    <t>69487122, 69487722, 69488322, 69488922</t>
  </si>
  <si>
    <t>133522, 133622, 133722, 133822</t>
  </si>
  <si>
    <t>140022, 140122, 140222, 140322</t>
  </si>
  <si>
    <t>57122</t>
  </si>
  <si>
    <t>2022-03-23 09:52:18</t>
  </si>
  <si>
    <t>23693-17 FACTURAS</t>
  </si>
  <si>
    <t>23693</t>
  </si>
  <si>
    <t>69471922</t>
  </si>
  <si>
    <t>133122</t>
  </si>
  <si>
    <t>139622</t>
  </si>
  <si>
    <t>57022</t>
  </si>
  <si>
    <t>2022-03-22 19:57:58</t>
  </si>
  <si>
    <t>2022-03-18 00:00:00</t>
  </si>
  <si>
    <t>PRIMER REEMBOLSO CAJA MENOR RESOL. 826</t>
  </si>
  <si>
    <t>826</t>
  </si>
  <si>
    <t>68090422</t>
  </si>
  <si>
    <t>132622</t>
  </si>
  <si>
    <t>139122</t>
  </si>
  <si>
    <t>56722</t>
  </si>
  <si>
    <t>45322</t>
  </si>
  <si>
    <t>2022-03-22 10:45:29</t>
  </si>
  <si>
    <t>23333- PAGO LIQUIDACION PRESTACIONES SOCIALES EX FUNCIONARIOS</t>
  </si>
  <si>
    <t>23333</t>
  </si>
  <si>
    <t>67409822, 67410722, 67411122, 67412022</t>
  </si>
  <si>
    <t>130922, 131022, 131122, 132322</t>
  </si>
  <si>
    <t>138522, 138622, 138722, 138822</t>
  </si>
  <si>
    <t>56522</t>
  </si>
  <si>
    <t>2022-03-18 17:28:48</t>
  </si>
  <si>
    <t>2022-03-17 00:00:00</t>
  </si>
  <si>
    <t>23603- Pago conciliación judicial proferida dentro del proceso con radicado 11001-33-34-004-2018-00290-00</t>
  </si>
  <si>
    <t>23603</t>
  </si>
  <si>
    <t>68049522</t>
  </si>
  <si>
    <t>132922</t>
  </si>
  <si>
    <t>56222</t>
  </si>
  <si>
    <t>42522</t>
  </si>
  <si>
    <t>17810176089</t>
  </si>
  <si>
    <t>AUTOBUSES TURISTICOS COLOMBIANOS S A S AUTURCOL S A S</t>
  </si>
  <si>
    <t>2022-03-18 13:32:00</t>
  </si>
  <si>
    <t>23613- Pago conciliación judicial proferida dentro del proceso con radicado 63001-3333-006-2019-00204-0</t>
  </si>
  <si>
    <t>23613</t>
  </si>
  <si>
    <t>68086322</t>
  </si>
  <si>
    <t>132822</t>
  </si>
  <si>
    <t>138422</t>
  </si>
  <si>
    <t>56122</t>
  </si>
  <si>
    <t>42722</t>
  </si>
  <si>
    <t>323026443</t>
  </si>
  <si>
    <t>COOPERATIVA DE MOTORISTAS DE CALARCA</t>
  </si>
  <si>
    <t>2022-03-18 13:16:06</t>
  </si>
  <si>
    <t>23623-Pago conciliación judicial proferida dentro del proceso con radicado 52-001-33-33-30-09-2018-00258-00</t>
  </si>
  <si>
    <t>23623</t>
  </si>
  <si>
    <t>69480722</t>
  </si>
  <si>
    <t>133422</t>
  </si>
  <si>
    <t>139922</t>
  </si>
  <si>
    <t>56022</t>
  </si>
  <si>
    <t>42422</t>
  </si>
  <si>
    <t>2022-03-18 13:07:31</t>
  </si>
  <si>
    <t>23633-Pago conciliación judicial proferida dentro del proceso con radicado 52001-33-33-007-2019-00075-00</t>
  </si>
  <si>
    <t>23633</t>
  </si>
  <si>
    <t>69476822</t>
  </si>
  <si>
    <t>133322</t>
  </si>
  <si>
    <t>139822</t>
  </si>
  <si>
    <t>55922</t>
  </si>
  <si>
    <t>42622</t>
  </si>
  <si>
    <t>0726008220</t>
  </si>
  <si>
    <t>COOPERATIVA DE TRANSPORTADORES DEL PUTUMAYO LIMITADA</t>
  </si>
  <si>
    <t>2022-03-18 13:03:44</t>
  </si>
  <si>
    <t>CESION CONTRATO 211/22 - CEDENTE LAURA PAREDES</t>
  </si>
  <si>
    <t>55822</t>
  </si>
  <si>
    <t>580130557</t>
  </si>
  <si>
    <t>LOMBANA VERGARA NINI JOHANNA</t>
  </si>
  <si>
    <t>2022-03-18 10:11:54</t>
  </si>
  <si>
    <t>21843- GRAV MOV FINAN CODENSA</t>
  </si>
  <si>
    <t>21843</t>
  </si>
  <si>
    <t>62734822</t>
  </si>
  <si>
    <t>128222</t>
  </si>
  <si>
    <t>136622</t>
  </si>
  <si>
    <t>55622</t>
  </si>
  <si>
    <t>2022-03-17 12:00:27</t>
  </si>
  <si>
    <t>CESION CONTRATO 038/22 CEDENTE: LUIS CABALLERO MORA</t>
  </si>
  <si>
    <t>55522</t>
  </si>
  <si>
    <t>17423710110</t>
  </si>
  <si>
    <t>PAEZ MORENO OSCAR EDUARDO</t>
  </si>
  <si>
    <t>2022-03-17 11:13:38</t>
  </si>
  <si>
    <t>20713-GRAV MOV FINAN CODENSA</t>
  </si>
  <si>
    <t>20713</t>
  </si>
  <si>
    <t>62734322</t>
  </si>
  <si>
    <t>127622</t>
  </si>
  <si>
    <t>136022</t>
  </si>
  <si>
    <t>55422</t>
  </si>
  <si>
    <t>2022-03-17 10:34:52</t>
  </si>
  <si>
    <t>2022-03-16 00:00:00</t>
  </si>
  <si>
    <t>20713- 17 FACTURAS</t>
  </si>
  <si>
    <t>61378922</t>
  </si>
  <si>
    <t>126022</t>
  </si>
  <si>
    <t>135022</t>
  </si>
  <si>
    <t>2022-03-16 15:33:48</t>
  </si>
  <si>
    <t>20713- pago 17 facturas</t>
  </si>
  <si>
    <t>55022</t>
  </si>
  <si>
    <t>2022-03-16 11:51:42</t>
  </si>
  <si>
    <t>21843- FACTURA 6717583723</t>
  </si>
  <si>
    <t>60978222, 61286122</t>
  </si>
  <si>
    <t>124422</t>
  </si>
  <si>
    <t>133222</t>
  </si>
  <si>
    <t>54922</t>
  </si>
  <si>
    <t>2022-03-16 09:49:19</t>
  </si>
  <si>
    <t>2022-03-10 00:00:00</t>
  </si>
  <si>
    <t>54722</t>
  </si>
  <si>
    <t>2022-03-12 00:00:00</t>
  </si>
  <si>
    <t>54522</t>
  </si>
  <si>
    <t>19023-MOVISTAR FIJO FACTURA 30752752</t>
  </si>
  <si>
    <t>19023</t>
  </si>
  <si>
    <t>60147122</t>
  </si>
  <si>
    <t>123222</t>
  </si>
  <si>
    <t>131922</t>
  </si>
  <si>
    <t>54422</t>
  </si>
  <si>
    <t>44622</t>
  </si>
  <si>
    <t>2022-03-12 13:05:02</t>
  </si>
  <si>
    <t>19013-MOVISTAR MOVIL FACTURA 249334238</t>
  </si>
  <si>
    <t>19013</t>
  </si>
  <si>
    <t>60147222</t>
  </si>
  <si>
    <t>123322</t>
  </si>
  <si>
    <t>132022</t>
  </si>
  <si>
    <t>54322</t>
  </si>
  <si>
    <t>44522</t>
  </si>
  <si>
    <t>2022-03-12 10:27:07</t>
  </si>
  <si>
    <t>54222</t>
  </si>
  <si>
    <t>54122</t>
  </si>
  <si>
    <t>53922</t>
  </si>
  <si>
    <t>IMPUESTO ICA</t>
  </si>
  <si>
    <t>56360022</t>
  </si>
  <si>
    <t>112322</t>
  </si>
  <si>
    <t>123422</t>
  </si>
  <si>
    <t>53822</t>
  </si>
  <si>
    <t>44322</t>
  </si>
  <si>
    <t>2022-03-10 07:54:57</t>
  </si>
  <si>
    <t>GRAV MOV FINAN LIBRANZAS FEBRERO</t>
  </si>
  <si>
    <t>56359922</t>
  </si>
  <si>
    <t>112222</t>
  </si>
  <si>
    <t>53722</t>
  </si>
  <si>
    <t>2022-03-10 07:45:31</t>
  </si>
  <si>
    <t>17463- PAGO PRESTACIONES SOCIALES- LIQUIDACION EX FUNCIONARIOS</t>
  </si>
  <si>
    <t>17463</t>
  </si>
  <si>
    <t>2022-03-08 00:00:00</t>
  </si>
  <si>
    <t>53938522, 53948622, 53955222, 53976322</t>
  </si>
  <si>
    <t>107622, 107722, 107822, 107922</t>
  </si>
  <si>
    <t>118722, 118822, 118922, 119022</t>
  </si>
  <si>
    <t>53622</t>
  </si>
  <si>
    <t>2022-03-08 14:12:53</t>
  </si>
  <si>
    <t>102522</t>
  </si>
  <si>
    <t>113522</t>
  </si>
  <si>
    <t>53322</t>
  </si>
  <si>
    <t>2022-03-01 00:00:00</t>
  </si>
  <si>
    <t>53222</t>
  </si>
  <si>
    <t>2022-02-25 00:00:00</t>
  </si>
  <si>
    <t>98222, 98322</t>
  </si>
  <si>
    <t>16553 GRAV MOV FINAN ARL CONTRATISTAS</t>
  </si>
  <si>
    <t>16553</t>
  </si>
  <si>
    <t>2022-03-04 00:00:00</t>
  </si>
  <si>
    <t>51306522</t>
  </si>
  <si>
    <t>95922</t>
  </si>
  <si>
    <t>108822</t>
  </si>
  <si>
    <t>53022</t>
  </si>
  <si>
    <t>43822</t>
  </si>
  <si>
    <t>2022-03-04 10:35:09</t>
  </si>
  <si>
    <t>16553 ARL CONTRATISTAS</t>
  </si>
  <si>
    <t>51306422</t>
  </si>
  <si>
    <t>95822</t>
  </si>
  <si>
    <t>108722</t>
  </si>
  <si>
    <t>52922</t>
  </si>
  <si>
    <t>43722</t>
  </si>
  <si>
    <t>2022-03-04 10:18:33</t>
  </si>
  <si>
    <t>16353 -grav mov finan arl estudiantes</t>
  </si>
  <si>
    <t>16353</t>
  </si>
  <si>
    <t>51307122</t>
  </si>
  <si>
    <t>96422</t>
  </si>
  <si>
    <t>109322</t>
  </si>
  <si>
    <t>52822</t>
  </si>
  <si>
    <t>43622</t>
  </si>
  <si>
    <t>2022-03-04 09:07:59</t>
  </si>
  <si>
    <t>16353 ARL ESTUDIANTES NIVEL 1 DE RIESGO</t>
  </si>
  <si>
    <t>51307022</t>
  </si>
  <si>
    <t>96322</t>
  </si>
  <si>
    <t>109222</t>
  </si>
  <si>
    <t>52722</t>
  </si>
  <si>
    <t>43522</t>
  </si>
  <si>
    <t>2022-03-04 09:01:00</t>
  </si>
  <si>
    <t>2022-03-02 00:00:00</t>
  </si>
  <si>
    <t>52622</t>
  </si>
  <si>
    <t>15583 - GRAV MOV FINAN SEGURIDAD SOCIAL</t>
  </si>
  <si>
    <t>15583</t>
  </si>
  <si>
    <t>43943622</t>
  </si>
  <si>
    <t>103522</t>
  </si>
  <si>
    <t>52522</t>
  </si>
  <si>
    <t>2022-03-02 11:06:08</t>
  </si>
  <si>
    <t>15583 aportes febrero</t>
  </si>
  <si>
    <t>43987122</t>
  </si>
  <si>
    <t>105122</t>
  </si>
  <si>
    <t>52422</t>
  </si>
  <si>
    <t>2022-03-01 20:26:46</t>
  </si>
  <si>
    <t>43932322</t>
  </si>
  <si>
    <t>101722</t>
  </si>
  <si>
    <t>52322</t>
  </si>
  <si>
    <t>2022-03-01 20:22:19</t>
  </si>
  <si>
    <t>43983322</t>
  </si>
  <si>
    <t>105022</t>
  </si>
  <si>
    <t>52222</t>
  </si>
  <si>
    <t>2022-03-01 20:19:30</t>
  </si>
  <si>
    <t>43931322</t>
  </si>
  <si>
    <t>101622</t>
  </si>
  <si>
    <t>52122</t>
  </si>
  <si>
    <t>2022-03-01 20:16:52</t>
  </si>
  <si>
    <t>43928422</t>
  </si>
  <si>
    <t>101522</t>
  </si>
  <si>
    <t>52022</t>
  </si>
  <si>
    <t>2022-03-01 20:13:06</t>
  </si>
  <si>
    <t>43926622</t>
  </si>
  <si>
    <t>101422</t>
  </si>
  <si>
    <t>51922</t>
  </si>
  <si>
    <t>2022-03-01 20:10:20</t>
  </si>
  <si>
    <t>43914422</t>
  </si>
  <si>
    <t>101322</t>
  </si>
  <si>
    <t>51822</t>
  </si>
  <si>
    <t>2022-03-01 20:07:26</t>
  </si>
  <si>
    <t>43913422</t>
  </si>
  <si>
    <t>101222</t>
  </si>
  <si>
    <t>51722</t>
  </si>
  <si>
    <t>2022-03-01 20:04:48</t>
  </si>
  <si>
    <t>43910622</t>
  </si>
  <si>
    <t>101122</t>
  </si>
  <si>
    <t>51622</t>
  </si>
  <si>
    <t>2022-03-01 20:01:45</t>
  </si>
  <si>
    <t>43910322</t>
  </si>
  <si>
    <t>101022</t>
  </si>
  <si>
    <t>51522</t>
  </si>
  <si>
    <t>2022-03-01 19:58:13</t>
  </si>
  <si>
    <t>43905522</t>
  </si>
  <si>
    <t>100922</t>
  </si>
  <si>
    <t>51422</t>
  </si>
  <si>
    <t>2022-03-01 19:55:38</t>
  </si>
  <si>
    <t>43903622</t>
  </si>
  <si>
    <t>100822</t>
  </si>
  <si>
    <t>51322</t>
  </si>
  <si>
    <t>2022-03-01 19:52:53</t>
  </si>
  <si>
    <t>43901422</t>
  </si>
  <si>
    <t>100722</t>
  </si>
  <si>
    <t>51222</t>
  </si>
  <si>
    <t>2022-03-01 19:49:46</t>
  </si>
  <si>
    <t>43899222</t>
  </si>
  <si>
    <t>100622</t>
  </si>
  <si>
    <t>51122</t>
  </si>
  <si>
    <t>2022-03-01 19:43:47</t>
  </si>
  <si>
    <t>43896922</t>
  </si>
  <si>
    <t>100522</t>
  </si>
  <si>
    <t>51022</t>
  </si>
  <si>
    <t>2022-03-01 19:38:54</t>
  </si>
  <si>
    <t>43895422</t>
  </si>
  <si>
    <t>100422</t>
  </si>
  <si>
    <t>50922</t>
  </si>
  <si>
    <t>2022-03-01 19:35:26</t>
  </si>
  <si>
    <t>15583 aporte febrero</t>
  </si>
  <si>
    <t>43893822</t>
  </si>
  <si>
    <t>100322</t>
  </si>
  <si>
    <t>50822</t>
  </si>
  <si>
    <t>2022-03-01 19:32:17</t>
  </si>
  <si>
    <t>43891322</t>
  </si>
  <si>
    <t>100222</t>
  </si>
  <si>
    <t>50722</t>
  </si>
  <si>
    <t>2022-03-01 19:17:30</t>
  </si>
  <si>
    <t>43890122</t>
  </si>
  <si>
    <t>100122</t>
  </si>
  <si>
    <t>50622</t>
  </si>
  <si>
    <t>2022-03-01 19:12:28</t>
  </si>
  <si>
    <t>43884822</t>
  </si>
  <si>
    <t>100022</t>
  </si>
  <si>
    <t>50522</t>
  </si>
  <si>
    <t>2022-03-01 19:07:11</t>
  </si>
  <si>
    <t>43876122</t>
  </si>
  <si>
    <t>99922</t>
  </si>
  <si>
    <t>50422</t>
  </si>
  <si>
    <t>011400323</t>
  </si>
  <si>
    <t>2022-03-01 19:02:52</t>
  </si>
  <si>
    <t>RES 417 PAGO LIQUIDACION PRESTACIONES SOCIALES EXFUNCIONARIOS</t>
  </si>
  <si>
    <t>417</t>
  </si>
  <si>
    <t>53071522, 53078222, 53080422, 53082822</t>
  </si>
  <si>
    <t>86422, 86522, 86622, 86722</t>
  </si>
  <si>
    <t>98922, 99022, 99122, 99222</t>
  </si>
  <si>
    <t>50322</t>
  </si>
  <si>
    <t>2022-03-01 16:41:37</t>
  </si>
  <si>
    <t>RES 414 PAGO PRESTACIONES SOCIALES LIQUIDACION EX FUNCIONARIOS</t>
  </si>
  <si>
    <t>414</t>
  </si>
  <si>
    <t>53050322, 53059222, 53061822, 53063722</t>
  </si>
  <si>
    <t>86022, 86122, 86222, 86322</t>
  </si>
  <si>
    <t>98422, 98522, 98622, 98722, 98822</t>
  </si>
  <si>
    <t>50222</t>
  </si>
  <si>
    <t>2022-03-01 16:29:41</t>
  </si>
  <si>
    <t>11763 grav mov finan etb</t>
  </si>
  <si>
    <t>11763</t>
  </si>
  <si>
    <t>39501922</t>
  </si>
  <si>
    <t>50122</t>
  </si>
  <si>
    <t>42822</t>
  </si>
  <si>
    <t>2022-02-25 16:45:11</t>
  </si>
  <si>
    <t>2022-02-23 00:00:00</t>
  </si>
  <si>
    <t>2022-02-17 00:00:00</t>
  </si>
  <si>
    <t>49922</t>
  </si>
  <si>
    <t>RES 355 VIGENCIAS EXPIRADAS PAGO LIQUIDACION EX FUNCIONARIOS</t>
  </si>
  <si>
    <t>355</t>
  </si>
  <si>
    <t>54045822, 54052122, 54058622</t>
  </si>
  <si>
    <t>104722, 104822, 104922</t>
  </si>
  <si>
    <t>115722, 115822, 115922</t>
  </si>
  <si>
    <t>49822</t>
  </si>
  <si>
    <t>008600464419</t>
  </si>
  <si>
    <t>BLANCO DUARTE LUIS MIGUEL</t>
  </si>
  <si>
    <t>2022-02-23 18:45:52</t>
  </si>
  <si>
    <t>54034122, 54043622</t>
  </si>
  <si>
    <t>104522, 104622</t>
  </si>
  <si>
    <t>115522, 115622</t>
  </si>
  <si>
    <t>49722</t>
  </si>
  <si>
    <t>41422</t>
  </si>
  <si>
    <t>2022-02-23 18:42:10</t>
  </si>
  <si>
    <t>RES 354 VIGENCIAS EXPIRADAS PAGO LIQUIDACION EX FUNCIONARIOS</t>
  </si>
  <si>
    <t>354</t>
  </si>
  <si>
    <t>52652822, 52660022, 56168222</t>
  </si>
  <si>
    <t>85822, 85922</t>
  </si>
  <si>
    <t>022962257</t>
  </si>
  <si>
    <t>VASQUEZ ZORRO JULIETH NATALIA</t>
  </si>
  <si>
    <t>2022-02-23 18:27:15</t>
  </si>
  <si>
    <t>52643722, 52646422</t>
  </si>
  <si>
    <t>85622, 85722</t>
  </si>
  <si>
    <t>98022, 98122</t>
  </si>
  <si>
    <t>41322</t>
  </si>
  <si>
    <t>2022-02-23 18:23:24</t>
  </si>
  <si>
    <t>RES 353 VIGENCIAS EXPIRADAS LIQUIDACION EXFUNCIONARIOS</t>
  </si>
  <si>
    <t>353</t>
  </si>
  <si>
    <t>52596122, 52599122, 52601722</t>
  </si>
  <si>
    <t>85322, 85422, 85522</t>
  </si>
  <si>
    <t>97722, 97822, 97922</t>
  </si>
  <si>
    <t>49422</t>
  </si>
  <si>
    <t>0178397378</t>
  </si>
  <si>
    <t>CHEJNE DUARTE SUMAYA</t>
  </si>
  <si>
    <t>2022-02-23 18:05:44</t>
  </si>
  <si>
    <t>RES 353 VIGENCIAS EXPIRADAS PAGO LIQUIDACION EX FUNCIONARIOS</t>
  </si>
  <si>
    <t>52588522, 52593922</t>
  </si>
  <si>
    <t>85122, 85222</t>
  </si>
  <si>
    <t>97522, 97622</t>
  </si>
  <si>
    <t>41122</t>
  </si>
  <si>
    <t>2022-02-23 18:01:17</t>
  </si>
  <si>
    <t>RES 352 VIGENCIAS EXPIRADAS PAGO LIQUIDACION EXFUNCIONARIOS</t>
  </si>
  <si>
    <t>352</t>
  </si>
  <si>
    <t>54015522, 54019922, 54022322</t>
  </si>
  <si>
    <t>105022, 105122, 105222</t>
  </si>
  <si>
    <t>116022, 116122, 116222</t>
  </si>
  <si>
    <t>49222</t>
  </si>
  <si>
    <t>24055960906</t>
  </si>
  <si>
    <t>GOMEZ ANZOLA DIANA MARCELA</t>
  </si>
  <si>
    <t>2022-02-23 17:11:06</t>
  </si>
  <si>
    <t>RES 352 VIGENCIAS EXPIRADAS PAGO LIQUIDACION EX FUNCIONARIOS</t>
  </si>
  <si>
    <t>54011022, 54013222</t>
  </si>
  <si>
    <t>104322, 104422</t>
  </si>
  <si>
    <t>115322, 115422</t>
  </si>
  <si>
    <t>49122</t>
  </si>
  <si>
    <t>41222</t>
  </si>
  <si>
    <t>2022-02-23 17:03:51</t>
  </si>
  <si>
    <t>13563-PRESTACIONES ECONOMICAS RESOL. 416</t>
  </si>
  <si>
    <t>13563</t>
  </si>
  <si>
    <t>37813722, 37821722, 37835122, 37838622</t>
  </si>
  <si>
    <t>77422, 77522, 77622, 77722</t>
  </si>
  <si>
    <t>89422, 89522, 89622, 89722</t>
  </si>
  <si>
    <t>49022</t>
  </si>
  <si>
    <t>2022-02-23 09:45:27</t>
  </si>
  <si>
    <t>RES 387 VIGENCIAS EXPIRADAS LIQUIDACION EX FUNCIONARIOS</t>
  </si>
  <si>
    <t>387</t>
  </si>
  <si>
    <t>2022-02-22 00:00:00</t>
  </si>
  <si>
    <t>42091722, 42095222</t>
  </si>
  <si>
    <t>82922, 83022</t>
  </si>
  <si>
    <t>95022, 95122</t>
  </si>
  <si>
    <t>41922</t>
  </si>
  <si>
    <t>0570450170004748</t>
  </si>
  <si>
    <t>LOPEZ PRECIADO OLMAN GABRIEL</t>
  </si>
  <si>
    <t>2022-02-22 16:03:04</t>
  </si>
  <si>
    <t>RES 387- VIGENCIAS EXPIRADAS PAGO DE LIQUIDACION EX FUNCIONARIOS</t>
  </si>
  <si>
    <t>42091022, 42091322, 42091522</t>
  </si>
  <si>
    <t>82622, 82722, 82822</t>
  </si>
  <si>
    <t>94722, 94822, 94922</t>
  </si>
  <si>
    <t>2022-02-22 15:57:42</t>
  </si>
  <si>
    <t>2022-02-22 11:29:15</t>
  </si>
  <si>
    <t>13383 -NOMINA FEBRERO 2022</t>
  </si>
  <si>
    <t>13383</t>
  </si>
  <si>
    <t>32618322, 39063522</t>
  </si>
  <si>
    <t>72122, 74622, 74722, 80022</t>
  </si>
  <si>
    <t>84422, 86822, 86922, 92222</t>
  </si>
  <si>
    <t>2022-02-22 09:33:37</t>
  </si>
  <si>
    <t>11763 FACTURA 000300017050</t>
  </si>
  <si>
    <t>2022-02-18 00:00:00</t>
  </si>
  <si>
    <t>29960522, 37929422</t>
  </si>
  <si>
    <t>42222</t>
  </si>
  <si>
    <t>2022-02-18 17:17:51</t>
  </si>
  <si>
    <t>CONTRATO 317/22 "Adquirir los Seguros Colectivos de vehículos para el Parque Automotor de la SUPERINTENDENCIA DE TRANSPORTE."</t>
  </si>
  <si>
    <t>317</t>
  </si>
  <si>
    <t>54326622</t>
  </si>
  <si>
    <t>106022</t>
  </si>
  <si>
    <t>117022</t>
  </si>
  <si>
    <t>39222</t>
  </si>
  <si>
    <t>20712178194</t>
  </si>
  <si>
    <t>2022-02-18 17:04:19</t>
  </si>
  <si>
    <t>ORDEN DE COMPRA 85431 - Prestar servicios de Centro de Contacto, para soporte al Sistema Nacional de Supervisión al Transporte VIGÍA, y al Sistema Consola TAUX, y aquellos que sean inherentes a la prestación oportuna del servicio a los vigilados, ci</t>
  </si>
  <si>
    <t>85431</t>
  </si>
  <si>
    <t>48322</t>
  </si>
  <si>
    <t>82100001191</t>
  </si>
  <si>
    <t>2022-02-17 18:59:42</t>
  </si>
  <si>
    <t>11773 -FACTURA 6680868845</t>
  </si>
  <si>
    <t>11773</t>
  </si>
  <si>
    <t>28106422</t>
  </si>
  <si>
    <t>2022-02-17 10:04:17</t>
  </si>
  <si>
    <t>2022-02-15 00:00:00</t>
  </si>
  <si>
    <t>2022-02-14 00:00:00</t>
  </si>
  <si>
    <t>GEAV MOV FINAN</t>
  </si>
  <si>
    <t>29994522</t>
  </si>
  <si>
    <t>80222, 80322</t>
  </si>
  <si>
    <t>42122</t>
  </si>
  <si>
    <t>2022-02-15 20:44:34</t>
  </si>
  <si>
    <t>10833 PAGO CODENSA</t>
  </si>
  <si>
    <t>10833</t>
  </si>
  <si>
    <t>2022-02-15 19:54:36</t>
  </si>
  <si>
    <t>2022-02-10 00:00:00</t>
  </si>
  <si>
    <t>10833 17 FACTURAS</t>
  </si>
  <si>
    <t>24366222, 24368522, 24380422, 24385722, 24399422, 24434522, 24438122, 24447122, 24452122, 24453722, 24462122, 24463722, 24478622, 24480922, 25815022</t>
  </si>
  <si>
    <t>49822, 49922, 50022, 50122, 50222, 50322, 50422, 50522, 50622, 50722, 50822, 50922, 51022, 51122, 51222, 51322, 56922</t>
  </si>
  <si>
    <t>61822, 61922, 62022, 62122, 62222, 62322, 62422, 62522, 62622, 62722, 62822, 62922, 63022, 63122, 63222, 63322, 69222</t>
  </si>
  <si>
    <t>2022-02-14 07:01:56</t>
  </si>
  <si>
    <t>8983 FACTURA 580830719166</t>
  </si>
  <si>
    <t>8983</t>
  </si>
  <si>
    <t>24517022</t>
  </si>
  <si>
    <t>42022</t>
  </si>
  <si>
    <t>2022-02-14 06:55:29</t>
  </si>
  <si>
    <t>9653 - FACTURA 12246229913</t>
  </si>
  <si>
    <t>9653</t>
  </si>
  <si>
    <t>2022-02-11 00:00:00</t>
  </si>
  <si>
    <t>23703522</t>
  </si>
  <si>
    <t>47222</t>
  </si>
  <si>
    <t>2022-02-11 09:51:40</t>
  </si>
  <si>
    <t>FACTURA 249204302</t>
  </si>
  <si>
    <t>10043</t>
  </si>
  <si>
    <t>27035622</t>
  </si>
  <si>
    <t>41822</t>
  </si>
  <si>
    <t>2022-02-11 09:09:36</t>
  </si>
  <si>
    <t>ESTIMULO EDUCATIVO DIEGO DIAZ RESOL.315</t>
  </si>
  <si>
    <t>315</t>
  </si>
  <si>
    <t>23469222</t>
  </si>
  <si>
    <t>40822</t>
  </si>
  <si>
    <t>CENTRO DE ESTUDIOS UNIVERSITARIOS BENITO JUAREZ</t>
  </si>
  <si>
    <t>CEU950620AM1</t>
  </si>
  <si>
    <t>Otro</t>
  </si>
  <si>
    <t>2022-02-10 15:41:11</t>
  </si>
  <si>
    <t>71899722</t>
  </si>
  <si>
    <t>141422</t>
  </si>
  <si>
    <t>41722</t>
  </si>
  <si>
    <t>2022-02-10 15:23:22</t>
  </si>
  <si>
    <t>ESTIMULO EDUCATIVO LUISA RODRIGUEZ RESOL. 315</t>
  </si>
  <si>
    <t>23491522</t>
  </si>
  <si>
    <t>BANCO PICHINCHA</t>
  </si>
  <si>
    <t>890200756</t>
  </si>
  <si>
    <t>410233356</t>
  </si>
  <si>
    <t>POLITECNICO GRANCOLOMBIANO</t>
  </si>
  <si>
    <t>2022-02-10 11:27:15</t>
  </si>
  <si>
    <t>ESTIMULO EDUCATIVO DIEGO SUAREZ RESOL.315</t>
  </si>
  <si>
    <t>23491422</t>
  </si>
  <si>
    <t>485169998591</t>
  </si>
  <si>
    <t>FUNDACION UNIVERSITARIA DEL AREA ANDINA</t>
  </si>
  <si>
    <t>2022-02-10 11:22:08</t>
  </si>
  <si>
    <t>ESTIMULO EDUCATIVO ANGIE DUQUE RESOL. 315</t>
  </si>
  <si>
    <t>23491322</t>
  </si>
  <si>
    <t>2022-02-10 11:17:26</t>
  </si>
  <si>
    <t>ESTIMULO EDUCATIVO CRISTIAN LUGO RESOL. 315</t>
  </si>
  <si>
    <t>23491222</t>
  </si>
  <si>
    <t>46522</t>
  </si>
  <si>
    <t>080170087</t>
  </si>
  <si>
    <t>CORPORACION UNIVERSITARIA DE ASTURIAS</t>
  </si>
  <si>
    <t>2022-02-10 11:13:00</t>
  </si>
  <si>
    <t>ESTIMULO EDUCATIVO SINDY LOPEZ RESOL. 315</t>
  </si>
  <si>
    <t>23491122</t>
  </si>
  <si>
    <t>007400137258</t>
  </si>
  <si>
    <t>FUNDACION UNIVERSIDAD EXTERNADO DE COLOMBIA</t>
  </si>
  <si>
    <t>2022-02-10 11:08:38</t>
  </si>
  <si>
    <t>ESTIMULO EDUCATIVO ALVARO PINTO RESOL. 315</t>
  </si>
  <si>
    <t>23491022</t>
  </si>
  <si>
    <t>2022-02-10 11:04:33</t>
  </si>
  <si>
    <t>ESTIMULO EDUCATIVO YULY GUTIERREZ RESOL. 315</t>
  </si>
  <si>
    <t>23490822</t>
  </si>
  <si>
    <t>46222</t>
  </si>
  <si>
    <t>2022-02-10 11:00:28</t>
  </si>
  <si>
    <t>ESTIMULO EDUCATIVO DUBELLY GALLO RESOL. 315</t>
  </si>
  <si>
    <t>23490722</t>
  </si>
  <si>
    <t>2022-02-10 10:52:33</t>
  </si>
  <si>
    <t>RESOL 308 PAGO REAJUSTES INCREMENTOS SALARIALES</t>
  </si>
  <si>
    <t>308</t>
  </si>
  <si>
    <t>23540622, 23540722, 23540822</t>
  </si>
  <si>
    <t>45422, 45522, 45622</t>
  </si>
  <si>
    <t>56322, 56422, 56522</t>
  </si>
  <si>
    <t>46022</t>
  </si>
  <si>
    <t>29900033301</t>
  </si>
  <si>
    <t>CARDENAS LEGUIZAMON LEIDY JOHANA</t>
  </si>
  <si>
    <t>2022-02-10 09:21:58</t>
  </si>
  <si>
    <t>33821138928</t>
  </si>
  <si>
    <t>ROZO PULIDO CLAUDIA MAGALLY</t>
  </si>
  <si>
    <t>2022-02-04 00:00:00</t>
  </si>
  <si>
    <t>2022-01-28 00:00:00</t>
  </si>
  <si>
    <t>35422</t>
  </si>
  <si>
    <t>2022-02-09 00:00:00</t>
  </si>
  <si>
    <t>27923222, 27925422, 27935522</t>
  </si>
  <si>
    <t>44022, 44222, 44322</t>
  </si>
  <si>
    <t>54822, 54922, 55122, 55222</t>
  </si>
  <si>
    <t>41022</t>
  </si>
  <si>
    <t>63085220031</t>
  </si>
  <si>
    <t>JARAMILLO HERRERA PAULA ANDREA</t>
  </si>
  <si>
    <t>2022-02-09 09:06:33</t>
  </si>
  <si>
    <t>23540222, 23540322, 23540522</t>
  </si>
  <si>
    <t>45122, 45222, 45322</t>
  </si>
  <si>
    <t>56022, 56122, 56222</t>
  </si>
  <si>
    <t>2022-02-09 08:49:01</t>
  </si>
  <si>
    <t>28076222, 28076522, 28076822</t>
  </si>
  <si>
    <t>63022, 63122, 63222</t>
  </si>
  <si>
    <t>75122, 75222, 75322</t>
  </si>
  <si>
    <t>69807687581</t>
  </si>
  <si>
    <t>CASTELLANOS CASTILLO MANUELA</t>
  </si>
  <si>
    <t>2022-02-09 08:45:36</t>
  </si>
  <si>
    <t>28075122, 28075422, 28075722</t>
  </si>
  <si>
    <t>62722, 62822, 62922</t>
  </si>
  <si>
    <t>74822, 74922, 75022</t>
  </si>
  <si>
    <t>2022-02-09 08:42:32</t>
  </si>
  <si>
    <t>23539022, 23539122, 23539222</t>
  </si>
  <si>
    <t>44422, 44522, 44622, 44722</t>
  </si>
  <si>
    <t>55322, 55422, 55522, 55622</t>
  </si>
  <si>
    <t>488404769363</t>
  </si>
  <si>
    <t>OROZCO ERAZO WILLIAM</t>
  </si>
  <si>
    <t>2022-02-09 08:38:47</t>
  </si>
  <si>
    <t>23539422, 23539522, 23539622</t>
  </si>
  <si>
    <t>44822, 44922, 45022</t>
  </si>
  <si>
    <t>55722, 55822, 55922</t>
  </si>
  <si>
    <t>2022-02-09 08:35:20</t>
  </si>
  <si>
    <t>27914622, 27916222, 27917622, 27936722</t>
  </si>
  <si>
    <t>43722, 43822, 43922, 64722</t>
  </si>
  <si>
    <t>54522, 54622, 54722, 76922</t>
  </si>
  <si>
    <t>45022</t>
  </si>
  <si>
    <t>2022-02-09 08:28:16</t>
  </si>
  <si>
    <t>23535922, 23536022, 23536122</t>
  </si>
  <si>
    <t>43422, 43522, 43622</t>
  </si>
  <si>
    <t>54222, 54322, 54422</t>
  </si>
  <si>
    <t>004572011865</t>
  </si>
  <si>
    <t>monica maria moreno pinzon</t>
  </si>
  <si>
    <t>2022-02-09 08:24:10</t>
  </si>
  <si>
    <t>23535722, 23535822, 27045122, 34288122</t>
  </si>
  <si>
    <t>43222, 43322</t>
  </si>
  <si>
    <t>54022, 54122</t>
  </si>
  <si>
    <t>2022-02-09 08:19:32</t>
  </si>
  <si>
    <t>2022-02-08 00:00:00</t>
  </si>
  <si>
    <t>28065222, 28065522, 28068922</t>
  </si>
  <si>
    <t>62422, 62522, 62622</t>
  </si>
  <si>
    <t>74522, 74622, 74722</t>
  </si>
  <si>
    <t>18086261126</t>
  </si>
  <si>
    <t>MARTINEZ GOMEZ MARIA ALEJANDRA</t>
  </si>
  <si>
    <t>2022-02-08 22:58:10</t>
  </si>
  <si>
    <t>28063622, 28064022, 28064522</t>
  </si>
  <si>
    <t>62122, 62222, 62322</t>
  </si>
  <si>
    <t>74222, 74322, 74422</t>
  </si>
  <si>
    <t>2022-02-08 22:55:06</t>
  </si>
  <si>
    <t>28039622, 28060222, 28060722</t>
  </si>
  <si>
    <t>61822, 61922, 62022</t>
  </si>
  <si>
    <t>73922, 74022, 74122</t>
  </si>
  <si>
    <t>57482933205</t>
  </si>
  <si>
    <t>LOPEZ MERCHAN CAROLINA MARIA</t>
  </si>
  <si>
    <t>2022-02-08 22:49:34</t>
  </si>
  <si>
    <t>28037822, 28038822, 28105922</t>
  </si>
  <si>
    <t>61522, 61622, 61722</t>
  </si>
  <si>
    <t>73622, 73722, 73822</t>
  </si>
  <si>
    <t>2022-02-08 22:45:19</t>
  </si>
  <si>
    <t>23523922, 23524822, 23525022</t>
  </si>
  <si>
    <t>42922, 43022, 43122</t>
  </si>
  <si>
    <t>53722, 53822, 53922</t>
  </si>
  <si>
    <t>87913856234</t>
  </si>
  <si>
    <t>NARVAEZ RODRIGUEZ LINA</t>
  </si>
  <si>
    <t>2022-02-08 22:40:50</t>
  </si>
  <si>
    <t>23521722, 23522322, 23523022, 26786922, 34287622</t>
  </si>
  <si>
    <t>42622, 42722, 42822</t>
  </si>
  <si>
    <t>53422, 53522, 53622</t>
  </si>
  <si>
    <t>2022-02-08 22:37:36</t>
  </si>
  <si>
    <t>2022-02-08 22:29:00</t>
  </si>
  <si>
    <t>27993122, 27999222, 28085922</t>
  </si>
  <si>
    <t>57322, 57422, 57522</t>
  </si>
  <si>
    <t>69622, 69722, 69822</t>
  </si>
  <si>
    <t>19100000208</t>
  </si>
  <si>
    <t>PEREZ HOYOS JOSE LUIS</t>
  </si>
  <si>
    <t>2022-02-08 22:23:54</t>
  </si>
  <si>
    <t>27985122, 27987722, 28085622</t>
  </si>
  <si>
    <t>49622, 49722, 57222</t>
  </si>
  <si>
    <t>61522, 61622, 61722, 69522</t>
  </si>
  <si>
    <t>2022-02-08 22:05:20</t>
  </si>
  <si>
    <t>23511622, 23512022, 23514822</t>
  </si>
  <si>
    <t>42322, 42422, 42522</t>
  </si>
  <si>
    <t>53122, 53222, 53322</t>
  </si>
  <si>
    <t>23752418365</t>
  </si>
  <si>
    <t>BENDEK RICO JENNIFER DEL ROSARIO</t>
  </si>
  <si>
    <t>2022-02-08 21:59:13</t>
  </si>
  <si>
    <t>23503522, 23509522, 23511322</t>
  </si>
  <si>
    <t>42022, 42122, 42222</t>
  </si>
  <si>
    <t>52822, 52922, 53022</t>
  </si>
  <si>
    <t>2022-02-08 21:55:22</t>
  </si>
  <si>
    <t>27043322, 27043422, 27044722, 34285222</t>
  </si>
  <si>
    <t>40922, 41022, 41122</t>
  </si>
  <si>
    <t>51722, 51822, 51922</t>
  </si>
  <si>
    <t>000212910</t>
  </si>
  <si>
    <t>VARON LONDOÑO JAZMIN ANDREA</t>
  </si>
  <si>
    <t>2022-02-08 21:47:43</t>
  </si>
  <si>
    <t>27042922, 27043022, 27043122</t>
  </si>
  <si>
    <t>40622, 40722, 40822</t>
  </si>
  <si>
    <t>51422, 51522, 51622</t>
  </si>
  <si>
    <t>2022-02-08 21:43:17</t>
  </si>
  <si>
    <t>22307922, 22308522, 22309822</t>
  </si>
  <si>
    <t>40322, 40422, 40522</t>
  </si>
  <si>
    <t>51122, 51222, 51322</t>
  </si>
  <si>
    <t>43422</t>
  </si>
  <si>
    <t>004822005706</t>
  </si>
  <si>
    <t>Perez Perez Javier</t>
  </si>
  <si>
    <t>2022-02-08 21:34:17</t>
  </si>
  <si>
    <t>22306622, 22307122, 22307522</t>
  </si>
  <si>
    <t>40022, 40122, 40222</t>
  </si>
  <si>
    <t>50822, 50922, 51022</t>
  </si>
  <si>
    <t>43322</t>
  </si>
  <si>
    <t>2022-02-08 21:26:20</t>
  </si>
  <si>
    <t>22302722, 22303422, 22303922</t>
  </si>
  <si>
    <t>39722, 39822, 39922</t>
  </si>
  <si>
    <t>50522, 50622, 50722</t>
  </si>
  <si>
    <t>43222</t>
  </si>
  <si>
    <t>03013363373</t>
  </si>
  <si>
    <t>VALEST BUSTILLO IVAN JAVIER</t>
  </si>
  <si>
    <t>2022-02-08 15:28:58</t>
  </si>
  <si>
    <t>22295522, 22299422, 22301822</t>
  </si>
  <si>
    <t>39422, 39522, 39622</t>
  </si>
  <si>
    <t>50222, 50322, 50422</t>
  </si>
  <si>
    <t>43122</t>
  </si>
  <si>
    <t>2022-02-08 15:16:01</t>
  </si>
  <si>
    <t>21488622, 21489322, 21490822, 26784522, 34284322</t>
  </si>
  <si>
    <t>39122, 39222, 39322</t>
  </si>
  <si>
    <t>49922, 50022, 50122</t>
  </si>
  <si>
    <t>43022</t>
  </si>
  <si>
    <t>34359611872</t>
  </si>
  <si>
    <t>RODRIGUEZ LUQUE HECTOR DAVID</t>
  </si>
  <si>
    <t>2022-02-08 15:06:16</t>
  </si>
  <si>
    <t>21482522, 21486822, 21487922</t>
  </si>
  <si>
    <t>38822, 38922, 39022</t>
  </si>
  <si>
    <t>49622, 49722, 49822</t>
  </si>
  <si>
    <t>2022-02-08 15:00:09</t>
  </si>
  <si>
    <t>21438222, 21440322, 21441122</t>
  </si>
  <si>
    <t>38522, 38622, 38722</t>
  </si>
  <si>
    <t>49322, 49422, 49522</t>
  </si>
  <si>
    <t>000122264679</t>
  </si>
  <si>
    <t>PULIDO LAGUNA GEOFREY</t>
  </si>
  <si>
    <t>2022-02-08 14:52:15</t>
  </si>
  <si>
    <t>21432422, 21434822, 21436622</t>
  </si>
  <si>
    <t>38222, 38322, 38422</t>
  </si>
  <si>
    <t>49022, 49122, 49222</t>
  </si>
  <si>
    <t>2022-02-08 14:48:11</t>
  </si>
  <si>
    <t>21462222, 21465922, 21472222</t>
  </si>
  <si>
    <t>37922, 38022, 38122</t>
  </si>
  <si>
    <t>48722, 48822, 48922</t>
  </si>
  <si>
    <t>0550457600085924</t>
  </si>
  <si>
    <t>PARDO SARAY EDIXON ALEJANDRO</t>
  </si>
  <si>
    <t>2022-02-08 14:34:41</t>
  </si>
  <si>
    <t>21453922, 21461022, 21463922</t>
  </si>
  <si>
    <t>37622, 37722, 37822</t>
  </si>
  <si>
    <t>48422, 48522, 48622</t>
  </si>
  <si>
    <t>2022-02-08 14:13:49</t>
  </si>
  <si>
    <t>21358722, 21359122, 21359522</t>
  </si>
  <si>
    <t>37322, 37422, 37522</t>
  </si>
  <si>
    <t>48122, 48222, 48322</t>
  </si>
  <si>
    <t>91213711925</t>
  </si>
  <si>
    <t>VALLEJOS REYES ANDRES FELIPE</t>
  </si>
  <si>
    <t>2022-02-08 13:06:20</t>
  </si>
  <si>
    <t>21357722, 21358422, 21358622</t>
  </si>
  <si>
    <t>37022, 37122, 37222</t>
  </si>
  <si>
    <t>47822, 47922, 48022</t>
  </si>
  <si>
    <t>42322</t>
  </si>
  <si>
    <t>2022-02-08 12:55:12</t>
  </si>
  <si>
    <t>21356822, 21357122, 21357322</t>
  </si>
  <si>
    <t>36722, 36822, 36922</t>
  </si>
  <si>
    <t>47522, 47622, 47722</t>
  </si>
  <si>
    <t>0417333663</t>
  </si>
  <si>
    <t>CEBALLOS SUAREZ ALVARO</t>
  </si>
  <si>
    <t>2022-02-08 12:42:01</t>
  </si>
  <si>
    <t>RESOL.308 PAGO INCREMENTOS SALARIALES</t>
  </si>
  <si>
    <t>21356122, 21356322, 21356622</t>
  </si>
  <si>
    <t>36422, 36522, 36622</t>
  </si>
  <si>
    <t>47222, 47322, 47422</t>
  </si>
  <si>
    <t>2022-02-08 12:23:13</t>
  </si>
  <si>
    <t>RESOL 271- PAGO LIQUIDACION PRESTACIONES SOCIALES</t>
  </si>
  <si>
    <t>7303</t>
  </si>
  <si>
    <t>2022-02-05 00:00:00</t>
  </si>
  <si>
    <t>21352922, 21353322, 21353722, 21354022</t>
  </si>
  <si>
    <t>33022, 33122, 33222, 33322</t>
  </si>
  <si>
    <t>44122, 44222, 44322, 44422</t>
  </si>
  <si>
    <t>17442807370</t>
  </si>
  <si>
    <t>BECERRA RENTERIA EVA ESTHER</t>
  </si>
  <si>
    <t>2022-02-05 21:23:55</t>
  </si>
  <si>
    <t>8073 pago arl contratistas</t>
  </si>
  <si>
    <t>8073</t>
  </si>
  <si>
    <t>17428922</t>
  </si>
  <si>
    <t>41622</t>
  </si>
  <si>
    <t>2022-02-05 16:29:08</t>
  </si>
  <si>
    <t>17427822</t>
  </si>
  <si>
    <t>41522</t>
  </si>
  <si>
    <t>2022-02-05 16:20:24</t>
  </si>
  <si>
    <t>8513 APORTES ENERO</t>
  </si>
  <si>
    <t>8513</t>
  </si>
  <si>
    <t>17423922</t>
  </si>
  <si>
    <t>2022-02-05 15:45:43</t>
  </si>
  <si>
    <t>19809322</t>
  </si>
  <si>
    <t>2022-02-05 15:42:37</t>
  </si>
  <si>
    <t>17422522</t>
  </si>
  <si>
    <t>2022-02-05 15:39:12</t>
  </si>
  <si>
    <t>17422122</t>
  </si>
  <si>
    <t>2022-02-05 15:36:17</t>
  </si>
  <si>
    <t>17421622</t>
  </si>
  <si>
    <t>2022-02-05 15:33:25</t>
  </si>
  <si>
    <t>17420722</t>
  </si>
  <si>
    <t>2022-02-05 15:30:42</t>
  </si>
  <si>
    <t>17420222</t>
  </si>
  <si>
    <t>2022-02-05 15:26:36</t>
  </si>
  <si>
    <t>17419722</t>
  </si>
  <si>
    <t>2022-02-05 15:24:01</t>
  </si>
  <si>
    <t>17419322</t>
  </si>
  <si>
    <t>2022-02-05 15:20:26</t>
  </si>
  <si>
    <t>17418422</t>
  </si>
  <si>
    <t>2022-02-05 15:17:31</t>
  </si>
  <si>
    <t>17418222</t>
  </si>
  <si>
    <t>40722</t>
  </si>
  <si>
    <t>2022-02-05 15:13:22</t>
  </si>
  <si>
    <t>17417622</t>
  </si>
  <si>
    <t>40622</t>
  </si>
  <si>
    <t>2022-02-05 15:10:24</t>
  </si>
  <si>
    <t>17417222</t>
  </si>
  <si>
    <t>40522</t>
  </si>
  <si>
    <t>2022-02-05 15:07:47</t>
  </si>
  <si>
    <t>17416522</t>
  </si>
  <si>
    <t>40422</t>
  </si>
  <si>
    <t>2022-02-05 15:04:59</t>
  </si>
  <si>
    <t>17416022</t>
  </si>
  <si>
    <t>40322</t>
  </si>
  <si>
    <t>2022-02-05 15:02:05</t>
  </si>
  <si>
    <t>17415622</t>
  </si>
  <si>
    <t>40222</t>
  </si>
  <si>
    <t>2022-02-05 14:59:00</t>
  </si>
  <si>
    <t>17415122</t>
  </si>
  <si>
    <t>40122</t>
  </si>
  <si>
    <t>2022-02-05 14:56:08</t>
  </si>
  <si>
    <t>17414822</t>
  </si>
  <si>
    <t>40022</t>
  </si>
  <si>
    <t>2022-02-05 14:53:13</t>
  </si>
  <si>
    <t>17414522</t>
  </si>
  <si>
    <t>39922</t>
  </si>
  <si>
    <t>2022-02-05 14:48:57</t>
  </si>
  <si>
    <t>17414022</t>
  </si>
  <si>
    <t>2022-02-05 14:45:59</t>
  </si>
  <si>
    <t>17413822</t>
  </si>
  <si>
    <t>2022-02-05 14:42:52</t>
  </si>
  <si>
    <t>17413522</t>
  </si>
  <si>
    <t>2022-02-05 14:39:49</t>
  </si>
  <si>
    <t>8513 aportes enero</t>
  </si>
  <si>
    <t>39522</t>
  </si>
  <si>
    <t>2022-02-04 21:52:10</t>
  </si>
  <si>
    <t>2022-02-04 21:49:25</t>
  </si>
  <si>
    <t>2022-02-04 21:45:26</t>
  </si>
  <si>
    <t>2022-02-04 21:42:11</t>
  </si>
  <si>
    <t>2022-02-04 21:38:10</t>
  </si>
  <si>
    <t>2022-02-04 21:35:12</t>
  </si>
  <si>
    <t>2022-02-04 21:18:27</t>
  </si>
  <si>
    <t>38822</t>
  </si>
  <si>
    <t>2022-02-04 21:15:34</t>
  </si>
  <si>
    <t>2022-02-04 21:12:02</t>
  </si>
  <si>
    <t>2022-02-04 21:08:48</t>
  </si>
  <si>
    <t>2022-02-04 21:05:52</t>
  </si>
  <si>
    <t>2022-02-04 21:02:48</t>
  </si>
  <si>
    <t>2022-02-04 20:48:38</t>
  </si>
  <si>
    <t>2022-02-04 20:43:31</t>
  </si>
  <si>
    <t>RESOL 271 - PAGO LIQUIDACION PRESTACIONES SOCIALES</t>
  </si>
  <si>
    <t>21352522, 21352822</t>
  </si>
  <si>
    <t>32722, 32822</t>
  </si>
  <si>
    <t>43722, 43822, 43922</t>
  </si>
  <si>
    <t>37922</t>
  </si>
  <si>
    <t>2022-02-04 20:40:44</t>
  </si>
  <si>
    <t>2022-02-04 20:35:05</t>
  </si>
  <si>
    <t>2022-02-04 20:31:17</t>
  </si>
  <si>
    <t>7633-Nómina Adicional Vacaciones Febrero 2022</t>
  </si>
  <si>
    <t>7633</t>
  </si>
  <si>
    <t>2022-02-03 00:00:00</t>
  </si>
  <si>
    <t>19813622</t>
  </si>
  <si>
    <t>2022-02-03 21:51:47</t>
  </si>
  <si>
    <t>7633- NOMINA ADICIONAL ENERO</t>
  </si>
  <si>
    <t>5522, 5622</t>
  </si>
  <si>
    <t>19803922</t>
  </si>
  <si>
    <t>38122, 42122</t>
  </si>
  <si>
    <t>2022-02-03 21:45:47</t>
  </si>
  <si>
    <t>7273-ARL PASANTES ENERO</t>
  </si>
  <si>
    <t>7273</t>
  </si>
  <si>
    <t>2022-02-02 00:00:00</t>
  </si>
  <si>
    <t>19809922</t>
  </si>
  <si>
    <t>2022-02-02 19:47:18</t>
  </si>
  <si>
    <t>Por la cual se constituye una Caja Menor en la vigencia 2022, para sufragar gastos de la Superintendencia de Transporte, identificados y definidos en los conceptos del Presupuesto General de la Nación que tengan carácter de urgente, y se ordena el pr</t>
  </si>
  <si>
    <t>2022-02-01 00:00:00</t>
  </si>
  <si>
    <t>19817622</t>
  </si>
  <si>
    <t>36222</t>
  </si>
  <si>
    <t>TASAS Y DERECHOS ADMINISTRATIVOS</t>
  </si>
  <si>
    <t>A-08-03</t>
  </si>
  <si>
    <t>2022-02-01 15:29:38</t>
  </si>
  <si>
    <t>OTROS BIENES TRANSPORTABLES N.C.P.</t>
  </si>
  <si>
    <t>A-02-02-01-003-008</t>
  </si>
  <si>
    <t>312-Prestación del servicio de actualización y soporte extendido técnico y funcional del software de gestión y administración de los activos de la Superintendencia de Transporte.</t>
  </si>
  <si>
    <t>312</t>
  </si>
  <si>
    <t>520818378</t>
  </si>
  <si>
    <t>ORGANIZACION LEVIN DE COLOMBIA S.A.S.</t>
  </si>
  <si>
    <t>2022-01-28 19:17:32</t>
  </si>
  <si>
    <t>contrato 316/22 Prestar sus servicios profesionales apoyando jurídicamente a la Dirección de Investigaciones de Concesiones e Infraestructura, en la sustanciación, revisión y gestión de las actuaciones administrativas a su cargo, para contribuir al f</t>
  </si>
  <si>
    <t>316</t>
  </si>
  <si>
    <t>130478134</t>
  </si>
  <si>
    <t>LOTERO PRADA JOHANNA PATRICIA</t>
  </si>
  <si>
    <t>2022-01-28 18:47:42</t>
  </si>
  <si>
    <t>FACTURA 6644166717</t>
  </si>
  <si>
    <t>2993</t>
  </si>
  <si>
    <t>11918722, 11933022</t>
  </si>
  <si>
    <t>2022-01-28 14:39:48</t>
  </si>
  <si>
    <t>309-O: Prestar sus servicios profesionales a la Superintendencia de Transporte, apoyando las actividades para la implementación, actualización y divulgación de la información para el tratamiento de datos personales y manejo de la información confiden</t>
  </si>
  <si>
    <t>309</t>
  </si>
  <si>
    <t>69066985873</t>
  </si>
  <si>
    <t>ABELLO MONSALVO FELIPE</t>
  </si>
  <si>
    <t>2022-01-28 08:39:41</t>
  </si>
  <si>
    <t>contrato 314/22 Prestar sus servicios altamente calificados, para acompañar la implementación de la caracterización de inspección, vigilancia y control de las delegaturas; asesorar en el fortalecimiento institucional con miras a fortalecer la supervi</t>
  </si>
  <si>
    <t>314</t>
  </si>
  <si>
    <t>2022-01-27 00:00:00</t>
  </si>
  <si>
    <t>108900051922</t>
  </si>
  <si>
    <t>IVÁN DARÍO GÓMEZ LEE S.A.S</t>
  </si>
  <si>
    <t>2022-01-27 17:34:06</t>
  </si>
  <si>
    <t>282-Prestar los servicios de apoyo a la gestión para el desarrollo del programa de Bienestar social e incentivos, clima organizacional y el sistema de seguridad y salud en el trabajo SGSST, para los colaborares de la Superintendencia de Transporte</t>
  </si>
  <si>
    <t>282</t>
  </si>
  <si>
    <t>SERVICIOS DE ESPARCIMIENTO, CULTURALES Y DEPORTIVOS</t>
  </si>
  <si>
    <t>A-02-02-02-009-006</t>
  </si>
  <si>
    <t>2022-01-27 15:56:44</t>
  </si>
  <si>
    <t>310-Prestar los servicios profesionales para apoyar a la Oficina de Control Interno en la ejecución de los roles: Evaluación y Seguimiento, Enfoque Hacia la Prevención y Evaluación a la Gestión de Riesgos y demás actividades propias de su rol de agen</t>
  </si>
  <si>
    <t>310</t>
  </si>
  <si>
    <t>03786554640</t>
  </si>
  <si>
    <t>AGUILERA SIERRA SANDRA MILENA</t>
  </si>
  <si>
    <t>2022-01-27 15:22:05</t>
  </si>
  <si>
    <t>contrato 313/22 Prestar sus servicios de apoyo a la gestión a la Dirección de Investigaciones de la Delegatura de Tránsito y Transporte Terrestre, desarrollando actividades administrativas y archivísticas de la información y documentación de la depen</t>
  </si>
  <si>
    <t>313</t>
  </si>
  <si>
    <t>4602000289</t>
  </si>
  <si>
    <t>CRUZ CASALLAS EDITH JOHANA</t>
  </si>
  <si>
    <t>2022-01-27 15:00:18</t>
  </si>
  <si>
    <t>contrato 299/22 Prestar sus servicios profesionales en la Superintendencia de Transporte brindando apoyo a la Oficina Asesora Jurídica en el análisis de procesos coactivos según los lineamientos del Consejo de Estado, así como, en la proyección de do</t>
  </si>
  <si>
    <t>299</t>
  </si>
  <si>
    <t>34422</t>
  </si>
  <si>
    <t>274170950</t>
  </si>
  <si>
    <t>GOMEZ GALINDO KAREN VANESSA</t>
  </si>
  <si>
    <t>2022-01-27 14:28:06</t>
  </si>
  <si>
    <t>288-Prestar sus servicios profesionales en la Dirección de Promoción y Prevención de la Delegatura de Puertos, apoyando en la formulación de indicadores de medición de la Campaña Institucional “+ Transporte marítimo y fluvial + Formalización” y sus d</t>
  </si>
  <si>
    <t>288</t>
  </si>
  <si>
    <t>10112201489</t>
  </si>
  <si>
    <t>LORES ACOSTA SAMIR ANDRÉS</t>
  </si>
  <si>
    <t>2022-01-27 11:19:45</t>
  </si>
  <si>
    <t>306-. Prestar sus servicios profesionales a la Oficina Asesora Jurídica en el asesoramiento, actualización y estudio de la normatividad relacionada con el sector tránsito, transporte y su infraestructura, analizando y empleando la jurisprudencia y do</t>
  </si>
  <si>
    <t>306</t>
  </si>
  <si>
    <t>1009313059</t>
  </si>
  <si>
    <t>NAME GOMEZ FAHID</t>
  </si>
  <si>
    <t>2022-01-27 11:14:10</t>
  </si>
  <si>
    <t>287-. Prestar sus servicios profesionales a la Oficina Asesora Jurídica apoyando la Proyección de documentos que resulten de la revisión y organización de la normatividad, implementando la jurisprudencia y doctrina relacionada con el sector tránsito,</t>
  </si>
  <si>
    <t>287</t>
  </si>
  <si>
    <t>488401182651</t>
  </si>
  <si>
    <t>LOPEZ SALOMON DIANA ALEJANDRA</t>
  </si>
  <si>
    <t>2022-01-27 11:09:47</t>
  </si>
  <si>
    <t>301-Prestar sus servicios profesionales en la Oficina Asesora Jurídica orientando el análisis la investigación y revisión de los procesos adelantados en la oficina de cobro coactivo según los lineamientos del Consejo de Estado, del mismo modo revisar</t>
  </si>
  <si>
    <t>301</t>
  </si>
  <si>
    <t>30334122, 60145822, 135094222</t>
  </si>
  <si>
    <t>65922, 122122, 220622</t>
  </si>
  <si>
    <t>78022, 130722, 220722</t>
  </si>
  <si>
    <t>36122</t>
  </si>
  <si>
    <t>34222</t>
  </si>
  <si>
    <t>08226971182</t>
  </si>
  <si>
    <t>EDUARDO GUILLERMO GUTIERREZ CABARCAS</t>
  </si>
  <si>
    <t>2022-01-27 11:04:09</t>
  </si>
  <si>
    <t>300-Prestar sus servicios profesionales en la Superintendencia de Transporte brindando apoyo a la Oficina Asesora Jurídica en el análisis de procesos coactivos según los lineamientos del Consejo de Estado, así como, en la proyección de documentos de</t>
  </si>
  <si>
    <t>300</t>
  </si>
  <si>
    <t>36022</t>
  </si>
  <si>
    <t>34322</t>
  </si>
  <si>
    <t>482400014593</t>
  </si>
  <si>
    <t>MAFIOLI PETRO MARIA ELENA</t>
  </si>
  <si>
    <t>2022-01-27 11:00:11</t>
  </si>
  <si>
    <t>304-Prestar sus servicios profesionales a la Oficina Asesora Jurídica en la revisión, análisis, investigación y organización de la normatividad, jurisprudencia y doctrina relacionada con el sector tránsito, transporte y su infraestructura de cara a l</t>
  </si>
  <si>
    <t>304</t>
  </si>
  <si>
    <t>35922</t>
  </si>
  <si>
    <t>52466265373</t>
  </si>
  <si>
    <t>PUMAREJO JULIO LEONARDO JAVIER</t>
  </si>
  <si>
    <t>2022-01-27 10:53:58</t>
  </si>
  <si>
    <t>GRAV MOV FINAN PAGO LIBRANZAS NOMINA ENERO</t>
  </si>
  <si>
    <t>11421722</t>
  </si>
  <si>
    <t>35822</t>
  </si>
  <si>
    <t>2022-01-27 09:04:45</t>
  </si>
  <si>
    <t>grav mov finan pago ica</t>
  </si>
  <si>
    <t>11422622</t>
  </si>
  <si>
    <t>2022-01-27 08:54:06</t>
  </si>
  <si>
    <t>contrato 212/22 Prestar sus servicios de apoyo a la gestión en la Superintendencia de Transporte, apoyando el desarrollo y cumplimiento de las actividades establecidas en el procedimiento de archivo, trámite y organización documental adoptado institu</t>
  </si>
  <si>
    <t>212</t>
  </si>
  <si>
    <t>23799079771</t>
  </si>
  <si>
    <t>CAÑAS FERREIRA YESENIA PAOLA</t>
  </si>
  <si>
    <t>2022-01-27 08:42:39</t>
  </si>
  <si>
    <t>305-Prestar sus servicios profesionales a la Oficina Asesora Jurídica apoyando la proyección de documentos que resulten de la revisión y organización de la normatividad, implementando la jurisprudencia y doctrina relacionada con el sector tránsito, t</t>
  </si>
  <si>
    <t>305</t>
  </si>
  <si>
    <t>64086350538</t>
  </si>
  <si>
    <t>ROJAS RUIZ LUISA FERNNADA</t>
  </si>
  <si>
    <t>2022-01-26 20:38:48</t>
  </si>
  <si>
    <t>5053 grav mov finan facturas acueducto</t>
  </si>
  <si>
    <t>5053</t>
  </si>
  <si>
    <t>11419422</t>
  </si>
  <si>
    <t>2022-01-26 20:12:33</t>
  </si>
  <si>
    <t>3263 PAGO FACTURA 00002362034</t>
  </si>
  <si>
    <t>3263</t>
  </si>
  <si>
    <t>11430322</t>
  </si>
  <si>
    <t>2022-01-26 17:22:47</t>
  </si>
  <si>
    <t>285-Prestar sus servicios profesionales en la Oficina Asesora Jurídica orientando el análisis la investigación y revisión de los procesos adelantados en la oficina de cobro coactivo según los lineamientos del Consejo de Estado, del mismo modo revisar</t>
  </si>
  <si>
    <t>285</t>
  </si>
  <si>
    <t>21100018184</t>
  </si>
  <si>
    <t>MONTAÑEZ VARGAS DIANA MARIA</t>
  </si>
  <si>
    <t>2022-01-26 16:26:56</t>
  </si>
  <si>
    <t>308-Prestar sus servicios de apoyo a la gestión en las actividades a cargo de la coordinación del grupo interno de trabajo de servicios generales y recursos físicos, que sean requeridas por la supervisión del contrato.</t>
  </si>
  <si>
    <t>29985295628</t>
  </si>
  <si>
    <t>RUSSI SANDOVAL GLADYS ANDREA</t>
  </si>
  <si>
    <t>2022-01-26 12:45:45</t>
  </si>
  <si>
    <t>269-Prestar sus servicios profesionales a la Delegatura de Puertos apoyando en la actualización de los visores geográficos de infraestructura portuaria concesionada y no concesionada del país, así como en la realización de ejercicios de evaluación de</t>
  </si>
  <si>
    <t>269</t>
  </si>
  <si>
    <t>007770319981</t>
  </si>
  <si>
    <t>CEPEDA BERNAL CHARLY STIVENS</t>
  </si>
  <si>
    <t>2022-01-26 12:36:31</t>
  </si>
  <si>
    <t>274-Prestar sus servicios profesionales a la Superintendencia de Transporte apoyando la gestión para el fortalecimiento de la supervisión inteligente, mediante la identificación de riesgos financieros, societarios y contables en las Sociedades sujeta</t>
  </si>
  <si>
    <t>25813922, 46456922, 92222722, 184164622</t>
  </si>
  <si>
    <t>55622, 94022, 157822, 269822</t>
  </si>
  <si>
    <t>67622, 106922, 161222, 268022</t>
  </si>
  <si>
    <t>0550004300152321</t>
  </si>
  <si>
    <t>FORERO MONTERO JAIME ALEJANDRO</t>
  </si>
  <si>
    <t>2022-01-26 12:32:10</t>
  </si>
  <si>
    <t>273-Prestar sus servicios profesionales en la Dirección de Promoción y Prevención de la Delegatura de Puertos, apoyando la implementación de la Campaña Transporte marítimo y fluvial Formalización, mediante la planeación y ejecución de la iniciativa d</t>
  </si>
  <si>
    <t>34822</t>
  </si>
  <si>
    <t>7922022947</t>
  </si>
  <si>
    <t>ARISTIZABAL SALAS DANIEL</t>
  </si>
  <si>
    <t>2022-01-26 12:26:28</t>
  </si>
  <si>
    <t>275-Prestar sus servicios profesionales en la Dirección de Promoción y Prevención de la Delegatura de Puertos, brindando apoyo jurídico para el desarrollo de actividades enmarcadas en la Campaña Institucional "+ Transporte marítimo y fluvial + Formal</t>
  </si>
  <si>
    <t>275</t>
  </si>
  <si>
    <t>24095587479</t>
  </si>
  <si>
    <t>TORRES BOHORQUEZ LUISA FERNANDA</t>
  </si>
  <si>
    <t>2022-01-26 12:21:57</t>
  </si>
  <si>
    <t>5053- pago 17 facturas</t>
  </si>
  <si>
    <t>11390622</t>
  </si>
  <si>
    <t>2022-01-26 11:01:57</t>
  </si>
  <si>
    <t>contrato 290/22 Prestar sus servicios profesionales en la Oficina de Tecnologías de la Información y las Comunicaciones para la ejecución y validación de pruebas funcionales a los sistemas de información de la Superintendencia de Transporte</t>
  </si>
  <si>
    <t>290</t>
  </si>
  <si>
    <t>34522</t>
  </si>
  <si>
    <t>007700669067</t>
  </si>
  <si>
    <t>SANTACRUZ CASTILLO JORGE ARMANDO</t>
  </si>
  <si>
    <t>2022-01-26 10:35:19</t>
  </si>
  <si>
    <t>267-Prestar sus servicios profesionales a la Delegatura de Puertos de la Superintendencia de Transporte, para apoyar en el fortalecimiento de los mecanismos de vigilancia subjetiva, tendientes a la caracterización, identificación y gestión de riesgos</t>
  </si>
  <si>
    <t>267</t>
  </si>
  <si>
    <t>33522505060</t>
  </si>
  <si>
    <t>ROMERO LINARES CARMEN PAOLA</t>
  </si>
  <si>
    <t>2022-01-26 10:27:29</t>
  </si>
  <si>
    <t>contrato 299/22 Prestar sus servicios profesionales en la Superintendencia de Transporte brindando apoyo a la Oficina Asesora Jurídica en el análisis de procesos coactivos según los lineamientos del Consejo de Estado, así como, en las actividades rel</t>
  </si>
  <si>
    <t>2022-01-26 10:20:25</t>
  </si>
  <si>
    <t>contrato 297/22 Prestar sus servicios profesionales en la Superintendencia de Transporte brindando apoyo a la Oficina Asesora Jurídica en el análisis de procesos coactivos según los lineamientos del Consejo de Estado, así como, en las actividades rel</t>
  </si>
  <si>
    <t>297</t>
  </si>
  <si>
    <t>20765842761</t>
  </si>
  <si>
    <t>LEAL GUATAQUIRA KAROL ANDREA</t>
  </si>
  <si>
    <t>2022-01-26 10:10:05</t>
  </si>
  <si>
    <t>Maria Teresa Maritnez</t>
  </si>
  <si>
    <t>Oracle Colombia Ltda</t>
  </si>
  <si>
    <t>TICBRIDGE</t>
  </si>
  <si>
    <t xml:space="preserve">POWERSUN S.A.S </t>
  </si>
  <si>
    <t>UT SISEG 2022-1: SISELCOM / INFRAESTRUCTURAS SEGURAS SAS</t>
  </si>
  <si>
    <t>Ernst &amp; Young SAS</t>
  </si>
  <si>
    <t xml:space="preserve">PROGRAMA DE LAS NACIONES UNIDAS PARA EL DESARROLLO PNUD </t>
  </si>
  <si>
    <t>Software de gestión de MIPG</t>
  </si>
  <si>
    <t>JULIÁN ANDRÉS HERNÁNDEZ MUÑOZ</t>
  </si>
  <si>
    <t>MARÍA VERONICA FORERO MENESES</t>
  </si>
  <si>
    <t>Extintores Firext s.a.s.</t>
  </si>
  <si>
    <t>Panamericana</t>
  </si>
  <si>
    <t>Colsubsidio</t>
  </si>
  <si>
    <t>Carlos Andres Patiño</t>
  </si>
  <si>
    <t>Luis Alejandro Zambrano Ruiz</t>
  </si>
  <si>
    <t>Jargu S.A. Corredor de Seguro</t>
  </si>
  <si>
    <t>Juan Diego Pacheco Meza</t>
  </si>
  <si>
    <t>IAD Software ICONTROLES EMPRESARIALES SAS</t>
  </si>
  <si>
    <t>AQSERV SAS</t>
  </si>
  <si>
    <t>Andrés Felipe López Gómez</t>
  </si>
  <si>
    <t>SERSUGEN SAS</t>
  </si>
  <si>
    <t>Unico pago</t>
  </si>
  <si>
    <t>Director de Promoción y Prevención de Concesiones e Infraestructura</t>
  </si>
  <si>
    <t>Asesor Codigo 1020, grado 13</t>
  </si>
  <si>
    <t xml:space="preserve">Coordinador de Servicios Generales </t>
  </si>
  <si>
    <t xml:space="preserve">Prestar sus servicios de apoyo a la gestión con el fin de dar el soporte requerido en la entrega de insumos para gestión documental, manejo de archivo y organización topográfica del mismo derivado de los procesos de cobro coactivo y/o los asignados por la Oficina Asesora Jurídica. </t>
  </si>
  <si>
    <t>Renovación de la actualización y soporte del licenciamiento de los productos Oracle denominado SOFWARE UPDATE LICENSE &amp; SUPPORT dela superintendencia de transporte.</t>
  </si>
  <si>
    <t>Adquisición e instalación de equipamiento para la modernización tecnológica de espacios para la realización de audiencias y conciliaciones en la Superintendencia de Transporte</t>
  </si>
  <si>
    <t>Prestar el servicio de mantenimiento de los Sistemas de Alimentación Ininterrumpida(SAI - UPS) de las sedes de la Superintendencia de Transporte incluyendo bolsa de repuestos</t>
  </si>
  <si>
    <t xml:space="preserve">Prestar servicios de consultoría especializada para la formulación de un plan de continuidad de negocio para la optimización de procesos y procedimientos de la superintendencia de transporte </t>
  </si>
  <si>
    <t xml:space="preserve">Prestar sus servicios profesionales adelantando actividades para la codificación de software de los sistemas de información de la Superintendencia de Transporte, particularmente en el mantenimiento evolutivo del software de gestión documental "ORFEO" </t>
  </si>
  <si>
    <t xml:space="preserve">Adquisición de los seguros obligatorios SOAT para vehículos de propiedad de la SUPERTRANSPORTE. </t>
  </si>
  <si>
    <t xml:space="preserve">Prestar sus servicios profesionales adelantando actividades para la codificación de software de los sistemas de información de la Superintendencia de Transporte, particularmente en el desarrollo de funcionalidades del software para la gestión de notificaciones. </t>
  </si>
  <si>
    <t xml:space="preserve">Adquirir, implementar y poner en funcionamiento el Software de Gestión para La Superintendencia de Transporte y prestar los servicios de soporte, actualización y mantenimiento. </t>
  </si>
  <si>
    <t xml:space="preserve">Prestación de los servicios profesionales en materia jurídica apoyando al Grupo Interno de Trabajo de Gestión Contractual de la Superintendencia de Transporte en las etapas precontractual, contractual y postcontractual. </t>
  </si>
  <si>
    <t xml:space="preserve">Prestar el servicio de mantenimiento y recarga de los extintores de la Superintendencia de Transporte. </t>
  </si>
  <si>
    <t>Adquisición de elementos de papelería y útiles de oficina para las dependencias de la SuperTransporte.</t>
  </si>
  <si>
    <t xml:space="preserve">Prestar los servicios profesionales en el Grupo Interno de Trabajo de Gestión Contractual de la Superintendencia de Transporte, haciendo acompañamiento jurídico y apoyando en la conformación de los expedientes contractuales para la transferencia documental o para su creación en el repositorio institucional-Orfeo. </t>
  </si>
  <si>
    <t xml:space="preserve">Prestar sus servicios profesionales a la Oficina Asesora Jurídica en el asesoramiento y análisis de las normas del sector transporte para fortalecer la vigilancia integral de los vigilados. </t>
  </si>
  <si>
    <t xml:space="preserve">Contratar el servicio de intermediación de seguros, con el fin que brinde asesoría a la Superintendencia de Transporte, desde lo jurídico, técnico, financiero, económico y demás aspectos inherentes, en la Contratación y Administración del manejo integral del Programa de Seguros requerido para la adecuada protección de las personas, los bienes e intereses patrimoniales de la Entidad, y los bienes por los cuales sea legalmente responsable; para lograr que sea efectivo el cubrimiento de los riesgo </t>
  </si>
  <si>
    <t xml:space="preserve">Prestar sus servicios profesionales en la Superintendencia de Transporte, apoyando el desarrollo de las actividades previstas para la supervisión de los programas especiales adelantados por la Delegatura de Concesiones e Infraestructura, con énfasis en el componente de Infraestructura Accesible e Incluyente, así como en la verificación de la implementación del Sistema de Interoperabilidad de peajes, en los procesos de vigilancia e inspección </t>
  </si>
  <si>
    <t>Renovación de la suscripción de los productos Microsoft modelo “Enterprise Agreement” y Adquisición de los mismos para la Superintendencia de Transporte al amparo del Instrumento de Agregación de Demanda CCE-139-IAD-2020.</t>
  </si>
  <si>
    <t xml:space="preserve">Adquisición e instalación de un aire de precisión en alta disponibilidad para el centro de datos de la Superintendencia de Transporte </t>
  </si>
  <si>
    <t xml:space="preserve">Prestar sus servicios profesionales para asesorar jurídicamente al despacho de la Superintendente, en temas de supervisión subjetiva en transporte terrestre, especialmente relacionados con entes gestores, pero sin limitarse a ellos </t>
  </si>
  <si>
    <t>Adquisición de cajas de archivo referencia X200 para la conservación de toda la documentación generada en el desarrollo de las funciones de la Superintendencia de Transporte.</t>
  </si>
  <si>
    <t>https://www.colombiacompra.gov.co/tienda-virtual-del-estado-colombiano/ordenes-compra/93834</t>
  </si>
  <si>
    <t>https://community.secop.gov.co/Public/Tendering/OpportunityDetail/Index?noticeUID=CO1.NTC.3003059&amp;isFromPublicArea=True&amp;isModal=true&amp;asPopupView=true</t>
  </si>
  <si>
    <t>https://community.secop.gov.co/Public/Tendering/OpportunityDetail/Index?noticeUID=CO1.NTC.3000384&amp;isFromPublicArea=True&amp;isModal=true&amp;asPopupView=true</t>
  </si>
  <si>
    <t>https://community.secop.gov.co/Public/Tendering/OpportunityDetail/Index?noticeUID=CO1.NTC.3012367&amp;isFromPublicArea=True&amp;isModal=true&amp;asPopupView=true</t>
  </si>
  <si>
    <t>https://community.secop.gov.co/Public/Tendering/OpportunityDetail/Index?noticeUID=CO1.NTC.3189907&amp;isFromPublicArea=True&amp;isModal=true&amp;asPopupView=true</t>
  </si>
  <si>
    <t>https://community.secop.gov.co/Public/Tendering/OpportunityDetail/Index?noticeUID=CO1.NTC.3148699&amp;isFromPublicArea=True&amp;isModal=true&amp;asPopupView=true</t>
  </si>
  <si>
    <t>https://www.secop.gov.co/CO1BusinessLine/Tendering/ContractNoticeView/Index?prevCtxLbl=Buscar+procesos&amp;prevCtxUrl=https%3a%2f%2fwww.secop.gov.co%3a443%2fCO1BusinessLine%2fTendering%2fContractNoticeManagement%2fIndex&amp;notice=CO1.NTC.3204541</t>
  </si>
  <si>
    <t>https://www.secop.gov.co/CO1BusinessLine/Tendering/ContractNoticeView/Index?prevCtxLbl=Buscar+procesos&amp;prevCtxUrl=https%3a%2f%2fwww.secop.gov.co%3a443%2fCO1BusinessLine%2fTendering%2fContractNoticeManagement%2fIndex&amp;notice=CO1.NTC.3160413</t>
  </si>
  <si>
    <t>https://community.secop.gov.co/Public/Common/GoogleReCaptcha/Index?isModal=True&amp;asPopupView=True&amp;previousUrl=https%3a%2f%2fcommunity.secop.gov.co%2fPublic%2fTendering%2fOpportunityDetail%2fIndex%3fnoticeUID%3dCO1.NTC.2494053%26isFromPublicArea%3dTrue%26isModal%3dtrue%26asPopupView%3dtrue</t>
  </si>
  <si>
    <t>https://www.secop.gov.co/CO1BusinessLine/Tendering/ContractNoticeView/Index?prevCtxLbl=Buscar+procesos&amp;prevCtxUrl=https%3a%2f%2fwww.secop.gov.co%3a443%2fCO1BusinessLine%2fTendering%2fContractNoticeManagement%2fIndex&amp;notice=CO1.NTC.3287120</t>
  </si>
  <si>
    <t>https://www.secop.gov.co/CO1BusinessLine/Tendering/ContractNoticeView/Index?prevCtxLbl=Buscar+procesos&amp;prevCtxUrl=https%3a%2f%2fwww.secop.gov.co%3a443%2fCO1BusinessLine%2fTendering%2fContractNoticeManagement%2fIndex&amp;notice=CO1.NTC.3220357</t>
  </si>
  <si>
    <t>https://www.colombiacompra.gov.co/TIENDA-VIRTUAL-DEL-ESTADO-COLOMBIANO/ORDENES-COMPRA/96119</t>
  </si>
  <si>
    <t>https://community.secop.gov.co/Public/Tendering/OpportunityDetail/Index?noticeUID=CO1.NTC.3325718&amp;isFromPublicArea=True&amp;isModal=False</t>
  </si>
  <si>
    <t xml:space="preserve">https://community.secop.gov.co/Public/Tendering/OpportunityDetail/Index?noticeUID=CO1.NTC.3333454&amp;isFromPublicArea=True&amp;isModal=False
</t>
  </si>
  <si>
    <t>https://community.secop.gov.co/Public/Tendering/ContractNoticePhases/View?PPI=CO1.PPI.20111067&amp;isFromPublicArea=True&amp;isModal=False</t>
  </si>
  <si>
    <t>https://community.secop.gov.co/Public/Tendering/ContractNoticePhases/View?PPI=CO1.PPI.20837787&amp;isFromPublicArea=True&amp;isModal=False</t>
  </si>
  <si>
    <t>https://www.colombiacompra.gov.co/TIENDA-VIRTUAL-DEL-ESTADO-COLOMBIANO/ORDENES-COMPRA/97111</t>
  </si>
  <si>
    <t>https://community.secop.gov.co/Public/Tendering/ContractNoticePhases/View?PPI=CO1.PPI.20234897&amp;isFromPublicArea=True&amp;isModal=False</t>
  </si>
  <si>
    <t>https://community.secop.gov.co/Public/Tendering/ContractNoticePhases/View?PPI=CO1.PPI.21036102&amp;isFromPublicArea=True&amp;isModal=False</t>
  </si>
  <si>
    <t>https://community.secop.gov.co/Public/Tendering/OpportunityDetail/Index?noticeUID=CO1.NTC.2940011&amp;isFromPublicArea=True&amp;isModal=true&amp;asPopupView=true</t>
  </si>
  <si>
    <t>https://community.secop.gov.co/Public/Tendering/OpportunityDetail/Index?noticeUID=CO1.NTC.3060904&amp;isFromPublicArea=True&amp;isModal=true&amp;asPopupView=true</t>
  </si>
  <si>
    <t>https://community.secop.gov.co/Public/Tendering/OpportunityDetail/Index?noticeUID=CO1.NTC.3325440&amp;isFromPublicArea=True&amp;isModal=False</t>
  </si>
  <si>
    <t>https://community.secop.gov.co/Public/Tendering/OpportunityDetail/Index?noticeUID=CO1.NTC.3218463&amp;isFromPublicArea=True&amp;isModal=False</t>
  </si>
  <si>
    <t>Terminación anticipada del contrato</t>
  </si>
  <si>
    <t>Franco Cuero Romero</t>
  </si>
  <si>
    <t xml:space="preserve">Johan Jesús Torres Zambrano </t>
  </si>
  <si>
    <t>Diana Margarita Caceres Castellanos</t>
  </si>
  <si>
    <t>Carlos Enrique Ricaurte Pardo</t>
  </si>
  <si>
    <t>Carlos Eduardo Campos Garcia</t>
  </si>
  <si>
    <t>116443-NOMINA OCTUBRE 2022</t>
  </si>
  <si>
    <t>116443</t>
  </si>
  <si>
    <t>2022-10-21 00:00:00</t>
  </si>
  <si>
    <t>336883922</t>
  </si>
  <si>
    <t>463522</t>
  </si>
  <si>
    <t>461122</t>
  </si>
  <si>
    <t>115022</t>
  </si>
  <si>
    <t>800170433</t>
  </si>
  <si>
    <t>2022-10-21 11:44:56</t>
  </si>
  <si>
    <t>CESION CONTRATO 283/22- Prestar sus servicios de apoyo a la gestión documental en la Oficina Asesora Jurídica y Grupo de Jurisdicción Coactiva, en la organización de archivos físicos y/o digitales que hagan parte de éstas.</t>
  </si>
  <si>
    <t>114922</t>
  </si>
  <si>
    <t>6342045092</t>
  </si>
  <si>
    <t>CASTIBLANCO PINZON IVAN RAUL</t>
  </si>
  <si>
    <t>1014177077</t>
  </si>
  <si>
    <t>2022-10-21 11:06:23</t>
  </si>
  <si>
    <t>113933-FACTURA 000307674963</t>
  </si>
  <si>
    <t>113933</t>
  </si>
  <si>
    <t>2022-10-18 00:00:00</t>
  </si>
  <si>
    <t>337679622</t>
  </si>
  <si>
    <t>462422</t>
  </si>
  <si>
    <t>459922</t>
  </si>
  <si>
    <t>114622</t>
  </si>
  <si>
    <t>899999115</t>
  </si>
  <si>
    <t>2022-10-18 15:31:09</t>
  </si>
  <si>
    <t>Res 9297-Pago de la tarifa de control fiscal para la vigencia 2022</t>
  </si>
  <si>
    <t>9297</t>
  </si>
  <si>
    <t>2022-10-14 00:00:00</t>
  </si>
  <si>
    <t>334106822</t>
  </si>
  <si>
    <t>459822</t>
  </si>
  <si>
    <t>456922</t>
  </si>
  <si>
    <t>114422</t>
  </si>
  <si>
    <t>CONTRALORIA GENERAL DE LA REPUBLICA</t>
  </si>
  <si>
    <t>899999067</t>
  </si>
  <si>
    <t>CUOTA DE FISCALIZACIÓN Y AUDITAJE</t>
  </si>
  <si>
    <t>A-08-04-01</t>
  </si>
  <si>
    <t>2022-10-14 17:58:10</t>
  </si>
  <si>
    <t>CESIÓN CTO 261 Prestar sus servicios de apoyo a la gestión con el fin de dar el soporte requerido en la entrega de insumos para gestión documental, manejo de archivo y organización topográfica del mismo derivado de los procesos de cobro coactivo y/o</t>
  </si>
  <si>
    <t>CESION CTO 261</t>
  </si>
  <si>
    <t>114322</t>
  </si>
  <si>
    <t>1026296671</t>
  </si>
  <si>
    <t>2022-10-14 17:46:32</t>
  </si>
  <si>
    <t>361-“Adquisición e instalación de un aire de precisión en alta disponibilidad para el centro de datos de la Superintendencia de Transporte”</t>
  </si>
  <si>
    <t>361</t>
  </si>
  <si>
    <t>114222</t>
  </si>
  <si>
    <t>19215759291</t>
  </si>
  <si>
    <t>AQSERV S A S</t>
  </si>
  <si>
    <t>830045040</t>
  </si>
  <si>
    <t>2022-10-14 09:16:55</t>
  </si>
  <si>
    <t>363- “Adquisición de cajas de archivo referencia X200 para la conservaciónde toda la documentación generada en el desarrollo de las funciones de la Superintendencia de Transporte”</t>
  </si>
  <si>
    <t>363</t>
  </si>
  <si>
    <t>114122</t>
  </si>
  <si>
    <t>462012709</t>
  </si>
  <si>
    <t>SERSUGEN S A S</t>
  </si>
  <si>
    <t>900201322</t>
  </si>
  <si>
    <t>PASTA O PULPA, PAPEL Y PRODUCTOS DE PAPEL; IMPRESOS Y ARTÍCULOS RELACIONADOS</t>
  </si>
  <si>
    <t>A-02-02-01-003-002</t>
  </si>
  <si>
    <t>2022-10-14 09:05:03</t>
  </si>
  <si>
    <t>contrato 362/22 - Prestar sus servicios profesionales para asesorar jurídicamente al despacho de la Superintendente, en temas de supervisión subjetiva en transporte terrestre, especialmente relacionados con entes gestores, pero sin limitarse a ellos"</t>
  </si>
  <si>
    <t>362</t>
  </si>
  <si>
    <t>2022-10-13 00:00:00</t>
  </si>
  <si>
    <t>114022</t>
  </si>
  <si>
    <t>007470421731</t>
  </si>
  <si>
    <t>LOPEZ GOMEZ ANDRES FELIPE</t>
  </si>
  <si>
    <t>7143860</t>
  </si>
  <si>
    <t>2022-10-13 09:24:50</t>
  </si>
  <si>
    <t>109343-17 FACTURAS</t>
  </si>
  <si>
    <t>109343</t>
  </si>
  <si>
    <t>2022-10-12 00:00:00</t>
  </si>
  <si>
    <t>330391322, 330391522, 330391822, 330392122, 330392422, 330392622, 330392822, 330393122, 330393422, 330393522, 330393622, 330393822, 330394122, 330394422, 330394622, 330394722, 330394922</t>
  </si>
  <si>
    <t>453822, 453922, 454022, 454122, 454222, 454322, 454422, 454522, 454622, 454722, 454822, 454922, 455022, 455122, 455222, 455322, 455422</t>
  </si>
  <si>
    <t>451322, 451422, 451522, 451622, 451722, 451822, 451922, 452022, 452122, 452222, 452322, 452422, 452522, 452622, 452722, 452822, 452922</t>
  </si>
  <si>
    <t>113622</t>
  </si>
  <si>
    <t>860063875</t>
  </si>
  <si>
    <t>2022-10-12 09:34:24</t>
  </si>
  <si>
    <t>108973-FACTURA 250200998</t>
  </si>
  <si>
    <t>108973</t>
  </si>
  <si>
    <t>328942922</t>
  </si>
  <si>
    <t>447622</t>
  </si>
  <si>
    <t>445922</t>
  </si>
  <si>
    <t>830122566</t>
  </si>
  <si>
    <t>2022-10-12 09:26:26</t>
  </si>
  <si>
    <t>cesion contrato 340/22 - prestar sus servicios de apoyo a la gestión con el fin de dar el soporte requerido en la entrega de insumos para gestión documental, manejo de archivo y organización topográfica del mismo derivado de los procesos de cobro coa</t>
  </si>
  <si>
    <t>2022-10-11 00:00:00</t>
  </si>
  <si>
    <t>113422</t>
  </si>
  <si>
    <t>56722036056</t>
  </si>
  <si>
    <t>MARTINEZ BECERRA MARIA TERESA</t>
  </si>
  <si>
    <t>52097307</t>
  </si>
  <si>
    <t>2022-10-11 15:56:31</t>
  </si>
  <si>
    <t>108023-FACTURA 00000030881973-SEPTIEMBRE</t>
  </si>
  <si>
    <t>108023</t>
  </si>
  <si>
    <t>2022-10-07 00:00:00</t>
  </si>
  <si>
    <t>328928522</t>
  </si>
  <si>
    <t>447522</t>
  </si>
  <si>
    <t>445822</t>
  </si>
  <si>
    <t>112922</t>
  </si>
  <si>
    <t>2022-10-07 10:00:47</t>
  </si>
  <si>
    <t>orden de 97111/22 - Renovación de la suscripción de los productos Microsoft modelo “Enterprise Agreement” y Adquisición de los mismos para la Superintendencia de Transporte al amparo del Instrumento de Agregación de Demanda CCE-139-IAD-2020."</t>
  </si>
  <si>
    <t>97111</t>
  </si>
  <si>
    <t>2022-10-06 00:00:00</t>
  </si>
  <si>
    <t>112822</t>
  </si>
  <si>
    <t>075120261</t>
  </si>
  <si>
    <t>CONTROLES EMPRESARIALES S A S</t>
  </si>
  <si>
    <t>800058607</t>
  </si>
  <si>
    <t>2022-10-06 11:25:48</t>
  </si>
  <si>
    <t>ORDEN DE COMPRA 97111/22 - Renovación de la suscripción de los productos Microsoft modelo “Enterprise Agreement” y Adquisición de los mismos para la Superintendencia de Transporte al amparo del Instrumento de Agregación de Demanda CCE-139-IAD-2020."</t>
  </si>
  <si>
    <t>112722</t>
  </si>
  <si>
    <t>2022-10-06 11:17:55</t>
  </si>
  <si>
    <t>106723-GRAV MOV FINAN APORTES SEGURIDAD SOCIAL SEPT.</t>
  </si>
  <si>
    <t>106723</t>
  </si>
  <si>
    <t>2022-10-05 00:00:00</t>
  </si>
  <si>
    <t>321181222</t>
  </si>
  <si>
    <t>438722</t>
  </si>
  <si>
    <t>112622</t>
  </si>
  <si>
    <t>2022-10-05 17:45:16</t>
  </si>
  <si>
    <t>106723-APORTES SEPT.</t>
  </si>
  <si>
    <t>321180022</t>
  </si>
  <si>
    <t>438622</t>
  </si>
  <si>
    <t>112522</t>
  </si>
  <si>
    <t>800253055</t>
  </si>
  <si>
    <t>2022-10-05 17:40:48</t>
  </si>
  <si>
    <t>321179322</t>
  </si>
  <si>
    <t>438522</t>
  </si>
  <si>
    <t>112422</t>
  </si>
  <si>
    <t>800251440</t>
  </si>
  <si>
    <t>2022-10-05 17:38:15</t>
  </si>
  <si>
    <t>321177522</t>
  </si>
  <si>
    <t>438422</t>
  </si>
  <si>
    <t>800130907</t>
  </si>
  <si>
    <t>2022-10-05 17:35:46</t>
  </si>
  <si>
    <t>321176022</t>
  </si>
  <si>
    <t>438322</t>
  </si>
  <si>
    <t>800229739</t>
  </si>
  <si>
    <t>2022-10-05 17:33:13</t>
  </si>
  <si>
    <t>321173922</t>
  </si>
  <si>
    <t>438222</t>
  </si>
  <si>
    <t>112122</t>
  </si>
  <si>
    <t>800224808</t>
  </si>
  <si>
    <t>2022-10-05 17:30:24</t>
  </si>
  <si>
    <t>321172222</t>
  </si>
  <si>
    <t>438122</t>
  </si>
  <si>
    <t>112022</t>
  </si>
  <si>
    <t>899999239</t>
  </si>
  <si>
    <t>2022-10-05 17:27:39</t>
  </si>
  <si>
    <t>321169422</t>
  </si>
  <si>
    <t>438022</t>
  </si>
  <si>
    <t>111922</t>
  </si>
  <si>
    <t>899999034</t>
  </si>
  <si>
    <t>2022-10-05 17:25:08</t>
  </si>
  <si>
    <t>321165522</t>
  </si>
  <si>
    <t>437922</t>
  </si>
  <si>
    <t>111822</t>
  </si>
  <si>
    <t>860066942</t>
  </si>
  <si>
    <t>2022-10-05 17:22:27</t>
  </si>
  <si>
    <t>321139822</t>
  </si>
  <si>
    <t>437822</t>
  </si>
  <si>
    <t>111722</t>
  </si>
  <si>
    <t>900156264</t>
  </si>
  <si>
    <t>2022-10-05 17:19:47</t>
  </si>
  <si>
    <t>321134022</t>
  </si>
  <si>
    <t>437722</t>
  </si>
  <si>
    <t>111622</t>
  </si>
  <si>
    <t>901037916</t>
  </si>
  <si>
    <t>2022-10-05 17:16:44</t>
  </si>
  <si>
    <t>321129922</t>
  </si>
  <si>
    <t>437622</t>
  </si>
  <si>
    <t>111522</t>
  </si>
  <si>
    <t>830003564</t>
  </si>
  <si>
    <t>2022-10-05 17:13:48</t>
  </si>
  <si>
    <t>321125822</t>
  </si>
  <si>
    <t>437522</t>
  </si>
  <si>
    <t>111422</t>
  </si>
  <si>
    <t>800088702</t>
  </si>
  <si>
    <t>2022-10-05 17:11:09</t>
  </si>
  <si>
    <t>321114122</t>
  </si>
  <si>
    <t>437422</t>
  </si>
  <si>
    <t>111322</t>
  </si>
  <si>
    <t>2022-10-05 17:08:21</t>
  </si>
  <si>
    <t>106723--APORTES SEPT.</t>
  </si>
  <si>
    <t>321108722</t>
  </si>
  <si>
    <t>437322</t>
  </si>
  <si>
    <t>111222</t>
  </si>
  <si>
    <t>900336004</t>
  </si>
  <si>
    <t>2022-10-05 17:05:29</t>
  </si>
  <si>
    <t>321064222</t>
  </si>
  <si>
    <t>437222</t>
  </si>
  <si>
    <t>111122</t>
  </si>
  <si>
    <t>800227940</t>
  </si>
  <si>
    <t>2022-10-05 17:02:49</t>
  </si>
  <si>
    <t>321041922</t>
  </si>
  <si>
    <t>437122</t>
  </si>
  <si>
    <t>111022</t>
  </si>
  <si>
    <t>900298372</t>
  </si>
  <si>
    <t>2022-10-05 16:59:55</t>
  </si>
  <si>
    <t>321038122</t>
  </si>
  <si>
    <t>437022</t>
  </si>
  <si>
    <t>110922</t>
  </si>
  <si>
    <t>860011153</t>
  </si>
  <si>
    <t>2022-10-05 16:57:16</t>
  </si>
  <si>
    <t>321032822</t>
  </si>
  <si>
    <t>436922</t>
  </si>
  <si>
    <t>110822</t>
  </si>
  <si>
    <t>830113831</t>
  </si>
  <si>
    <t>2022-10-05 16:53:52</t>
  </si>
  <si>
    <t>106483-Indemnización, por concepto de salarios y demás prestaciones sociales dejados de percibir. RES 9088</t>
  </si>
  <si>
    <t>106483</t>
  </si>
  <si>
    <t>2022-10-04 00:00:00</t>
  </si>
  <si>
    <t>318678422</t>
  </si>
  <si>
    <t>434822</t>
  </si>
  <si>
    <t>110622</t>
  </si>
  <si>
    <t>007627318</t>
  </si>
  <si>
    <t>ROJAS GARZON OLIVIA ALICIA</t>
  </si>
  <si>
    <t>20971508</t>
  </si>
  <si>
    <t>2022-10-04 19:08:08</t>
  </si>
  <si>
    <t>cesion contrato121/22Prestar servicios profesionales apoyando el desarrollo de las actividades de supervisión de los servicios de transporte en los diferentes modos, en las regiones a nivel nacional de conformidad con los lineamientos, políticas y le</t>
  </si>
  <si>
    <t>110422</t>
  </si>
  <si>
    <t>759337470</t>
  </si>
  <si>
    <t>TORRES ZAMBRANO JOHAN JESUS</t>
  </si>
  <si>
    <t>1043021238</t>
  </si>
  <si>
    <t>2022-10-04 10:46:59</t>
  </si>
  <si>
    <t>cesion contrato 219/22 - 219- Prestar servicios profesionales acompañando a la Oficina Asesora de Planeación de la Superintendencia de Transporte, para la adelantar la implementación de las Políticas del Modelo Integrado de Planeación y Gestión - MIP</t>
  </si>
  <si>
    <t>1004622177</t>
  </si>
  <si>
    <t>CACERES CASTELLANOS DIANA MARGARITA</t>
  </si>
  <si>
    <t>1018403652</t>
  </si>
  <si>
    <t>2022-10-04 09:43:07</t>
  </si>
  <si>
    <t>105763-APORTES SEPTIEMBRE 2022</t>
  </si>
  <si>
    <t>105763</t>
  </si>
  <si>
    <t>2022-10-03 00:00:00</t>
  </si>
  <si>
    <t>321027622</t>
  </si>
  <si>
    <t>429122</t>
  </si>
  <si>
    <t>431622</t>
  </si>
  <si>
    <t>109722</t>
  </si>
  <si>
    <t>899999284</t>
  </si>
  <si>
    <t>2022-10-03 15:41:40</t>
  </si>
  <si>
    <t>105363-GRAV MOV FINAN ARL CONTRATISTAS SEPT.</t>
  </si>
  <si>
    <t>105363</t>
  </si>
  <si>
    <t>2022-09-30 00:00:00</t>
  </si>
  <si>
    <t>109622</t>
  </si>
  <si>
    <t>2022-09-30 17:52:40</t>
  </si>
  <si>
    <t>105363-PAGO ARL CONTRATISTAS</t>
  </si>
  <si>
    <t>318835022</t>
  </si>
  <si>
    <t>423222</t>
  </si>
  <si>
    <t>425822</t>
  </si>
  <si>
    <t>109522</t>
  </si>
  <si>
    <t>2022-09-30 17:44:25</t>
  </si>
  <si>
    <t>contrato 359/22 - Prestar sus servicios profesionales en la Superintendencia de Transporte,apoyando el desarrollo de las actividades previstas para la supervisión de los programas especiales adelantados por la Delegatura de Concesiones e Infraestruct</t>
  </si>
  <si>
    <t>359</t>
  </si>
  <si>
    <t>109422</t>
  </si>
  <si>
    <t>91232738681</t>
  </si>
  <si>
    <t>PACHECO MEZA JUAN DIEGO</t>
  </si>
  <si>
    <t>1083017428</t>
  </si>
  <si>
    <t>2022-09-30 14:44:58</t>
  </si>
  <si>
    <t>102583-PAGO LIQUIDACION EXFUNCIONARIOS RES 6776</t>
  </si>
  <si>
    <t>102583</t>
  </si>
  <si>
    <t>318754422, 318756622, 318761922, 318771722</t>
  </si>
  <si>
    <t>421122, 421222, 421322, 421422</t>
  </si>
  <si>
    <t>423722, 423822, 423922, 424022</t>
  </si>
  <si>
    <t>0550176800048272</t>
  </si>
  <si>
    <t>MONROY CADAVID HECTOR GUSTAVO</t>
  </si>
  <si>
    <t>1049627240</t>
  </si>
  <si>
    <t>2022-09-30 13:25:13</t>
  </si>
  <si>
    <t>100523-Pago Sentencia Judicial proferida dentro del proceso con radicado 110013341045201700034-01</t>
  </si>
  <si>
    <t>100523</t>
  </si>
  <si>
    <t>317879822</t>
  </si>
  <si>
    <t>421022</t>
  </si>
  <si>
    <t>423622</t>
  </si>
  <si>
    <t>0550009600075700</t>
  </si>
  <si>
    <t>TRANSPORTES ESPECIALIZADOS JR S A S</t>
  </si>
  <si>
    <t>830033581</t>
  </si>
  <si>
    <t>2022-09-30 12:51:16</t>
  </si>
  <si>
    <t>100543-Pago Sentencia Judicial proferida dentro del proceso con radicado 11001333400520170000501</t>
  </si>
  <si>
    <t>100543</t>
  </si>
  <si>
    <t>317789122</t>
  </si>
  <si>
    <t>420922</t>
  </si>
  <si>
    <t>423522</t>
  </si>
  <si>
    <t>109122</t>
  </si>
  <si>
    <t>21004041358</t>
  </si>
  <si>
    <t>COOPERATIVA MULTIACTIVA DE TRANSPORTADORES DE SAN MATEO</t>
  </si>
  <si>
    <t>800168263</t>
  </si>
  <si>
    <t>2022-09-30 12:44:17</t>
  </si>
  <si>
    <t>100513- Pago Sentencia Judicial proferida dentro del proceso con radicado 110013341045201700073-01</t>
  </si>
  <si>
    <t>100513</t>
  </si>
  <si>
    <t>317571022</t>
  </si>
  <si>
    <t>420822</t>
  </si>
  <si>
    <t>423422</t>
  </si>
  <si>
    <t>109022</t>
  </si>
  <si>
    <t>4821014161</t>
  </si>
  <si>
    <t>ESTURIVANNS SAS</t>
  </si>
  <si>
    <t>830038996</t>
  </si>
  <si>
    <t>2022-09-30 12:32:09</t>
  </si>
  <si>
    <t>GRAV MOV FINANC DEVOLVER RECURSOS RESOL.4373</t>
  </si>
  <si>
    <t>2022-09-29 00:00:00</t>
  </si>
  <si>
    <t>313734522</t>
  </si>
  <si>
    <t>419322</t>
  </si>
  <si>
    <t>421622</t>
  </si>
  <si>
    <t>108922</t>
  </si>
  <si>
    <t>2022-09-29 09:52:07</t>
  </si>
  <si>
    <t>cesion contrato 085/22 - ADQUISICIÓN DE BIENES Y SERVICIOS - SERVICIO DE SUPERVISIÓN EN EL CUMPLIMIENTO DE LOS REQUISITOS EN EL SECTOR TRANSPORTE - FORTALECIMIENTO A LA SUPERVISIÓN INTEGRAL A LOS VIGILADOS A NIVEL NACIONAL</t>
  </si>
  <si>
    <t>2022-09-28 00:00:00</t>
  </si>
  <si>
    <t>336187522</t>
  </si>
  <si>
    <t>461722</t>
  </si>
  <si>
    <t>459122</t>
  </si>
  <si>
    <t>004370818959</t>
  </si>
  <si>
    <t>TELLEZ HERNANDEZ STELLA MARIA</t>
  </si>
  <si>
    <t>53062015</t>
  </si>
  <si>
    <t>2022-09-28 18:13:03</t>
  </si>
  <si>
    <t>contrato 357/22-. Prestar sus servicios profesionales a la Oficina Asesora Jurídica en el asesoramiento y análisisde las normas del sector transporte para fortalecer la vigilancia integral de los vigilados</t>
  </si>
  <si>
    <t>357</t>
  </si>
  <si>
    <t>488418323595</t>
  </si>
  <si>
    <t>ZAMBRANO RUIZ LUIS ALEJANDRO</t>
  </si>
  <si>
    <t>79339518</t>
  </si>
  <si>
    <t>2022-09-28 17:32:55</t>
  </si>
  <si>
    <t>contrato 356/22 - Prestar los servicios profesionales en el Grupo Interno de Trabajo de Gestión Contractual de la superintendencia de Transporte, haciendo acompañamiento jurídico y apoyando en la conformación de los expedientes contractuales para la</t>
  </si>
  <si>
    <t>356</t>
  </si>
  <si>
    <t>2022-09-27 00:00:00</t>
  </si>
  <si>
    <t>330388422</t>
  </si>
  <si>
    <t>452722</t>
  </si>
  <si>
    <t>450222</t>
  </si>
  <si>
    <t>108422</t>
  </si>
  <si>
    <t>03720616385</t>
  </si>
  <si>
    <t>PATIÑO CARLOS ANDRES</t>
  </si>
  <si>
    <t>1023889607</t>
  </si>
  <si>
    <t>2022-09-27 09:30:34</t>
  </si>
  <si>
    <t>GRAV MOV FINAN PAGO LIBRANZAS SEPT</t>
  </si>
  <si>
    <t>2022-09-26 00:00:00</t>
  </si>
  <si>
    <t>308740722</t>
  </si>
  <si>
    <t>418022</t>
  </si>
  <si>
    <t>420122</t>
  </si>
  <si>
    <t>108322</t>
  </si>
  <si>
    <t>2022-09-26 16:13:50</t>
  </si>
  <si>
    <t>101843-ARL ESTUDIANTES SEPTIEMBRE</t>
  </si>
  <si>
    <t>101843</t>
  </si>
  <si>
    <t>318830322</t>
  </si>
  <si>
    <t>418122</t>
  </si>
  <si>
    <t>420222</t>
  </si>
  <si>
    <t>108222</t>
  </si>
  <si>
    <t>2022-09-26 15:37:50</t>
  </si>
  <si>
    <t>100473- PAGO LIQUIDACIÓN EXFUNCIONARIOS RES 7917</t>
  </si>
  <si>
    <t>100473</t>
  </si>
  <si>
    <t>2022-09-23 00:00:00</t>
  </si>
  <si>
    <t>312665722, 312672722, 312674322, 312678322</t>
  </si>
  <si>
    <t>417122, 417222, 417322, 417422</t>
  </si>
  <si>
    <t>419322, 419422, 419522, 419622</t>
  </si>
  <si>
    <t>108122</t>
  </si>
  <si>
    <t>0137366480</t>
  </si>
  <si>
    <t>CASTRO GUTIERREZ ANDRES LEONARDO</t>
  </si>
  <si>
    <t>1010200464</t>
  </si>
  <si>
    <t>2022-09-23 15:04:11</t>
  </si>
  <si>
    <t>100083- Pago liquidación exfuncionarios Res 7916</t>
  </si>
  <si>
    <t>100083</t>
  </si>
  <si>
    <t>309950722, 309955422, 309956522, 309957222</t>
  </si>
  <si>
    <t>416522, 416622, 416722, 416822</t>
  </si>
  <si>
    <t>418722, 418822, 418922, 419022</t>
  </si>
  <si>
    <t>108022</t>
  </si>
  <si>
    <t>4502037707</t>
  </si>
  <si>
    <t>FORERO MARTINEZ DIANA MARYURY</t>
  </si>
  <si>
    <t>52105720</t>
  </si>
  <si>
    <t>2022-09-23 12:06:53</t>
  </si>
  <si>
    <t>101633 -nomina adicional ayda ospina</t>
  </si>
  <si>
    <t>101633</t>
  </si>
  <si>
    <t>304378922</t>
  </si>
  <si>
    <t>416222</t>
  </si>
  <si>
    <t>415822</t>
  </si>
  <si>
    <t>107922</t>
  </si>
  <si>
    <t>2022-09-23 11:58:26</t>
  </si>
  <si>
    <t>90563-Pago liquidacion ex funcionarios RES 5664</t>
  </si>
  <si>
    <t>90563</t>
  </si>
  <si>
    <t>2022-09-22 00:00:00</t>
  </si>
  <si>
    <t>310059222, 310060122, 310061022, 310062722</t>
  </si>
  <si>
    <t>414922, 415022, 415122, 415222</t>
  </si>
  <si>
    <t>414022, 414122, 414222, 414322</t>
  </si>
  <si>
    <t>107622</t>
  </si>
  <si>
    <t>61824148731</t>
  </si>
  <si>
    <t>MENDOZA CERQUERA NICOLAS FELIPE</t>
  </si>
  <si>
    <t>1019071630</t>
  </si>
  <si>
    <t>2022-09-22 11:57:57</t>
  </si>
  <si>
    <t>93803- Pago liquidación exfuncionarios Res 5665</t>
  </si>
  <si>
    <t>93803</t>
  </si>
  <si>
    <t>312714522, 312716022, 312718222, 312722622</t>
  </si>
  <si>
    <t>417522, 417622, 417722, 417822</t>
  </si>
  <si>
    <t>419722, 419822, 419922, 420022</t>
  </si>
  <si>
    <t>107522</t>
  </si>
  <si>
    <t>10880071772</t>
  </si>
  <si>
    <t>BENAVIDES CORREA CAROL JOHANNA</t>
  </si>
  <si>
    <t>1013665709</t>
  </si>
  <si>
    <t>2022-09-22 11:46:19</t>
  </si>
  <si>
    <t>94153-Pago liquidacion exfuncionarios Res 4373</t>
  </si>
  <si>
    <t>94153</t>
  </si>
  <si>
    <t>309973122, 309973822, 309983822, 309984622</t>
  </si>
  <si>
    <t>418222, 418322, 418422, 418522</t>
  </si>
  <si>
    <t>420322, 420422, 420522, 420622</t>
  </si>
  <si>
    <t>107422</t>
  </si>
  <si>
    <t>0136459765</t>
  </si>
  <si>
    <t>OYOLA IZQUIERDO GLORIA ADRIANA</t>
  </si>
  <si>
    <t>30565340</t>
  </si>
  <si>
    <t>2022-09-22 09:13:37</t>
  </si>
  <si>
    <t>100943-NOMINA SEPTIEMBRE</t>
  </si>
  <si>
    <t>100943</t>
  </si>
  <si>
    <t>2022-09-21 00:00:00</t>
  </si>
  <si>
    <t>301373122</t>
  </si>
  <si>
    <t>414522</t>
  </si>
  <si>
    <t>413622</t>
  </si>
  <si>
    <t>107322</t>
  </si>
  <si>
    <t>2022-09-21 15:22:37</t>
  </si>
  <si>
    <t>97203-grav mov finan acueducto 17 facturas</t>
  </si>
  <si>
    <t>97203</t>
  </si>
  <si>
    <t>2022-09-20 00:00:00</t>
  </si>
  <si>
    <t>308724222</t>
  </si>
  <si>
    <t>417922</t>
  </si>
  <si>
    <t>416122</t>
  </si>
  <si>
    <t>107222</t>
  </si>
  <si>
    <t>2022-09-20 14:46:24</t>
  </si>
  <si>
    <t>99403-FACTURA 000306727706</t>
  </si>
  <si>
    <t>99403</t>
  </si>
  <si>
    <t>2022-09-19 00:00:00</t>
  </si>
  <si>
    <t>300185522</t>
  </si>
  <si>
    <t>412422</t>
  </si>
  <si>
    <t>411322</t>
  </si>
  <si>
    <t>107122</t>
  </si>
  <si>
    <t>2022-09-19 18:15:11</t>
  </si>
  <si>
    <t>CONTRATO 353/22 -Prestar el servicio de mantenimiento y recarga de los extintores de la Superintendencia de Transporte.</t>
  </si>
  <si>
    <t>337681322</t>
  </si>
  <si>
    <t>463822</t>
  </si>
  <si>
    <t>461422</t>
  </si>
  <si>
    <t>107022</t>
  </si>
  <si>
    <t>24094472093</t>
  </si>
  <si>
    <t>EXTINTORES FIREXT SAS</t>
  </si>
  <si>
    <t>901277134</t>
  </si>
  <si>
    <t>2022-09-19 18:10:21</t>
  </si>
  <si>
    <t>97203-17 FACTURAS</t>
  </si>
  <si>
    <t>299213422, 299217922, 300185722</t>
  </si>
  <si>
    <t>412522, 412622, 412722</t>
  </si>
  <si>
    <t>411422, 411522, 411622, 411722</t>
  </si>
  <si>
    <t>899999094</t>
  </si>
  <si>
    <t>2022-09-19 11:21:01</t>
  </si>
  <si>
    <t>contrato 352/22 - Prestación de los servicios profesionales en materia jurídica apoyando al Grupo Interno de Trabajo de Gestión Contractual de la Superintendencia de Transporte en las etapas precontractual, contractual ypostcontractua</t>
  </si>
  <si>
    <t>2022-09-16 00:00:00</t>
  </si>
  <si>
    <t>105922</t>
  </si>
  <si>
    <t>480900004296</t>
  </si>
  <si>
    <t>FORERO MENESES MARIA VERONICA</t>
  </si>
  <si>
    <t>1110474039</t>
  </si>
  <si>
    <t>2022-09-16 11:51:19</t>
  </si>
  <si>
    <t>contrato 351/22 - Prestación de los servicios profesionales en materia jurídica apoyando al Grupo Interno de Trabajo de Gestión Contractual de la Superintendencia de Transporte en las etapas precontractual, contractual y postcontractual.</t>
  </si>
  <si>
    <t>351</t>
  </si>
  <si>
    <t>105822</t>
  </si>
  <si>
    <t>570090860</t>
  </si>
  <si>
    <t>HERNANDEZ MUÑOZ JULIAN ANDRES</t>
  </si>
  <si>
    <t>10294713</t>
  </si>
  <si>
    <t>2022-09-16 11:27:20</t>
  </si>
  <si>
    <t>orden de compra 96116-Adquisición de elementos de papelería y útiles de oficina para las dependencias de la SuperTransporte.</t>
  </si>
  <si>
    <t>96116</t>
  </si>
  <si>
    <t>2022-09-15 00:00:00</t>
  </si>
  <si>
    <t>105722</t>
  </si>
  <si>
    <t>007000145867</t>
  </si>
  <si>
    <t>CAJA COLOMBIANA DE SUBSIDIO FAMILIAR COLSUBSIDIO</t>
  </si>
  <si>
    <t>860007336</t>
  </si>
  <si>
    <t>2022-09-15 17:44:14</t>
  </si>
  <si>
    <t>orden de compra 96119 - Adquisición de elementos de papelería y útiles de oficina para las dependencias de la SuperTranspote"</t>
  </si>
  <si>
    <t>96119</t>
  </si>
  <si>
    <t>330385422</t>
  </si>
  <si>
    <t>451422</t>
  </si>
  <si>
    <t>448922</t>
  </si>
  <si>
    <t>105622</t>
  </si>
  <si>
    <t>210057501</t>
  </si>
  <si>
    <t>PANAMERICANA LIBRERIA Y PAPELERIA SA</t>
  </si>
  <si>
    <t>830037946</t>
  </si>
  <si>
    <t>2022-09-15 17:29:17</t>
  </si>
  <si>
    <t>94143-FACTURA 36557855214</t>
  </si>
  <si>
    <t>94143</t>
  </si>
  <si>
    <t>105522</t>
  </si>
  <si>
    <t>2022-09-15 14:35:16</t>
  </si>
  <si>
    <t>SEXTO REEMBOLSO CAJA MENOR RESOL. 8063</t>
  </si>
  <si>
    <t>8063</t>
  </si>
  <si>
    <t>298715922</t>
  </si>
  <si>
    <t>408922</t>
  </si>
  <si>
    <t>406622</t>
  </si>
  <si>
    <t>105422</t>
  </si>
  <si>
    <t>2022-09-15 10:05:21</t>
  </si>
  <si>
    <t>contrato 350/22 - Adquirir, implementar y poner en funcionamiento el Software de Gestión para LaS uperintendencia de Transporte y prestar los servicios de soporte, actualización y mantenimiento.</t>
  </si>
  <si>
    <t>350</t>
  </si>
  <si>
    <t>2022-09-14 00:00:00</t>
  </si>
  <si>
    <t>105322</t>
  </si>
  <si>
    <t>60538212558</t>
  </si>
  <si>
    <t>TIQAL S.A.S.</t>
  </si>
  <si>
    <t>900184755</t>
  </si>
  <si>
    <t>2022-09-14 15:53:24</t>
  </si>
  <si>
    <t>cesion contrato 310/22 - Prestar los servicios profesionales para apoyar a la Oficina de Control Interno en la ejecución de los roles: Evaluación y Seguimiento, Enfoque Hacia la Prevención y Evaluación a la Gestión de Riesgos y demás actividades prop</t>
  </si>
  <si>
    <t>2022-09-13 00:00:00</t>
  </si>
  <si>
    <t>336185322</t>
  </si>
  <si>
    <t>460622</t>
  </si>
  <si>
    <t>458022</t>
  </si>
  <si>
    <t>105222</t>
  </si>
  <si>
    <t>5336218022</t>
  </si>
  <si>
    <t>SANJUAN GONZALEZ BERTHA ANGELICA</t>
  </si>
  <si>
    <t>52335440</t>
  </si>
  <si>
    <t>2022-09-13 10:58:52</t>
  </si>
  <si>
    <t>94133-PAGO 17 FACTURAS</t>
  </si>
  <si>
    <t>94133</t>
  </si>
  <si>
    <t>293660522, 293660622, 293660922, 293661322, 293661422, 293661522, 293661622, 293661822, 293661922, 293662022, 293662222, 293662322, 293662422, 293662722, 293662822, 293662922, 293663122</t>
  </si>
  <si>
    <t>403822, 403922, 404022, 404122, 404222, 404322, 404422, 404522, 404622, 404722, 404822, 404922, 405022, 405122, 405222, 405322, 405422</t>
  </si>
  <si>
    <t>401522, 401622, 401722, 401822, 401922, 402022, 402122, 402222, 402322, 402422, 402522, 402622, 402722, 402822, 402922, 403022, 403122</t>
  </si>
  <si>
    <t>2022-09-13 10:14:33</t>
  </si>
  <si>
    <t>FACTURA 36557855214</t>
  </si>
  <si>
    <t>293660222</t>
  </si>
  <si>
    <t>403622</t>
  </si>
  <si>
    <t>401322</t>
  </si>
  <si>
    <t>2022-09-13 10:04:54</t>
  </si>
  <si>
    <t>FACTURA 250069802</t>
  </si>
  <si>
    <t>94943</t>
  </si>
  <si>
    <t>293659922</t>
  </si>
  <si>
    <t>403522</t>
  </si>
  <si>
    <t>401222</t>
  </si>
  <si>
    <t>104922</t>
  </si>
  <si>
    <t>2022-09-13 09:56:49</t>
  </si>
  <si>
    <t>FACTURA 580830851055</t>
  </si>
  <si>
    <t>94973</t>
  </si>
  <si>
    <t>293660322</t>
  </si>
  <si>
    <t>403722</t>
  </si>
  <si>
    <t>401422</t>
  </si>
  <si>
    <t>104822</t>
  </si>
  <si>
    <t>2022-09-13 09:47:31</t>
  </si>
  <si>
    <t>grav mov finan pago impuesto ica</t>
  </si>
  <si>
    <t>2022-09-09 00:00:00</t>
  </si>
  <si>
    <t>290821722</t>
  </si>
  <si>
    <t>401022</t>
  </si>
  <si>
    <t>398622</t>
  </si>
  <si>
    <t>104622</t>
  </si>
  <si>
    <t>2022-09-09 17:11:00</t>
  </si>
  <si>
    <t>factura 00000030846827</t>
  </si>
  <si>
    <t>78443</t>
  </si>
  <si>
    <t>2022-09-08 00:00:00</t>
  </si>
  <si>
    <t>289446722</t>
  </si>
  <si>
    <t>394522</t>
  </si>
  <si>
    <t>392422</t>
  </si>
  <si>
    <t>104322</t>
  </si>
  <si>
    <t>2022-09-08 11:45:08</t>
  </si>
  <si>
    <t>cesion contrato 184/22 - "Prestar sus servicios profesionales en la Superintendencia de Transporte desde el punto de vista jurídico en las investigaciones y actuaciones administrativas adelantadas por la Dirección de Investigaciones de Tránsito y Tra</t>
  </si>
  <si>
    <t>330386122</t>
  </si>
  <si>
    <t>451922</t>
  </si>
  <si>
    <t>449422</t>
  </si>
  <si>
    <t>104222</t>
  </si>
  <si>
    <t>488433834121</t>
  </si>
  <si>
    <t>ROSERO PEREZ JAVIER ANDRES</t>
  </si>
  <si>
    <t>1022416322</t>
  </si>
  <si>
    <t>2022-09-08 10:35:31</t>
  </si>
  <si>
    <t>cesion conrato 165/22- "Prestar sus servicios de apoyo a la gestión a la Dirección de Investigaciones de la Delegatura de Tránsito y Transporte Terrestre, desarrollando actividades administrativas y archivísticas de la información y documentación de</t>
  </si>
  <si>
    <t>318838422</t>
  </si>
  <si>
    <t>426022</t>
  </si>
  <si>
    <t>428622</t>
  </si>
  <si>
    <t>104122</t>
  </si>
  <si>
    <t>1019105511</t>
  </si>
  <si>
    <t>2022-09-08 09:56:26</t>
  </si>
  <si>
    <t>cesion contrato 213/22 prestar servicios de apoyo a la gestion delegatura de transito y transorte terrestre desarrollando acividades administrativas y archivisticas de la informaciony documentacion asi como actualizacion de la base de datos</t>
  </si>
  <si>
    <t>2022-09-07 00:00:00</t>
  </si>
  <si>
    <t>318834922</t>
  </si>
  <si>
    <t>423122</t>
  </si>
  <si>
    <t>425722</t>
  </si>
  <si>
    <t>1033716157</t>
  </si>
  <si>
    <t>2022-09-07 15:32:56</t>
  </si>
  <si>
    <t>87013 - PAGO LIQUIDACION EX FUNCIONARIOS RES 2584</t>
  </si>
  <si>
    <t>87013</t>
  </si>
  <si>
    <t>2022-09-05 00:00:00</t>
  </si>
  <si>
    <t>289317722, 289385822, 289397422, 289415622</t>
  </si>
  <si>
    <t>392522, 392622, 392722, 392822</t>
  </si>
  <si>
    <t>391522, 391622, 391722, 391822</t>
  </si>
  <si>
    <t>103922</t>
  </si>
  <si>
    <t>1077089994</t>
  </si>
  <si>
    <t>2022-09-05 12:03:38</t>
  </si>
  <si>
    <t>87013 - PAGO LIQUIDACIÓN EXFUNCIONARIOS RES 2585</t>
  </si>
  <si>
    <t>293475422, 293484222, 293488722, 293495322</t>
  </si>
  <si>
    <t>401122, 401222, 401322, 401422</t>
  </si>
  <si>
    <t>398722, 398822, 398922, 399022</t>
  </si>
  <si>
    <t>103822</t>
  </si>
  <si>
    <t>83877072062</t>
  </si>
  <si>
    <t>SALAS GUERRERO KAREN VIVIANA</t>
  </si>
  <si>
    <t>1085295602</t>
  </si>
  <si>
    <t>2022-09-05 11:55:39</t>
  </si>
  <si>
    <t>90163-grav aportes seguridad social agosto</t>
  </si>
  <si>
    <t>90163</t>
  </si>
  <si>
    <t>2022-09-02 00:00:00</t>
  </si>
  <si>
    <t>275742522</t>
  </si>
  <si>
    <t>383922</t>
  </si>
  <si>
    <t>382922</t>
  </si>
  <si>
    <t>103622</t>
  </si>
  <si>
    <t>2022-09-02 11:17:55</t>
  </si>
  <si>
    <t>CESION CONTRATO 065/22 - 065-Prestar sus servicios de apoyo a la gestión en la Superintendencia de Transporte, realizando actividades de preparación de los expedientes y actualización de las bases de datos para la transferencia documental de la Deleg</t>
  </si>
  <si>
    <t>323779822</t>
  </si>
  <si>
    <t>435422</t>
  </si>
  <si>
    <t>52441030</t>
  </si>
  <si>
    <t>2022-09-02 11:10:17</t>
  </si>
  <si>
    <t>90163-APORTES AGOSTO</t>
  </si>
  <si>
    <t>275717022</t>
  </si>
  <si>
    <t>383822</t>
  </si>
  <si>
    <t>382822</t>
  </si>
  <si>
    <t>103422</t>
  </si>
  <si>
    <t>2022-09-02 10:41:49</t>
  </si>
  <si>
    <t>275633422</t>
  </si>
  <si>
    <t>383722</t>
  </si>
  <si>
    <t>382722</t>
  </si>
  <si>
    <t>103322</t>
  </si>
  <si>
    <t>2022-09-02 10:38:25</t>
  </si>
  <si>
    <t>275689922</t>
  </si>
  <si>
    <t>383622</t>
  </si>
  <si>
    <t>382622</t>
  </si>
  <si>
    <t>103222</t>
  </si>
  <si>
    <t>2022-09-02 10:35:10</t>
  </si>
  <si>
    <t>275629122</t>
  </si>
  <si>
    <t>383522</t>
  </si>
  <si>
    <t>382522</t>
  </si>
  <si>
    <t>103122</t>
  </si>
  <si>
    <t>2022-09-02 10:31:21</t>
  </si>
  <si>
    <t>275609522</t>
  </si>
  <si>
    <t>383422</t>
  </si>
  <si>
    <t>382422</t>
  </si>
  <si>
    <t>103022</t>
  </si>
  <si>
    <t>2022-09-02 10:28:17</t>
  </si>
  <si>
    <t>275686122</t>
  </si>
  <si>
    <t>383322</t>
  </si>
  <si>
    <t>382322</t>
  </si>
  <si>
    <t>102922</t>
  </si>
  <si>
    <t>2022-09-02 10:24:33</t>
  </si>
  <si>
    <t>275652922</t>
  </si>
  <si>
    <t>383222</t>
  </si>
  <si>
    <t>382222</t>
  </si>
  <si>
    <t>102822</t>
  </si>
  <si>
    <t>2022-09-02 10:21:33</t>
  </si>
  <si>
    <t>275651822</t>
  </si>
  <si>
    <t>383122</t>
  </si>
  <si>
    <t>382122</t>
  </si>
  <si>
    <t>102722</t>
  </si>
  <si>
    <t>2022-09-02 10:18:49</t>
  </si>
  <si>
    <t>275645222</t>
  </si>
  <si>
    <t>383022</t>
  </si>
  <si>
    <t>382022</t>
  </si>
  <si>
    <t>102622</t>
  </si>
  <si>
    <t>2022-09-02 10:15:29</t>
  </si>
  <si>
    <t>275636122</t>
  </si>
  <si>
    <t>381922</t>
  </si>
  <si>
    <t>2022-09-02 10:12:32</t>
  </si>
  <si>
    <t>275600322</t>
  </si>
  <si>
    <t>381822</t>
  </si>
  <si>
    <t>102422</t>
  </si>
  <si>
    <t>2022-09-02 10:09:15</t>
  </si>
  <si>
    <t>275583422</t>
  </si>
  <si>
    <t>381722</t>
  </si>
  <si>
    <t>2022-09-02 10:05:14</t>
  </si>
  <si>
    <t>275566222</t>
  </si>
  <si>
    <t>381622</t>
  </si>
  <si>
    <t>102222</t>
  </si>
  <si>
    <t>2022-09-02 10:01:59</t>
  </si>
  <si>
    <t>275556422</t>
  </si>
  <si>
    <t>381522</t>
  </si>
  <si>
    <t>102122</t>
  </si>
  <si>
    <t>2022-09-02 09:59:05</t>
  </si>
  <si>
    <t>275538422</t>
  </si>
  <si>
    <t>381422</t>
  </si>
  <si>
    <t>102022</t>
  </si>
  <si>
    <t>2022-09-02 09:56:01</t>
  </si>
  <si>
    <t>275534422</t>
  </si>
  <si>
    <t>381322</t>
  </si>
  <si>
    <t>101922</t>
  </si>
  <si>
    <t>2022-09-02 09:52:28</t>
  </si>
  <si>
    <t>275490022</t>
  </si>
  <si>
    <t>381222</t>
  </si>
  <si>
    <t>101822</t>
  </si>
  <si>
    <t>2022-09-02 09:49:22</t>
  </si>
  <si>
    <t>275484922</t>
  </si>
  <si>
    <t>381122</t>
  </si>
  <si>
    <t>2022-09-02 09:45:54</t>
  </si>
  <si>
    <t>275470122</t>
  </si>
  <si>
    <t>381022</t>
  </si>
  <si>
    <t>2022-09-02 09:42:58</t>
  </si>
  <si>
    <t>89293 - grav mov finan ARL contratistas -- agosto</t>
  </si>
  <si>
    <t>89293</t>
  </si>
  <si>
    <t>2022-09-01 00:00:00</t>
  </si>
  <si>
    <t>275442722</t>
  </si>
  <si>
    <t>379522</t>
  </si>
  <si>
    <t>378522</t>
  </si>
  <si>
    <t>2022-09-01 15:38:35</t>
  </si>
  <si>
    <t>89293-pago arl contratistas - agosto</t>
  </si>
  <si>
    <t>275404222</t>
  </si>
  <si>
    <t>379422</t>
  </si>
  <si>
    <t>378422</t>
  </si>
  <si>
    <t>2022-09-01 15:31:02</t>
  </si>
  <si>
    <t>cesion contrato 015/22 - Prestar sus servicios de apoyo a la gestión en la Superintendencia Delegada de Tránsito y Transporte Terrestre, realizando actividades de organización, clasificación y preparación física de los expedientes de archivo, de acue</t>
  </si>
  <si>
    <t>323779922</t>
  </si>
  <si>
    <t>435522</t>
  </si>
  <si>
    <t>4702026205</t>
  </si>
  <si>
    <t>DAZA GALINDO DIANA ANDREA</t>
  </si>
  <si>
    <t>53011445</t>
  </si>
  <si>
    <t>2022-09-01 11:16:57</t>
  </si>
  <si>
    <t>87843- pago cesantías en el Fondo Nacional del Ahorro, a nombre de la exservidora Odalis María Díaz Bohórquez</t>
  </si>
  <si>
    <t>87843</t>
  </si>
  <si>
    <t>2022-08-30 00:00:00</t>
  </si>
  <si>
    <t>287093922</t>
  </si>
  <si>
    <t>392922</t>
  </si>
  <si>
    <t>391922</t>
  </si>
  <si>
    <t>2022-08-30 14:43:00</t>
  </si>
  <si>
    <t>87843- PAGO LIQUIDACION EX FUNCIONARIOS RES 2444</t>
  </si>
  <si>
    <t>287089022, 287089922, 287090522</t>
  </si>
  <si>
    <t>380022, 380122, 380222</t>
  </si>
  <si>
    <t>379022, 379122, 379222</t>
  </si>
  <si>
    <t>9300070951</t>
  </si>
  <si>
    <t>DIAZ BOHORQUEZ ODALIS MARIA</t>
  </si>
  <si>
    <t>64547429</t>
  </si>
  <si>
    <t>2022-08-30 14:31:20</t>
  </si>
  <si>
    <t>87843- PAGO PASIVOS EXIGIBLES - VIGENCIAS EXPIRADAS- RES 2444</t>
  </si>
  <si>
    <t>287087222, 287087822, 287088522</t>
  </si>
  <si>
    <t>379722, 379822, 379922</t>
  </si>
  <si>
    <t>378722, 378822, 378922</t>
  </si>
  <si>
    <t>2022-08-30 14:18:32</t>
  </si>
  <si>
    <t>contrato 348/22 Prestar sus servicios profesionales adelantando actividades para la codificación de software de los sistemas de información de la Superintendencia de Transporte, particularmente en el desarrollo de funcionalidades del software para la</t>
  </si>
  <si>
    <t>348</t>
  </si>
  <si>
    <t>137238200</t>
  </si>
  <si>
    <t>CAMPOS GARCIA CARLOS EDUARDO</t>
  </si>
  <si>
    <t>80097502</t>
  </si>
  <si>
    <t>2022-08-30 09:34:45</t>
  </si>
  <si>
    <t>86243-grav mov finan pago arl estudiantes</t>
  </si>
  <si>
    <t>86243</t>
  </si>
  <si>
    <t>2022-08-29 00:00:00</t>
  </si>
  <si>
    <t>275363322</t>
  </si>
  <si>
    <t>372122</t>
  </si>
  <si>
    <t>370422</t>
  </si>
  <si>
    <t>2022-08-29 16:25:18</t>
  </si>
  <si>
    <t>86243- ARL ESTUDIANTES</t>
  </si>
  <si>
    <t>275333222</t>
  </si>
  <si>
    <t>371522</t>
  </si>
  <si>
    <t>368822</t>
  </si>
  <si>
    <t>2022-08-29 10:16:37</t>
  </si>
  <si>
    <t>contrato 347/22 adquisicion de los seguros obligatorios SOAT para los vehiculos de propiedad de la supertransporte</t>
  </si>
  <si>
    <t>347</t>
  </si>
  <si>
    <t>2022-08-26 00:00:00</t>
  </si>
  <si>
    <t>292644922</t>
  </si>
  <si>
    <t>402322</t>
  </si>
  <si>
    <t>399922</t>
  </si>
  <si>
    <t>860009578</t>
  </si>
  <si>
    <t>2022-08-26 10:19:00</t>
  </si>
  <si>
    <t>CESION CONTRATO 106/22 - Prestar servicios profesionales apoyando el desarrollo de las actividades de supervisión de los servicios de transporte en los diferentes modos, en las regiones a nivel nacional de conformidad con los lineamientos, políticas</t>
  </si>
  <si>
    <t>678147315</t>
  </si>
  <si>
    <t>CUERO ROMERO FRANCO</t>
  </si>
  <si>
    <t>1144100490</t>
  </si>
  <si>
    <t>2022-08-26 09:58:01</t>
  </si>
  <si>
    <t>84633-grav mov finan libranzas nomina agosto</t>
  </si>
  <si>
    <t>84633</t>
  </si>
  <si>
    <t>265884022</t>
  </si>
  <si>
    <t>370122</t>
  </si>
  <si>
    <t>367122</t>
  </si>
  <si>
    <t>2022-08-26 09:08:57</t>
  </si>
  <si>
    <t>CONTRATO 346/22 Prestar sus servicios profesionales adelantando actividades para la codificación de software de los sistemas de información de la Superintendencia de Transporte, particularmente en el mantenimiento evolutivo del software de gestión do</t>
  </si>
  <si>
    <t>346</t>
  </si>
  <si>
    <t>2022-08-25 00:00:00</t>
  </si>
  <si>
    <t>07470705528</t>
  </si>
  <si>
    <t>RICAURTE CARLOS</t>
  </si>
  <si>
    <t>13071583</t>
  </si>
  <si>
    <t>2022-08-25 09:38:21</t>
  </si>
  <si>
    <t>84633 - NOMINA AGOSTO 2022</t>
  </si>
  <si>
    <t>2022-08-24 00:00:00</t>
  </si>
  <si>
    <t>9622, 9822</t>
  </si>
  <si>
    <t>258666822</t>
  </si>
  <si>
    <t>369722</t>
  </si>
  <si>
    <t>365122</t>
  </si>
  <si>
    <t>2022-08-24 10:20:48</t>
  </si>
  <si>
    <t>81343-PAGO LIQUIDACION EXFUNCIONARIOS RES 2520</t>
  </si>
  <si>
    <t>81343</t>
  </si>
  <si>
    <t>2022-08-23 00:00:00</t>
  </si>
  <si>
    <t>266026622, 266029022, 266039622, 266046622</t>
  </si>
  <si>
    <t>370622, 370722, 370822, 370922</t>
  </si>
  <si>
    <t>367822, 367922, 368022, 368122</t>
  </si>
  <si>
    <t>04472004107</t>
  </si>
  <si>
    <t>BUITRAGO ARIZA JONH FREDY</t>
  </si>
  <si>
    <t>80232474</t>
  </si>
  <si>
    <t>2022-08-23 16:02:44</t>
  </si>
  <si>
    <t>PAGO DE PROCESO 11001-33-35-028-2015-00438-01- RES 2532</t>
  </si>
  <si>
    <t>084323</t>
  </si>
  <si>
    <t>2022-08-22 00:00:00</t>
  </si>
  <si>
    <t>265883722</t>
  </si>
  <si>
    <t>369922</t>
  </si>
  <si>
    <t>366922</t>
  </si>
  <si>
    <t>99722</t>
  </si>
  <si>
    <t>69029777730</t>
  </si>
  <si>
    <t>GARIBELLO PERALTA LUIS FERNANDO</t>
  </si>
  <si>
    <t>93389416</t>
  </si>
  <si>
    <t>2022-08-22 16:32:33</t>
  </si>
  <si>
    <t>82293-FACTURA 000305773415</t>
  </si>
  <si>
    <t>82293</t>
  </si>
  <si>
    <t>2022-08-19 00:00:00</t>
  </si>
  <si>
    <t>255346822</t>
  </si>
  <si>
    <t>366122</t>
  </si>
  <si>
    <t>359722</t>
  </si>
  <si>
    <t>99522</t>
  </si>
  <si>
    <t>2022-08-19 09:40:13</t>
  </si>
  <si>
    <t>78903-PAGO REAJUSTE SALARIAL EX FUNCIONARIOS RES 2418</t>
  </si>
  <si>
    <t>78903</t>
  </si>
  <si>
    <t>2022-08-12 00:00:00</t>
  </si>
  <si>
    <t>258913822, 258919922, 258922722, 258924922, 258927922</t>
  </si>
  <si>
    <t>366922, 367022, 367122, 367222, 367322</t>
  </si>
  <si>
    <t>360522, 360622, 360722, 360822, 360922</t>
  </si>
  <si>
    <t>99122</t>
  </si>
  <si>
    <t>1098409142</t>
  </si>
  <si>
    <t>2022-08-12 15:37:55</t>
  </si>
  <si>
    <t>5ª REEMBOLSO CAJA MENOR RESOL.2703</t>
  </si>
  <si>
    <t>2703</t>
  </si>
  <si>
    <t>248621622</t>
  </si>
  <si>
    <t>353422</t>
  </si>
  <si>
    <t>348722</t>
  </si>
  <si>
    <t>98922</t>
  </si>
  <si>
    <t>2022-08-12 09:19:10</t>
  </si>
  <si>
    <t>79903-17 FACTURAS</t>
  </si>
  <si>
    <t>79903</t>
  </si>
  <si>
    <t>2022-08-11 00:00:00</t>
  </si>
  <si>
    <t>247648622, 247648822, 247648922, 247649122, 247649322, 247649422, 247649522, 247649622, 247649722, 247649822, 247650022, 247650122, 247650322, 247650422, 247650522, 247650722, 247650822</t>
  </si>
  <si>
    <t>349122, 349222, 349322, 349422, 349522, 349622, 349722, 349822, 349922, 350022, 350122, 350222, 350322, 350422, 350522, 350622, 350722</t>
  </si>
  <si>
    <t>344422, 344522, 344622, 344722, 344822, 344922, 345022, 345122, 345222, 345322, 345422, 345522, 345622, 345722, 345822, 345922, 346022</t>
  </si>
  <si>
    <t>98722</t>
  </si>
  <si>
    <t>2022-08-11 10:27:46</t>
  </si>
  <si>
    <t>79753-GRAV MOV FINAN ACUEDUCTO</t>
  </si>
  <si>
    <t>79753</t>
  </si>
  <si>
    <t>246453022</t>
  </si>
  <si>
    <t>348822</t>
  </si>
  <si>
    <t>343522</t>
  </si>
  <si>
    <t>98622</t>
  </si>
  <si>
    <t>2022-08-11 10:09:02</t>
  </si>
  <si>
    <t>79753-FACTURA 43862595212</t>
  </si>
  <si>
    <t>246435022</t>
  </si>
  <si>
    <t>347122</t>
  </si>
  <si>
    <t>343422</t>
  </si>
  <si>
    <t>98522</t>
  </si>
  <si>
    <t>2022-08-11 10:01:47</t>
  </si>
  <si>
    <t>CESION CONTRATO 260/22 - 260-Prestar sus servicios de apoyo a la gestión con el fin de dar el soporte requerido en la entrega de insumos para gestión documental, manejo de bases de datos e información relacionada con los procesos de cobro coactivo y/</t>
  </si>
  <si>
    <t>289448322, 323780422</t>
  </si>
  <si>
    <t>396122, 435922</t>
  </si>
  <si>
    <t>394022, 435922</t>
  </si>
  <si>
    <t>98422</t>
  </si>
  <si>
    <t>42823795666</t>
  </si>
  <si>
    <t>CURREA PARDO JESSICA ALEJANDRA</t>
  </si>
  <si>
    <t>1013643658</t>
  </si>
  <si>
    <t>2022-08-11 09:44:12</t>
  </si>
  <si>
    <t>79753 -FACTURA 249961686</t>
  </si>
  <si>
    <t>2022-08-10 00:00:00</t>
  </si>
  <si>
    <t>244860522</t>
  </si>
  <si>
    <t>346822</t>
  </si>
  <si>
    <t>343122</t>
  </si>
  <si>
    <t>98322</t>
  </si>
  <si>
    <t>2022-08-10 11:32:42</t>
  </si>
  <si>
    <t>contrato 345/22 - Prestar servicios de consultoría especializada para la formulación de un plan de continuidad de negocio para la optimización de procesos y procedimientos de la superintendencia de transporte¨</t>
  </si>
  <si>
    <t>345</t>
  </si>
  <si>
    <t>CONTRATO DE CONSULTORIA</t>
  </si>
  <si>
    <t>2022-08-09 00:00:00</t>
  </si>
  <si>
    <t>333514422</t>
  </si>
  <si>
    <t>458222</t>
  </si>
  <si>
    <t>455722</t>
  </si>
  <si>
    <t>97622</t>
  </si>
  <si>
    <t>261802656</t>
  </si>
  <si>
    <t>ERNST &amp; YOUNG S A S</t>
  </si>
  <si>
    <t>860036884</t>
  </si>
  <si>
    <t>2022-08-09 11:16:18</t>
  </si>
  <si>
    <t>78443-MOVISTAR FIJO (018000) FACTURA 30846827</t>
  </si>
  <si>
    <t>2022-08-08 00:00:00</t>
  </si>
  <si>
    <t>242911122</t>
  </si>
  <si>
    <t>341322</t>
  </si>
  <si>
    <t>338222</t>
  </si>
  <si>
    <t>97422</t>
  </si>
  <si>
    <t>2022-08-08 16:42:12</t>
  </si>
  <si>
    <t>GRAV MOV FINAN ESTIMULOS EDUCATIVOS RESOL.2620</t>
  </si>
  <si>
    <t>2620</t>
  </si>
  <si>
    <t>2022-08-05 00:00:00</t>
  </si>
  <si>
    <t>241356122</t>
  </si>
  <si>
    <t>339222</t>
  </si>
  <si>
    <t>336922</t>
  </si>
  <si>
    <t>97122</t>
  </si>
  <si>
    <t>2022-08-05 16:11:21</t>
  </si>
  <si>
    <t>contrato 344/22 - Prestar el servicio de mantenimiento de los Sistemas de Alimentación Ininterrumpida (SAI - UPS) de las sedes de la Superintendencia de Transporte incluyendo bolsa de repuestos".</t>
  </si>
  <si>
    <t>344</t>
  </si>
  <si>
    <t>97022</t>
  </si>
  <si>
    <t>UNIÓN TEMPORAL SISEG 2022-1</t>
  </si>
  <si>
    <t>901619327</t>
  </si>
  <si>
    <t>2022-08-05 14:40:00</t>
  </si>
  <si>
    <t>contrato 343/22 - Prestar el servicio de mantenimiento de los Sistemas de Alimentación Ininterrumpida (SAI - UPS) de las sedes de la Superintendencia de Transporte incluyendo bolsa de repuestos".</t>
  </si>
  <si>
    <t>343</t>
  </si>
  <si>
    <t>96922</t>
  </si>
  <si>
    <t>21927853649</t>
  </si>
  <si>
    <t>POWERSUN S.A.S.</t>
  </si>
  <si>
    <t>900098348</t>
  </si>
  <si>
    <t>2022-08-05 14:24:33</t>
  </si>
  <si>
    <t>contrato 342/22 - Adquisición e instalación de equipamiento para la modernización tecnológica de espacios para la realización de audiencias y conciliaciones en la Superintendencia de Transporte.</t>
  </si>
  <si>
    <t>342</t>
  </si>
  <si>
    <t>96822</t>
  </si>
  <si>
    <t>25053929379</t>
  </si>
  <si>
    <t>TICBRIDGE SAS</t>
  </si>
  <si>
    <t>900313620</t>
  </si>
  <si>
    <t>2022-08-05 10:31:34</t>
  </si>
  <si>
    <t>77253-APORTES JULIO</t>
  </si>
  <si>
    <t>77253</t>
  </si>
  <si>
    <t>239976822</t>
  </si>
  <si>
    <t>336122</t>
  </si>
  <si>
    <t>334722</t>
  </si>
  <si>
    <t>96722</t>
  </si>
  <si>
    <t>2022-08-05 09:54:42</t>
  </si>
  <si>
    <t>ESTIMULO EDUCATIVO DIAZ DIEGO RESOL.2620</t>
  </si>
  <si>
    <t>2022-08-04 00:00:00</t>
  </si>
  <si>
    <t>240065322</t>
  </si>
  <si>
    <t>336822</t>
  </si>
  <si>
    <t>335422</t>
  </si>
  <si>
    <t>96622</t>
  </si>
  <si>
    <t>2022-08-04 18:05:30</t>
  </si>
  <si>
    <t>ESTIMULO EDUCATIVO GONZALEZ CESAR RESOL.2620</t>
  </si>
  <si>
    <t>239977722</t>
  </si>
  <si>
    <t>336722</t>
  </si>
  <si>
    <t>335322</t>
  </si>
  <si>
    <t>96522</t>
  </si>
  <si>
    <t>278808266</t>
  </si>
  <si>
    <t>UNIVERSIDAD CATOLICA DE COLOMBIA</t>
  </si>
  <si>
    <t>860028971</t>
  </si>
  <si>
    <t>2022-08-04 18:01:26</t>
  </si>
  <si>
    <t>ESTIMULO EDUCATIVO MONGUI HANNER RESOL. 2620</t>
  </si>
  <si>
    <t>239977622</t>
  </si>
  <si>
    <t>336622</t>
  </si>
  <si>
    <t>335222</t>
  </si>
  <si>
    <t>860014918</t>
  </si>
  <si>
    <t>2022-08-04 17:57:34</t>
  </si>
  <si>
    <t>ESTIMULO EDUCATIVO MORENO VALERIA RESOL.2620</t>
  </si>
  <si>
    <t>239977122</t>
  </si>
  <si>
    <t>336422</t>
  </si>
  <si>
    <t>335122</t>
  </si>
  <si>
    <t>2022-08-04 17:53:40</t>
  </si>
  <si>
    <t>ESTIMULO EDUCATIVO BARRETO SANDRA RESOL.2620</t>
  </si>
  <si>
    <t>239977322</t>
  </si>
  <si>
    <t>336522</t>
  </si>
  <si>
    <t>335022</t>
  </si>
  <si>
    <t>96222</t>
  </si>
  <si>
    <t>2022-08-04 17:50:08</t>
  </si>
  <si>
    <t>ESTIMULO EDUCATIVO DUQUE ANGIE RESOL. 2620</t>
  </si>
  <si>
    <t>239977022</t>
  </si>
  <si>
    <t>336322</t>
  </si>
  <si>
    <t>334922</t>
  </si>
  <si>
    <t>96122</t>
  </si>
  <si>
    <t>860078643</t>
  </si>
  <si>
    <t>2022-08-04 17:45:09</t>
  </si>
  <si>
    <t>ESTIMULO EDUCATIVO BERNAL ANDREA RESOL. 2620</t>
  </si>
  <si>
    <t>239976922</t>
  </si>
  <si>
    <t>336222</t>
  </si>
  <si>
    <t>334822</t>
  </si>
  <si>
    <t>96022</t>
  </si>
  <si>
    <t>21000075614</t>
  </si>
  <si>
    <t>CORPORACION UNIFICADA NACIONAL DE EDUCACION SUPERIOR - CUN</t>
  </si>
  <si>
    <t>860401734</t>
  </si>
  <si>
    <t>2022-08-04 17:41:09</t>
  </si>
  <si>
    <t>77453-NOMINA ADICIONAL AGOSTO</t>
  </si>
  <si>
    <t>77453</t>
  </si>
  <si>
    <t>240028022</t>
  </si>
  <si>
    <t>335722</t>
  </si>
  <si>
    <t>334222</t>
  </si>
  <si>
    <t>2022-08-04 17:28:16</t>
  </si>
  <si>
    <t>ESTIMULO EDUCATIVO CRISTIAN PAREJA RESOL.2620</t>
  </si>
  <si>
    <t>238125122</t>
  </si>
  <si>
    <t>333722</t>
  </si>
  <si>
    <t>332222</t>
  </si>
  <si>
    <t>FUNDACION UNIVERSITARIA COMPENSAR</t>
  </si>
  <si>
    <t>860506140</t>
  </si>
  <si>
    <t>2022-08-04 15:21:30</t>
  </si>
  <si>
    <t>GRAV MOV FINAN APORTES JULIO</t>
  </si>
  <si>
    <t>SS</t>
  </si>
  <si>
    <t>PLANILLA SEGURIDAD SOCIAL</t>
  </si>
  <si>
    <t>2022-08-03 00:00:00</t>
  </si>
  <si>
    <t>236809022</t>
  </si>
  <si>
    <t>330522</t>
  </si>
  <si>
    <t>328922</t>
  </si>
  <si>
    <t>95722</t>
  </si>
  <si>
    <t>2022-08-03 16:11:14</t>
  </si>
  <si>
    <t>APORTES JULIO</t>
  </si>
  <si>
    <t>236791522</t>
  </si>
  <si>
    <t>330422</t>
  </si>
  <si>
    <t>328822</t>
  </si>
  <si>
    <t>95622</t>
  </si>
  <si>
    <t>2022-08-03 16:04:18</t>
  </si>
  <si>
    <t>236786222</t>
  </si>
  <si>
    <t>330322</t>
  </si>
  <si>
    <t>328722</t>
  </si>
  <si>
    <t>95522</t>
  </si>
  <si>
    <t>2022-08-03 16:01:30</t>
  </si>
  <si>
    <t>236784922</t>
  </si>
  <si>
    <t>330222</t>
  </si>
  <si>
    <t>328622</t>
  </si>
  <si>
    <t>95422</t>
  </si>
  <si>
    <t>2022-08-03 15:57:56</t>
  </si>
  <si>
    <t>236783222</t>
  </si>
  <si>
    <t>330122</t>
  </si>
  <si>
    <t>328522</t>
  </si>
  <si>
    <t>95322</t>
  </si>
  <si>
    <t>2022-08-03 15:54:26</t>
  </si>
  <si>
    <t>236779322</t>
  </si>
  <si>
    <t>330022</t>
  </si>
  <si>
    <t>328422</t>
  </si>
  <si>
    <t>95222</t>
  </si>
  <si>
    <t>2022-08-03 15:51:11</t>
  </si>
  <si>
    <t>236746522</t>
  </si>
  <si>
    <t>329922</t>
  </si>
  <si>
    <t>328322</t>
  </si>
  <si>
    <t>95122</t>
  </si>
  <si>
    <t>2022-08-03 15:47:31</t>
  </si>
  <si>
    <t>236743322</t>
  </si>
  <si>
    <t>329822</t>
  </si>
  <si>
    <t>328222</t>
  </si>
  <si>
    <t>95022</t>
  </si>
  <si>
    <t>2022-08-03 15:43:38</t>
  </si>
  <si>
    <t>236733922</t>
  </si>
  <si>
    <t>329722</t>
  </si>
  <si>
    <t>328122</t>
  </si>
  <si>
    <t>94922</t>
  </si>
  <si>
    <t>2022-08-03 15:40:22</t>
  </si>
  <si>
    <t>236754022</t>
  </si>
  <si>
    <t>326922</t>
  </si>
  <si>
    <t>94822</t>
  </si>
  <si>
    <t>2022-08-03 15:26:50</t>
  </si>
  <si>
    <t>236726822</t>
  </si>
  <si>
    <t>329622</t>
  </si>
  <si>
    <t>328022</t>
  </si>
  <si>
    <t>94722</t>
  </si>
  <si>
    <t>2022-08-03 15:23:09</t>
  </si>
  <si>
    <t>236716522</t>
  </si>
  <si>
    <t>329522</t>
  </si>
  <si>
    <t>327922</t>
  </si>
  <si>
    <t>2022-08-03 15:18:45</t>
  </si>
  <si>
    <t>236713722</t>
  </si>
  <si>
    <t>329422</t>
  </si>
  <si>
    <t>327822</t>
  </si>
  <si>
    <t>94522</t>
  </si>
  <si>
    <t>2022-08-03 15:14:23</t>
  </si>
  <si>
    <t>236702922</t>
  </si>
  <si>
    <t>329322</t>
  </si>
  <si>
    <t>327722</t>
  </si>
  <si>
    <t>94422</t>
  </si>
  <si>
    <t>2022-08-03 15:10:29</t>
  </si>
  <si>
    <t>236695722</t>
  </si>
  <si>
    <t>329222</t>
  </si>
  <si>
    <t>327622</t>
  </si>
  <si>
    <t>94322</t>
  </si>
  <si>
    <t>2022-08-03 15:06:33</t>
  </si>
  <si>
    <t>236686122</t>
  </si>
  <si>
    <t>329122</t>
  </si>
  <si>
    <t>327522</t>
  </si>
  <si>
    <t>94222</t>
  </si>
  <si>
    <t>2022-08-03 15:02:52</t>
  </si>
  <si>
    <t>236676722</t>
  </si>
  <si>
    <t>329022</t>
  </si>
  <si>
    <t>327422</t>
  </si>
  <si>
    <t>94122</t>
  </si>
  <si>
    <t>2022-08-03 14:59:10</t>
  </si>
  <si>
    <t>236674322</t>
  </si>
  <si>
    <t>327322</t>
  </si>
  <si>
    <t>94022</t>
  </si>
  <si>
    <t>2022-08-03 14:55:21</t>
  </si>
  <si>
    <t>ss</t>
  </si>
  <si>
    <t>236671522</t>
  </si>
  <si>
    <t>327222</t>
  </si>
  <si>
    <t>93922</t>
  </si>
  <si>
    <t>2022-08-03 14:51:59</t>
  </si>
  <si>
    <t>76623-GRAV MOV FINAN ARL CONTRATISTAS</t>
  </si>
  <si>
    <t>76623</t>
  </si>
  <si>
    <t>236667722</t>
  </si>
  <si>
    <t>327122</t>
  </si>
  <si>
    <t>93822</t>
  </si>
  <si>
    <t>2022-08-03 09:38:22</t>
  </si>
  <si>
    <t>76623-ARL CONTRATISTAS</t>
  </si>
  <si>
    <t>236644122</t>
  </si>
  <si>
    <t>327022</t>
  </si>
  <si>
    <t>93722</t>
  </si>
  <si>
    <t>2022-08-03 09:35:16</t>
  </si>
  <si>
    <t>cesion contrato 275-Prestar sus servicios profesionales en la Dirección de Promoción y Prevención de la Delegatura de Puertos, brindando apoyo jurídico para el desarrollo de actividades enmarcadas en la Campaña Institucional "+ Transporte marítimo y</t>
  </si>
  <si>
    <t>2022-08-01 00:00:00</t>
  </si>
  <si>
    <t>295739722, 330388122</t>
  </si>
  <si>
    <t>408322, 452622</t>
  </si>
  <si>
    <t>406022, 450122</t>
  </si>
  <si>
    <t>93322</t>
  </si>
  <si>
    <t>52670722449</t>
  </si>
  <si>
    <t>CLIMACO RAMIREZ JOSE</t>
  </si>
  <si>
    <t>84074201</t>
  </si>
  <si>
    <t>2022-08-01 09:59:44</t>
  </si>
  <si>
    <t>cesion contrato 266/22 Prestar sus servicios profesionales en la Dirección de Promoción y Prevención de Tránsito y Transporte Terrestre, brindando apoyo y soporte jurídico en las funciones de inspección, vigilancia y control que se realiza a los Orga</t>
  </si>
  <si>
    <t>280757422, 325738722</t>
  </si>
  <si>
    <t>387222, 444322</t>
  </si>
  <si>
    <t>386322, 442722</t>
  </si>
  <si>
    <t>93222</t>
  </si>
  <si>
    <t>8472004630</t>
  </si>
  <si>
    <t>FALLA CUBILLOS JUAN FELIPE</t>
  </si>
  <si>
    <t>1020778610</t>
  </si>
  <si>
    <t>2022-08-01 09:48:25</t>
  </si>
  <si>
    <t>grav mov finan terceros julio 2022</t>
  </si>
  <si>
    <t>2022-07-28 00:00:00</t>
  </si>
  <si>
    <t>93122</t>
  </si>
  <si>
    <t>2022-07-28 17:04:55</t>
  </si>
  <si>
    <t>CESION CONTRATO284/22 - 284-Prestar sus servicios profesionales para fortalecer a la Delegatura para la Protección de Usuarios del Sector Transporte, acompañándolo en la proyección de actos administrativos Tendientes a suplir las actividades de inspe</t>
  </si>
  <si>
    <t>265884122, 290814522, 330388922</t>
  </si>
  <si>
    <t>370322, 398022, 452822</t>
  </si>
  <si>
    <t>359222, 395922, 450322</t>
  </si>
  <si>
    <t>93022</t>
  </si>
  <si>
    <t>178389904</t>
  </si>
  <si>
    <t>IBAÑEZ GARCIA LAURA NATALIA</t>
  </si>
  <si>
    <t>1019061759</t>
  </si>
  <si>
    <t>2022-07-28 15:23:14</t>
  </si>
  <si>
    <t>232530122, 232532322, 232534822</t>
  </si>
  <si>
    <t>322922, 323022, 323122</t>
  </si>
  <si>
    <t>318922, 319022, 319122</t>
  </si>
  <si>
    <t>13438483</t>
  </si>
  <si>
    <t>232502422, 232507522, 232509022, 232510522, 232513322, 243095622, 270348322</t>
  </si>
  <si>
    <t>321822, 321922, 322022, 322122, 322222, 371822</t>
  </si>
  <si>
    <t>317822, 317922, 318022, 318122, 318222, 370022</t>
  </si>
  <si>
    <t>1118558947</t>
  </si>
  <si>
    <t>232515622</t>
  </si>
  <si>
    <t>322322</t>
  </si>
  <si>
    <t>318322</t>
  </si>
  <si>
    <t>232542822, 232543522</t>
  </si>
  <si>
    <t>323222, 323322</t>
  </si>
  <si>
    <t>319222, 319322</t>
  </si>
  <si>
    <t>51777216</t>
  </si>
  <si>
    <t>232518422, 232520622, 232522922, 232524122, 232525222, 243231922, 243241522, 243249022, 243254322, 243258022</t>
  </si>
  <si>
    <t>322422, 322522, 322622, 322722, 322822</t>
  </si>
  <si>
    <t>318422, 318522, 318622, 318722, 318822</t>
  </si>
  <si>
    <t>488425970834</t>
  </si>
  <si>
    <t>1031123075</t>
  </si>
  <si>
    <t>258611422, 289449022, 323780322</t>
  </si>
  <si>
    <t>368522, 396822, 435822</t>
  </si>
  <si>
    <t>363822, 394722, 435822</t>
  </si>
  <si>
    <t>272062122, 298770122</t>
  </si>
  <si>
    <t>376722, 411622</t>
  </si>
  <si>
    <t>375722, 410522</t>
  </si>
  <si>
    <t>1065640896</t>
  </si>
  <si>
    <t>330384222</t>
  </si>
  <si>
    <t>450722</t>
  </si>
  <si>
    <t>448122</t>
  </si>
  <si>
    <t>800103052</t>
  </si>
  <si>
    <t>283578122, 325738422</t>
  </si>
  <si>
    <t>389722, 444022</t>
  </si>
  <si>
    <t>388722, 442422</t>
  </si>
  <si>
    <t>74371411</t>
  </si>
  <si>
    <t>275843122, 295740422, 330387422</t>
  </si>
  <si>
    <t>376122, 408822, 452422</t>
  </si>
  <si>
    <t>375122, 406522, 449922</t>
  </si>
  <si>
    <t>1083009524</t>
  </si>
  <si>
    <t>7022, 9422</t>
  </si>
  <si>
    <t>255346622, 293665522, 330391222</t>
  </si>
  <si>
    <t>365922, 407122, 453722</t>
  </si>
  <si>
    <t>359522, 404822, 451222</t>
  </si>
  <si>
    <t>1083005314</t>
  </si>
  <si>
    <t>252177322, 289449922, 323783122</t>
  </si>
  <si>
    <t>363622, 397822, 440222</t>
  </si>
  <si>
    <t>358322, 395722, 440222</t>
  </si>
  <si>
    <t>1010243115</t>
  </si>
  <si>
    <t>1030541725</t>
  </si>
  <si>
    <t>1013591757</t>
  </si>
  <si>
    <t>80092126</t>
  </si>
  <si>
    <t>79693427</t>
  </si>
  <si>
    <t>800134773</t>
  </si>
  <si>
    <t>270359122</t>
  </si>
  <si>
    <t>373222</t>
  </si>
  <si>
    <t>372322</t>
  </si>
  <si>
    <t>900019737</t>
  </si>
  <si>
    <t>270357322</t>
  </si>
  <si>
    <t>372522</t>
  </si>
  <si>
    <t>370722</t>
  </si>
  <si>
    <t>1015458653</t>
  </si>
  <si>
    <t>52153437</t>
  </si>
  <si>
    <t>900610936</t>
  </si>
  <si>
    <t>1067943266</t>
  </si>
  <si>
    <t>53073244</t>
  </si>
  <si>
    <t>1085297768</t>
  </si>
  <si>
    <t>1030629827</t>
  </si>
  <si>
    <t>80086267</t>
  </si>
  <si>
    <t>7180586</t>
  </si>
  <si>
    <t>249331222, 277644922, 321827122</t>
  </si>
  <si>
    <t>357422, 385022, 433722</t>
  </si>
  <si>
    <t>352022, 384022, 433722</t>
  </si>
  <si>
    <t>38287243</t>
  </si>
  <si>
    <t>249332222</t>
  </si>
  <si>
    <t>358222</t>
  </si>
  <si>
    <t>352922</t>
  </si>
  <si>
    <t>830021022</t>
  </si>
  <si>
    <t>249330822, 295738622, 301427822, 330385622</t>
  </si>
  <si>
    <t>357122, 407622, 413922, 451622</t>
  </si>
  <si>
    <t>351722, 405322, 413022, 449122</t>
  </si>
  <si>
    <t>900360373</t>
  </si>
  <si>
    <t>901097473</t>
  </si>
  <si>
    <t>900226715</t>
  </si>
  <si>
    <t>219675922, 242911322, 277644822, 321824122</t>
  </si>
  <si>
    <t>312822, 341522, 384922, 428622</t>
  </si>
  <si>
    <t>307722, 338422, 383922, 431122</t>
  </si>
  <si>
    <t>1026303760</t>
  </si>
  <si>
    <t>336188122</t>
  </si>
  <si>
    <t>462322</t>
  </si>
  <si>
    <t>459722</t>
  </si>
  <si>
    <t>901312112</t>
  </si>
  <si>
    <t>900403255</t>
  </si>
  <si>
    <t>800249315</t>
  </si>
  <si>
    <t>800176862</t>
  </si>
  <si>
    <t>830131713</t>
  </si>
  <si>
    <t>830088073</t>
  </si>
  <si>
    <t>860040576</t>
  </si>
  <si>
    <t>5422, 5722, 6022, 9522, 9722</t>
  </si>
  <si>
    <t>171420422, 207975222, 239971822, 283577922, 323780922</t>
  </si>
  <si>
    <t>262622, 295722, 332622, 389522, 436322</t>
  </si>
  <si>
    <t>262422, 290922, 331022, 388522, 436322</t>
  </si>
  <si>
    <t>52200990</t>
  </si>
  <si>
    <t>252177122, 265884922, 295738922</t>
  </si>
  <si>
    <t>363422, 371422, 407822</t>
  </si>
  <si>
    <t>358122, 368722, 405522</t>
  </si>
  <si>
    <t>1014225950</t>
  </si>
  <si>
    <t>297214322</t>
  </si>
  <si>
    <t>409622</t>
  </si>
  <si>
    <t>407322</t>
  </si>
  <si>
    <t>860002184</t>
  </si>
  <si>
    <t>337681222</t>
  </si>
  <si>
    <t>463722</t>
  </si>
  <si>
    <t>461322</t>
  </si>
  <si>
    <t>900092385</t>
  </si>
  <si>
    <t>830068050</t>
  </si>
  <si>
    <t>180449122, 210278622, 241353222, 277640622, 321826022</t>
  </si>
  <si>
    <t>268922, 297922, 338722, 380522, 432822</t>
  </si>
  <si>
    <t>266322, 293122, 336422, 379522, 432822</t>
  </si>
  <si>
    <t>1030623881</t>
  </si>
  <si>
    <t>331327422</t>
  </si>
  <si>
    <t>456422</t>
  </si>
  <si>
    <t>453922</t>
  </si>
  <si>
    <t>52780086</t>
  </si>
  <si>
    <t>171419322, 207600622, 242910922, 292645722, 323782422</t>
  </si>
  <si>
    <t>262222, 294322, 340322, 403122, 439822</t>
  </si>
  <si>
    <t>262022, 289522, 338122, 400722, 439822</t>
  </si>
  <si>
    <t>1032430518</t>
  </si>
  <si>
    <t>52057895</t>
  </si>
  <si>
    <t>277640222, 295739122, 295739222, 295739322, 323785322</t>
  </si>
  <si>
    <t>379622, 407922, 408022, 408122, 441822</t>
  </si>
  <si>
    <t>378622, 405622, 405722, 405822, 441822</t>
  </si>
  <si>
    <t>900355181</t>
  </si>
  <si>
    <t>249330122</t>
  </si>
  <si>
    <t>356422</t>
  </si>
  <si>
    <t>351022</t>
  </si>
  <si>
    <t>900315346</t>
  </si>
  <si>
    <t>265884622, 327376222</t>
  </si>
  <si>
    <t>371222, 446022</t>
  </si>
  <si>
    <t>368522, 444622</t>
  </si>
  <si>
    <t>830513863</t>
  </si>
  <si>
    <t>337680522</t>
  </si>
  <si>
    <t>463022</t>
  </si>
  <si>
    <t>460522</t>
  </si>
  <si>
    <t>805018905</t>
  </si>
  <si>
    <t>280757022, 337680622</t>
  </si>
  <si>
    <t>386922, 463122</t>
  </si>
  <si>
    <t>386022, 460622</t>
  </si>
  <si>
    <t>830068825</t>
  </si>
  <si>
    <t>800166135</t>
  </si>
  <si>
    <t>800153687</t>
  </si>
  <si>
    <t>800061417</t>
  </si>
  <si>
    <t>922, 6122, 6422, 6722</t>
  </si>
  <si>
    <t>901466000</t>
  </si>
  <si>
    <t>901417124</t>
  </si>
  <si>
    <t>900418656</t>
  </si>
  <si>
    <t>151867222, 194764222, 252176522, 295739522, 310103122, 333515322</t>
  </si>
  <si>
    <t>227422, 276522, 362822, 408222, 416322, 459122</t>
  </si>
  <si>
    <t>230422, 274522, 357522, 405922, 415322, 415922, 456622</t>
  </si>
  <si>
    <t>830068543</t>
  </si>
  <si>
    <t>139186722, 194762022, 258613922, 277648922, 313768322</t>
  </si>
  <si>
    <t>224922, 274422, 369122, 385822, 418622</t>
  </si>
  <si>
    <t>224722, 272322, 364522, 384822, 420722</t>
  </si>
  <si>
    <t>1075671938</t>
  </si>
  <si>
    <t>155702922, 191582222, 204971622, 239965022, 239976422, 289448522, 318834022</t>
  </si>
  <si>
    <t>236922, 271022, 291322, 326222, 335822, 396322, 422422</t>
  </si>
  <si>
    <t>238822, 268822, 287922, 324722, 334322, 394222, 425022</t>
  </si>
  <si>
    <t>23508461</t>
  </si>
  <si>
    <t>247652922, 247654022, 270356022, 297215822, 312758222, 330385922</t>
  </si>
  <si>
    <t>352222, 352322, 372422, 410422, 416122, 451822</t>
  </si>
  <si>
    <t>347522, 347622, 370622, 408222, 415722, 449322</t>
  </si>
  <si>
    <t>860517560</t>
  </si>
  <si>
    <t>133685422, 163903722, 165546722, 210292822, 242912722, 280758622, 321822722</t>
  </si>
  <si>
    <t>217522, 247822, 252022, 298022, 342622, 388322, 427722</t>
  </si>
  <si>
    <t>213622, 249822, 254122, 293222, 339522, 387422, 430222</t>
  </si>
  <si>
    <t>39813834</t>
  </si>
  <si>
    <t>128426422, 128426622, 160399522, 213401922, 246412322, 289447922, 323781322</t>
  </si>
  <si>
    <t>205322, 205522, 239722, 307622, 348622, 395722, 436522</t>
  </si>
  <si>
    <t>207022, 207222, 241722, 302622, 344022, 393622, 436522</t>
  </si>
  <si>
    <t>80087091</t>
  </si>
  <si>
    <t>822, 1222, 6322, 6522, 7122</t>
  </si>
  <si>
    <t>830038737</t>
  </si>
  <si>
    <t>800083953</t>
  </si>
  <si>
    <t>891201796</t>
  </si>
  <si>
    <t>121784922, 123731922, 168487822, 216587322, 265883822</t>
  </si>
  <si>
    <t>197022, 200422, 257622, 311322, 370022</t>
  </si>
  <si>
    <t>199022, 202422, 259622, 306322, 367022</t>
  </si>
  <si>
    <t>31582463</t>
  </si>
  <si>
    <t>115720922, 121784422, 180448722, 331326522</t>
  </si>
  <si>
    <t>183422, 194322, 268522, 455822</t>
  </si>
  <si>
    <t>182822, 196422, 266822, 453322</t>
  </si>
  <si>
    <t>80166554</t>
  </si>
  <si>
    <t>7172371</t>
  </si>
  <si>
    <t>1032447621</t>
  </si>
  <si>
    <t>1020726135</t>
  </si>
  <si>
    <t>52715403</t>
  </si>
  <si>
    <t>79859744</t>
  </si>
  <si>
    <t>65902622, 94071922, 125547022, 168487522, 198647522, 246411622, 283579022, 321826522</t>
  </si>
  <si>
    <t>128622, 166722, 201422, 257322, 282922, 346922, 390622, 433322</t>
  </si>
  <si>
    <t>137022, 170022, 203422, 259222, 279722, 343222, 389622, 433322</t>
  </si>
  <si>
    <t>1122, 5922, 6222, 6922</t>
  </si>
  <si>
    <t>172973022, 172973122, 172973222, 247652522, 247652722</t>
  </si>
  <si>
    <t>264622, 264722, 264822, 352022, 352122</t>
  </si>
  <si>
    <t>264422, 264522, 264622, 264722, 347322, 347422</t>
  </si>
  <si>
    <t>901444086</t>
  </si>
  <si>
    <t>830037248</t>
  </si>
  <si>
    <t>860517302</t>
  </si>
  <si>
    <t>900509172</t>
  </si>
  <si>
    <t>1032482341</t>
  </si>
  <si>
    <t>1018424277</t>
  </si>
  <si>
    <t>1053833082</t>
  </si>
  <si>
    <t>1002966872</t>
  </si>
  <si>
    <t>1030597287</t>
  </si>
  <si>
    <t>1015466247</t>
  </si>
  <si>
    <t>1018422855</t>
  </si>
  <si>
    <t>1085336917</t>
  </si>
  <si>
    <t>1010224583</t>
  </si>
  <si>
    <t>52951267</t>
  </si>
  <si>
    <t>1022343836</t>
  </si>
  <si>
    <t>80054577</t>
  </si>
  <si>
    <t>1047394303</t>
  </si>
  <si>
    <t>1076621701</t>
  </si>
  <si>
    <t>79965135</t>
  </si>
  <si>
    <t>1020768480</t>
  </si>
  <si>
    <t>1233189525</t>
  </si>
  <si>
    <t>79445721</t>
  </si>
  <si>
    <t>35896070</t>
  </si>
  <si>
    <t>900494351</t>
  </si>
  <si>
    <t>52966022, 89914822, 119853122, 153366422, 198645422, 241354622, 275844422, 321823822</t>
  </si>
  <si>
    <t>105422, 151022, 190622, 230922, 279122, 339022, 377522, 428422</t>
  </si>
  <si>
    <t>116322, 154222, 193222, 232622, 275922, 336722, 376522, 430922</t>
  </si>
  <si>
    <t>1018429764</t>
  </si>
  <si>
    <t>115733322, 115736022, 117852522, 144348522, 191575722, 224736922, 270362322, 330383722</t>
  </si>
  <si>
    <t>183622, 183722, 183822, 225822, 270422, 320822, 373322, 450422</t>
  </si>
  <si>
    <t>186022, 186122, 186222, 225622, 268222, 315722, 372422, 447822</t>
  </si>
  <si>
    <t>1032406286</t>
  </si>
  <si>
    <t>220142722, 220149822, 275845122</t>
  </si>
  <si>
    <t>314422, 314522, 378122</t>
  </si>
  <si>
    <t>309522, 309622, 377122</t>
  </si>
  <si>
    <t>901455820</t>
  </si>
  <si>
    <t>220184122, 220411822, 220413222, 220414022, 220415122, 220416222, 224661222, 224677022, 224692122, 224699822, 258610422, 258610522, 258610722, 258610922, 265883522, 272045122, 292644122, 295738422, 297215222, 297215522, 297216022, 323785422, 323785522, 323785722, 327375622, 327375822, 327375922, 327376022, 327376122, 330379722, 330384322, 330384522, 330384722, 336183622, 336184122, 337680022, 337680222</t>
  </si>
  <si>
    <t>315122, 316322, 316422, 316522, 316622, 316722, 320322, 320422, 320522, 320622, 367922, 368022, 368122, 368322, 371922, 401622, 407522, 410222, 410322, 410522, 441922, 442022, 442122, 445422, 445622, 445722, 445822, 445922, 446622, 450822, 450922, 451022, 459622, 459922, 462722, 462822</t>
  </si>
  <si>
    <t>309222, 311422, 311522, 311622, 311822, 311922, 312022, 315222, 315322, 315422, 315522, 363222, 363322, 363422, 363522, 363722, 368322, 370122, 399222, 405222, 408022, 408122, 413722, 441922, 442022, 442122, 442222, 443822, 444022, 444122, 444222, 444322, 444422, 444522, 445222, 445322, 445422, 445522, 448222, 448322, 448422, 457322, 457522, 460222, 460322</t>
  </si>
  <si>
    <t>60142822, 60143022, 105829322, 136519222, 170180522, 211223022, 250859722, 293663322</t>
  </si>
  <si>
    <t>119322, 119422, 178722, 222422, 259122, 301522, 360722, 405622</t>
  </si>
  <si>
    <t>128022, 128122, 181722, 222522, 261022, 296722, 355422, 403322</t>
  </si>
  <si>
    <t>1033688063</t>
  </si>
  <si>
    <t>28107622, 60143322, 89915522, 121783622, 155697422, 194762522, 239971422, 277643122, 318839022, 336187722</t>
  </si>
  <si>
    <t>64522, 119822, 151722, 193622, 234322, 274922, 332222, 384722, 426522, 461922</t>
  </si>
  <si>
    <t>76622, 128522, 154922, 195722, 236122, 272822, 330622, 383722, 429122, 459322</t>
  </si>
  <si>
    <t>52801035</t>
  </si>
  <si>
    <t>23490422, 52966522, 89918222, 128426822, 160401722, 216574722, 249331822, 283578222, 336185122</t>
  </si>
  <si>
    <t>48322, 105922, 153322, 205722, 241722, 311122, 357922, 389822, 460522</t>
  </si>
  <si>
    <t>60122, 116922, 156622, 207422, 243622, 306122, 352522, 388822, 457922</t>
  </si>
  <si>
    <t>1020727785</t>
  </si>
  <si>
    <t>52968822, 85456822, 128429122, 207380222, 207505422, 247650922, 289448822, 318833522</t>
  </si>
  <si>
    <t>108322, 147522, 208222, 293622, 293922, 350822, 396622, 422022</t>
  </si>
  <si>
    <t>119422, 151322, 209822, 288822, 289122, 346122, 394522, 424622</t>
  </si>
  <si>
    <t>1013617888</t>
  </si>
  <si>
    <t>43991622, 65964322, 94073422, 135094922, 172972622, 232995822, 270375022, 321822122, 337680722</t>
  </si>
  <si>
    <t>84922, 128922, 168122, 222122, 264322, 324222, 373822, 427122, 463222</t>
  </si>
  <si>
    <t>97222, 137322, 171522, 222222, 264122, 323222, 370222, 429722, 460722</t>
  </si>
  <si>
    <t>1020713739</t>
  </si>
  <si>
    <t>34268122, 34268222, 60145422, 92224322, 133684222, 160401222, 216604922, 249332122, 290819422, 330389922</t>
  </si>
  <si>
    <t>74422, 74522, 121722, 159222, 216322, 241322, 312122, 358122, 400122, 453122</t>
  </si>
  <si>
    <t>86622, 86722, 130422, 162622, 216722, 243322, 306922, 352822, 398022, 450622</t>
  </si>
  <si>
    <t>1049646361</t>
  </si>
  <si>
    <t>1104377669</t>
  </si>
  <si>
    <t>62757522, 62758522, 92223122, 128428422, 165565422, 216615022, 250855922, 287110422, 330389722</t>
  </si>
  <si>
    <t>127722, 127822, 158122, 207422, 250422, 312422, 359522, 393322, 453022</t>
  </si>
  <si>
    <t>136122, 136222, 161522, 209122, 252522, 307322, 354222, 392322, 450522</t>
  </si>
  <si>
    <t>1067921906</t>
  </si>
  <si>
    <t>32318022, 54439722, 89918122, 128427322, 160402622, 220401822, 250859222, 280757622, 331326322</t>
  </si>
  <si>
    <t>74022, 109322, 153222, 206222, 242622, 315922, 360522, 387422, 455722</t>
  </si>
  <si>
    <t>86322, 120422, 156522, 207922, 244722, 311022, 355222, 386522, 453222</t>
  </si>
  <si>
    <t>1065809716</t>
  </si>
  <si>
    <t>110798922, 110825422, 110860722, 135094122, 172971722, 211403222, 255347022</t>
  </si>
  <si>
    <t>180722, 180822, 180922, 220522, 263522, 304222, 366322</t>
  </si>
  <si>
    <t>183622, 183722, 183822, 220622, 263322, 299122, 359922</t>
  </si>
  <si>
    <t>1140832816</t>
  </si>
  <si>
    <t>25811022, 51311522, 92224822, 128426722, 160400822, 165563722, 220400522, 250858822, 300186922, 336184422</t>
  </si>
  <si>
    <t>51622, 102622, 159622, 205622, 240922, 315822, 360422, 413722, 460122</t>
  </si>
  <si>
    <t>63622, 113622, 163022, 207322, 242922, 310922, 355122, 412722, 457722</t>
  </si>
  <si>
    <t>1069753665</t>
  </si>
  <si>
    <t>23489722, 51311622, 89920722, 128427522, 160402122, 216567922, 249332722, 283577622, 333513922</t>
  </si>
  <si>
    <t>46922, 102722, 155422, 206522, 242122, 310922, 358522, 389222, 457722</t>
  </si>
  <si>
    <t>58722, 113722, 158722, 208222, 244122, 305922, 353222, 388322, 455222</t>
  </si>
  <si>
    <t>1010206060</t>
  </si>
  <si>
    <t>61492322, 61492422, 85452322, 121782722, 155697522, 198647322, 239974922, 275845322, 321824222</t>
  </si>
  <si>
    <t>125822, 125922, 142422, 193022, 234422, 282722, 334722, 378322, 428722</t>
  </si>
  <si>
    <t>134822, 134922, 146022, 195122, 236222, 279522, 333222, 377322, 431222</t>
  </si>
  <si>
    <t>53062475</t>
  </si>
  <si>
    <t>42089522, 46456022, 94072322, 128424322, 160399622, 207397022, 244853422, 275842922, 318833922</t>
  </si>
  <si>
    <t>84022, 93222, 167022, 203522, 239822, 293722, 344722, 375922, 422322</t>
  </si>
  <si>
    <t>96122, 106122, 170322, 205222, 241822, 288922, 341022, 374922, 424922</t>
  </si>
  <si>
    <t>1018430574</t>
  </si>
  <si>
    <t>79625457</t>
  </si>
  <si>
    <t>32316922, 43993922, 89916422, 119836622, 234536622</t>
  </si>
  <si>
    <t>73122, 90822, 152222, 184622, 325522</t>
  </si>
  <si>
    <t>85422, 103622, 144922, 145022, 155422, 187122, 324522</t>
  </si>
  <si>
    <t>1032472152</t>
  </si>
  <si>
    <t>25814222, 43994722, 85449622, 119836422, 153370422, 198645222, 272045522</t>
  </si>
  <si>
    <t>55922, 91722, 141022, 184422, 232522, 279022, 373922</t>
  </si>
  <si>
    <t>68022, 104522, 144422, 186922, 234222, 275822, 372922</t>
  </si>
  <si>
    <t>1022424001</t>
  </si>
  <si>
    <t>32315822, 56359822, 111283722, 131270222, 168486122, 223324522, 249330022, 280756922, 321822222</t>
  </si>
  <si>
    <t>71722, 112122, 181422, 214722, 255822, 320122, 356322, 386822, 427222</t>
  </si>
  <si>
    <t>84022, 123222, 184322, 215222, 257722, 307022, 315022, 350922, 385822, 429822</t>
  </si>
  <si>
    <t>87060911</t>
  </si>
  <si>
    <t>51306222, 89918022, 119836722, 126898322, 155697822, 194763722, 239974422, 277641722, 318834522</t>
  </si>
  <si>
    <t>95622, 153122, 184722, 234622, 276022, 334422, 381522, 422822</t>
  </si>
  <si>
    <t>108522, 151222, 156422, 187222, 236422, 273922, 332922, 380522, 425422</t>
  </si>
  <si>
    <t>35199211</t>
  </si>
  <si>
    <t>60147022, 72118822, 92224722, 133685322, 171422222, 234535322, 258610822, 280757722, 331328222</t>
  </si>
  <si>
    <t>123122, 137122, 159522, 217422, 263222, 324622, 368222, 387522, 457222</t>
  </si>
  <si>
    <t>131822, 141922, 162922, 217822, 263022, 323622, 363622, 386622, 454722</t>
  </si>
  <si>
    <t>53082473</t>
  </si>
  <si>
    <t>52968622, 54443322, 94072722, 136521222, 171422522, 214008122, 252175922, 290814922, 321825822</t>
  </si>
  <si>
    <t>108122, 111522, 167522, 223122, 263322, 308922, 362222, 398322, 432722</t>
  </si>
  <si>
    <t>119222, 122622, 170822, 223222, 263122, 303922, 356922, 396222, 432722</t>
  </si>
  <si>
    <t>1052395413</t>
  </si>
  <si>
    <t>25813322, 52965722, 89915022, 121782522, 153368022, 194763922, 239967122, 283577722, 321823722</t>
  </si>
  <si>
    <t>54922, 104122, 151222, 192822, 231522, 276222, 327722, 389322, 428322</t>
  </si>
  <si>
    <t>66922, 115122, 154422, 194922, 233222, 274222, 326122, 388422, 430822</t>
  </si>
  <si>
    <t>1010234598</t>
  </si>
  <si>
    <t>94073622, 94073722, 151746722, 241356922, 243311122, 270346122, 318839222, 318839422</t>
  </si>
  <si>
    <t>168322, 168422, 227222, 339322, 343422, 371722, 426822, 426922</t>
  </si>
  <si>
    <t>171722, 171822, 230122, 337022, 339722, 369922, 429422, 429522</t>
  </si>
  <si>
    <t>91076727</t>
  </si>
  <si>
    <t>34268022, 56361822, 93929322, 125547422, 155696522, 220368022, 241349222, 277645022, 316302022, 318830722</t>
  </si>
  <si>
    <t>74322, 114222, 162222, 201722, 233422, 315722, 337322, 385122, 420022</t>
  </si>
  <si>
    <t>86522, 125322, 165622, 203722, 235222, 310822, 335922, 384122, 422722</t>
  </si>
  <si>
    <t>83228896</t>
  </si>
  <si>
    <t>165565222, 165565322, 241357222, 241357822, 333515122, 333515222, 333515522</t>
  </si>
  <si>
    <t>250222, 250322, 339422, 339522, 458922, 459022, 459322</t>
  </si>
  <si>
    <t>252322, 252422, 337122, 337222, 448622, 456422, 456522, 456822</t>
  </si>
  <si>
    <t>91080473</t>
  </si>
  <si>
    <t>42090522, 60146022, 128428022, 128428122, 180448322, 220340722, 252177222, 283578622, 316305922, 318831022</t>
  </si>
  <si>
    <t>84822, 122322, 207022, 207122, 268122, 315522, 363522, 390222, 420322</t>
  </si>
  <si>
    <t>96922, 131022, 208722, 208822, 266422, 310622, 358222, 389222, 423022</t>
  </si>
  <si>
    <t>1117515277</t>
  </si>
  <si>
    <t>61491922, 61492022, 244859822, 246411722, 247651022, 318836322, 318836722, 323784922</t>
  </si>
  <si>
    <t>125222, 125322, 346622, 347022, 350922, 424122, 424522, 441522</t>
  </si>
  <si>
    <t>134222, 134322, 342922, 343322, 346222, 426722, 427122, 441522</t>
  </si>
  <si>
    <t>79617455</t>
  </si>
  <si>
    <t>28107422, 52968022, 94073822, 133685122, 172971622, 211408122, 246412122, 287108922, 323778622</t>
  </si>
  <si>
    <t>64422, 107422, 168522, 217222, 263422, 306822, 347422, 391622, 434522</t>
  </si>
  <si>
    <t>76522, 118522, 171922, 217622, 263222, 301822, 343822, 390622, 434522</t>
  </si>
  <si>
    <t>80541200</t>
  </si>
  <si>
    <t>23488722, 43993722, 85450822, 119837422, 160404622, 198645122, 239965322, 275842522, 318833422</t>
  </si>
  <si>
    <t>46022, 90522, 141322, 185622, 244022, 278922, 326322, 375622, 421922</t>
  </si>
  <si>
    <t>56922, 103322, 144722, 188122, 246022, 275722, 324622, 374622, 424522</t>
  </si>
  <si>
    <t>1058820554</t>
  </si>
  <si>
    <t>27036322, 52968322, 92225222, 125547822, 168486522, 207905222, 244854422, 289449722, 330387822</t>
  </si>
  <si>
    <t>60222, 108022, 160022, 202122, 256322, 295422, 345122, 397722, 452522</t>
  </si>
  <si>
    <t>72422, 119122, 163422, 204122, 258222, 290622, 341422, 395622, 450022</t>
  </si>
  <si>
    <t>1030564308</t>
  </si>
  <si>
    <t>25814122, 51311322, 89919322, 121784822, 163902522, 213991822, 244859022, 293665422, 323783922</t>
  </si>
  <si>
    <t>55822, 102322, 154322, 196922, 246622, 308622, 346422, 407022, 440822</t>
  </si>
  <si>
    <t>67922, 113322, 157622, 198922, 248622, 303622, 342722, 404722, 440822</t>
  </si>
  <si>
    <t>1233498445</t>
  </si>
  <si>
    <t>37798322, 62762922, 93926822, 131267922, 163901922, 216596722, 250856822, 289449122, 336184322</t>
  </si>
  <si>
    <t>78822, 128122, 160822, 212322, 246022, 311822, 359722, 397122, 460022</t>
  </si>
  <si>
    <t>90922, 136522, 164222, 212722, 248022, 306622, 354422, 395022, 457622</t>
  </si>
  <si>
    <t>1018489438</t>
  </si>
  <si>
    <t>25813822, 61492222, 89920822, 131269922, 168486422, 216628022, 252176022, 289447822, 333513722</t>
  </si>
  <si>
    <t>55522, 125722, 155522, 214422, 256122, 312622, 362322, 395622, 457522</t>
  </si>
  <si>
    <t>67522, 134722, 158822, 214922, 257922, 307522, 357022, 393522, 455022</t>
  </si>
  <si>
    <t>1022342441</t>
  </si>
  <si>
    <t>32318122, 61490622, 94071622, 131268122, 163903122, 219894922, 250861722, 290819922, 327375322</t>
  </si>
  <si>
    <t>74122, 123922, 166422, 212522, 247222, 313922, 361422, 400222, 445122</t>
  </si>
  <si>
    <t>77122, 132722, 169722, 212922, 249222, 308822, 356122, 398122, 443522</t>
  </si>
  <si>
    <t>1055274311</t>
  </si>
  <si>
    <t>28109322, 67424822, 85455822, 119845822, 155696422, 198646722, 239972022, 239973522, 277641322, 318834422</t>
  </si>
  <si>
    <t>65422, 132522, 146822, 188022, 233322, 282222, 332722, 333822, 381122, 422722</t>
  </si>
  <si>
    <t>77622, 139022, 150522, 190622, 235022, 235122, 279022, 331122, 332322, 380122, 425322</t>
  </si>
  <si>
    <t>79125558</t>
  </si>
  <si>
    <t>40047971</t>
  </si>
  <si>
    <t>42090122, 46457222, 89909122, 121784722, 160402722, 203365322, 258613522</t>
  </si>
  <si>
    <t>84522, 94322, 148022, 196822, 242722, 286222, 368922</t>
  </si>
  <si>
    <t>96622, 107222, 151822, 198822, 244622, 283122, 364322</t>
  </si>
  <si>
    <t>32317722, 56361722, 105886722, 180449622, 194761922, 210942322, 313793622</t>
  </si>
  <si>
    <t>73722, 114122, 179222, 269622, 274322, 301022, 419222</t>
  </si>
  <si>
    <t>86022, 125222, 182222, 267822, 272222, 296222, 421422, 421522</t>
  </si>
  <si>
    <t>1085299325</t>
  </si>
  <si>
    <t>25812722, 43994622, 85455022, 119837222, 153366722, 194762322, 236829522, 272045422, 318834222</t>
  </si>
  <si>
    <t>53822, 91622, 145822, 185322, 231022, 274722, 328122, 373722, 422622</t>
  </si>
  <si>
    <t>65822, 104422, 149522, 187822, 232722, 272622, 326522, 372822, 425222</t>
  </si>
  <si>
    <t>1032398718</t>
  </si>
  <si>
    <t>42088322, 62736522, 104037822, 144311822, 180448222, 219769322, 250857122, 310116922, 336187622</t>
  </si>
  <si>
    <t>81422, 127022, 177122, 225622, 268022, 313122, 359822, 416422, 461822</t>
  </si>
  <si>
    <t>93622, 135422, 179922, 225422, 266222, 308122, 354522, 416022, 459222</t>
  </si>
  <si>
    <t>80189576</t>
  </si>
  <si>
    <t>51306822, 52969422, 111456122, 219611222, 246412222, 293664822, 325738622</t>
  </si>
  <si>
    <t>96222, 108922, 180322, 312722, 347522, 406722, 444222</t>
  </si>
  <si>
    <t>109122, 120022, 183222, 307622, 343922, 404422, 442622</t>
  </si>
  <si>
    <t>1030576975</t>
  </si>
  <si>
    <t>25812022, 46456722, 89913522, 121784222, 160402922, 200026022, 241354322, 289448722, 330385322</t>
  </si>
  <si>
    <t>52822, 93822, 149222, 194122, 242922, 285222, 338922, 396522, 451322</t>
  </si>
  <si>
    <t>64822, 106722, 153022, 196222, 244922, 282022, 336622, 394422, 448822</t>
  </si>
  <si>
    <t>1070007475</t>
  </si>
  <si>
    <t>54442322, 98193622, 119836322, 136519822, 180449322, 258614522, 258614622, 336185922</t>
  </si>
  <si>
    <t>110522, 174622, 184322, 222622, 269222, 369522, 369622, 460922</t>
  </si>
  <si>
    <t>121622, 177422, 186822, 222722, 267222, 364922, 365022, 458322</t>
  </si>
  <si>
    <t>36759968</t>
  </si>
  <si>
    <t>52367595</t>
  </si>
  <si>
    <t>32317022, 60143122, 98192922, 133683522, 191577522, 214040322, 244857822, 290818122, 331325922</t>
  </si>
  <si>
    <t>73222, 119622, 173922, 215622, 270922, 309122, 346122, 399722, 447922</t>
  </si>
  <si>
    <t>85522, 128322, 176722, 216022, 268722, 304122, 342422, 397622, 446222</t>
  </si>
  <si>
    <t>1049641794</t>
  </si>
  <si>
    <t>40727522, 57633722, 94069222, 128431022, 163903222, 211404422, 247655522, 290815022, 330382522</t>
  </si>
  <si>
    <t>81022, 116422, 164022, 211522, 247322, 304322, 353322, 398422, 450022</t>
  </si>
  <si>
    <t>93222, 126622, 167322, 211822, 249322, 299222, 348622, 396322, 447422</t>
  </si>
  <si>
    <t>1024553390</t>
  </si>
  <si>
    <t>28106822, 46456422, 89914722, 128423922, 168488422, 200027622, 239971222, 277639722, 318838722</t>
  </si>
  <si>
    <t>64122, 93522, 150922, 202922, 258122, 286122, 332122, 378922, 426322</t>
  </si>
  <si>
    <t>76222, 106422, 154122, 204922, 260022, 283022, 330522, 377922, 428922</t>
  </si>
  <si>
    <t>1082876760</t>
  </si>
  <si>
    <t>42088922, 51306722, 85451322, 128431422, 155696622, 204984222, 239965522, 272046722, 318834122</t>
  </si>
  <si>
    <t>83522, 96122, 141522, 211922, 233522, 291522, 326422, 374922, 422522</t>
  </si>
  <si>
    <t>95622, 109022, 145122, 212222, 235322, 288122, 324822, 373922, 425122</t>
  </si>
  <si>
    <t>1096957977</t>
  </si>
  <si>
    <t>67427322, 92223622, 128431622, 135094722, 171419622, 213441522, 258613322, 280758522, 336185622</t>
  </si>
  <si>
    <t>132722, 158622, 212122, 221222, 262322, 307922, 368822, 388222, 460822</t>
  </si>
  <si>
    <t>139222, 139322, 162022, 212422, 221322, 262122, 302922, 364222, 387322, 458222</t>
  </si>
  <si>
    <t>1233905569</t>
  </si>
  <si>
    <t>27034722, 43993822, 85456722, 128425822, 155696822, 204965922, 239973622, 277640322, 330391022</t>
  </si>
  <si>
    <t>58422, 90622, 147422, 204822, 233722, 291122, 333922, 380322, 453622</t>
  </si>
  <si>
    <t>70422, 103422, 151122, 206522, 235522, 287722, 332422, 379322, 451122</t>
  </si>
  <si>
    <t>1016053834</t>
  </si>
  <si>
    <t>30334922, 51307622, 85450122, 119836522, 160402022, 198646222, 239976622, 275842822, 318833622</t>
  </si>
  <si>
    <t>67222, 96822, 141122, 184522, 242022, 281822, 335922, 375822, 422122</t>
  </si>
  <si>
    <t>79422, 109722, 144522, 187022, 244022, 278622, 334422, 374822, 424722</t>
  </si>
  <si>
    <t>1107051404</t>
  </si>
  <si>
    <t>51307722, 61490922, 85449422, 119836222, 131621422, 155697022, 198647622, 239976222, 275843022, 318831622</t>
  </si>
  <si>
    <t>96922, 124222, 140822, 184222, 233922, 283022, 335622, 376022, 420722</t>
  </si>
  <si>
    <t>109822, 133022, 144222, 186722, 235722, 279822, 334122, 375022, 423322</t>
  </si>
  <si>
    <t>1020749349</t>
  </si>
  <si>
    <t>30336922, 43992222, 85455522, 119844822, 163904322, 194762422, 239969422, 275843822, 318836122</t>
  </si>
  <si>
    <t>70122, 87222, 146522, 187822, 248422, 274822, 331122, 376922, 424022</t>
  </si>
  <si>
    <t>82422, 99722, 150222, 190422, 250422, 272722, 329522, 375922, 426622</t>
  </si>
  <si>
    <t>1014217628</t>
  </si>
  <si>
    <t>30335022, 52967222, 85449522, 119836822, 155698122, 198646422, 239972422, 275842422, 323780622</t>
  </si>
  <si>
    <t>67322, 106822, 140922, 184822, 234722, 282022, 333022, 375522, 436122</t>
  </si>
  <si>
    <t>79522, 117822, 117922, 144322, 187322, 236522, 278822, 331422, 374522, 436122</t>
  </si>
  <si>
    <t>1018422691</t>
  </si>
  <si>
    <t>43994522, 54442522, 90153022, 131270122, 160405122, 194763122, 247651422, 289448922, 318838122</t>
  </si>
  <si>
    <t>91422, 110722, 156422, 214622, 244322, 275422, 351222, 396722, 425822</t>
  </si>
  <si>
    <t>104222, 121822, 159722, 215122, 246322, 273322, 346522, 394622, 428422</t>
  </si>
  <si>
    <t>1002327989</t>
  </si>
  <si>
    <t>40730122, 54443622, 105774822, 128430622, 168487422, 207885022, 247651322, 293663422, 323781822</t>
  </si>
  <si>
    <t>81822, 111822, 178522, 211122, 257222, 295322, 351122, 405722, 439222</t>
  </si>
  <si>
    <t>94022, 122922, 181522, 211422, 259122, 290522, 346422, 403422, 439222</t>
  </si>
  <si>
    <t>1053345199</t>
  </si>
  <si>
    <t>60146322, 60146422, 90152322, 121779822, 160403622, 198646822, 249330722</t>
  </si>
  <si>
    <t>122622, 122722, 155722, 190922, 243422, 282322, 357022</t>
  </si>
  <si>
    <t>131322, 131422, 159022, 193422, 245422, 279122, 351622</t>
  </si>
  <si>
    <t>1012434515</t>
  </si>
  <si>
    <t>25813122, 54439922, 94066622, 125547722, 163901522, 203417722, 287108522</t>
  </si>
  <si>
    <t>54622, 109522, 162822, 202022, 245622, 289822, 391322</t>
  </si>
  <si>
    <t>66622, 120622, 166122, 204022, 247622, 286422, 390322</t>
  </si>
  <si>
    <t>54443422, 60144922, 105974022, 131269622, 172971922, 211406822, 247849922, 287109322</t>
  </si>
  <si>
    <t>111622, 121222, 179622, 214122, 263722, 304822, 355922, 391922</t>
  </si>
  <si>
    <t>122722, 129922, 182422, 214622, 263522, 299722, 350522, 390922</t>
  </si>
  <si>
    <t>1140875995</t>
  </si>
  <si>
    <t>32317822, 60144822, 94071422, 128431222, 168487122, 210518522, 244860122, 290816322</t>
  </si>
  <si>
    <t>73822, 121122, 166222, 211722, 256922, 298622, 346722, 399122</t>
  </si>
  <si>
    <t>86122, 129822, 169522, 212022, 258822, 293822, 343022, 397022</t>
  </si>
  <si>
    <t>1121933541</t>
  </si>
  <si>
    <t>34269122, 57634022, 98192222, 128424422, 168488622, 210264622, 247850022, 287109822, 330386522</t>
  </si>
  <si>
    <t>75422, 116822, 173322, 203622, 258322, 297822, 356022, 392322, 452122</t>
  </si>
  <si>
    <t>87722, 127022, 176122, 205322, 260222, 293022, 350622, 391322, 449622</t>
  </si>
  <si>
    <t>98394090</t>
  </si>
  <si>
    <t>30337222, 57633422, 98191822, 125548622, 168488922, 216461422, 250855122, 250855522, 297214022, 336187122</t>
  </si>
  <si>
    <t>70422, 116022, 172922, 202822, 258622, 310322, 359322, 359422, 409322, 461522</t>
  </si>
  <si>
    <t>82622, 126222, 175722, 204822, 260522, 305322, 354022, 354122, 407022, 458922</t>
  </si>
  <si>
    <t>1094908962</t>
  </si>
  <si>
    <t>40729522, 52967122, 89918622, 128424522, 155701822, 198647022, 242912422, 275844222, 330381922</t>
  </si>
  <si>
    <t>81622, 106722, 153622, 203722, 236122, 282422, 342322, 377322, 449722</t>
  </si>
  <si>
    <t>93822, 117722, 156922, 205422, 237922, 279222, 339222, 376322, 447122</t>
  </si>
  <si>
    <t>1023888280</t>
  </si>
  <si>
    <t>43992322, 152008622, 152010222, 241360122, 242910622</t>
  </si>
  <si>
    <t>87322, 227522, 227622, 340022, 340122</t>
  </si>
  <si>
    <t>99822, 230522, 230622, 337722, 337822</t>
  </si>
  <si>
    <t>13950367</t>
  </si>
  <si>
    <t>27036222, 52969222, 93928922, 123730622, 165564522, 208126422, 242912922, 280757522, 325738222</t>
  </si>
  <si>
    <t>60122, 108722, 161822, 199122, 249122, 296422, 342722, 387322, 443922</t>
  </si>
  <si>
    <t>72322, 119822, 165222, 201122, 251122, 291622, 339622, 386422, 442322</t>
  </si>
  <si>
    <t>1018463593</t>
  </si>
  <si>
    <t>79610881</t>
  </si>
  <si>
    <t>42090022, 52967822, 85451722, 126899922, 155697622, 204974422, 244858622, 292645922, 318834722</t>
  </si>
  <si>
    <t>84422, 107322, 141622, 206422, 234522, 291422, 346322, 403322, 422922</t>
  </si>
  <si>
    <t>96522, 118422, 145222, 208122, 236322, 288022, 342622, 400922, 425522</t>
  </si>
  <si>
    <t>1013587863</t>
  </si>
  <si>
    <t>23488622, 121785322, 128424222, 200026222, 200026522, 203418322, 280758922</t>
  </si>
  <si>
    <t>45922, 197422, 203122, 285322, 285422, 290122, 388622</t>
  </si>
  <si>
    <t>56822, 199422, 205122, 282122, 282222, 286722, 387722</t>
  </si>
  <si>
    <t>1023930705</t>
  </si>
  <si>
    <t>25814422, 51306322, 90152522, 123729722, 160403022, 200026922, 244857322, 277641522, 323783522</t>
  </si>
  <si>
    <t>56122, 95722, 155922, 198222, 243022, 285822, 345922, 381322, 440522</t>
  </si>
  <si>
    <t>68222, 108622, 159222, 200222, 245022, 282622, 342222, 380322, 440522</t>
  </si>
  <si>
    <t>53081127</t>
  </si>
  <si>
    <t>32315922, 56360322, 94069322, 128427222, 163900922, 200032322, 247849722, 290817522, 330386622</t>
  </si>
  <si>
    <t>71822, 112622, 164122, 206122, 245222, 288422, 355722, 399522, 452222</t>
  </si>
  <si>
    <t>84122, 123722, 167422, 207822, 247222, 285222, 350322, 397422, 449722</t>
  </si>
  <si>
    <t>8163295</t>
  </si>
  <si>
    <t>37797122, 57633822, 94070322, 128431122, 168486922, 211374022, 270370322</t>
  </si>
  <si>
    <t>78222, 116522, 165022, 211622, 256722, 303122, 373522</t>
  </si>
  <si>
    <t>90322, 126722, 168322, 211922, 258622, 297922, 372622</t>
  </si>
  <si>
    <t>1065624184</t>
  </si>
  <si>
    <t>99281722, 104104122, 104111322, 128429322, 168487622, 210490022, 272045922</t>
  </si>
  <si>
    <t>175622, 178022, 178122, 208922, 257422, 298422, 374322</t>
  </si>
  <si>
    <t>178422, 180922, 181022, 210022, 210122, 259322, 293622, 373322</t>
  </si>
  <si>
    <t>7183448</t>
  </si>
  <si>
    <t>622, 722, 1022, 6622, 6822, 9322</t>
  </si>
  <si>
    <t>51308822, 72162822, 104001122, 136520922, 171419022, 216532622, 247651522, 300185922</t>
  </si>
  <si>
    <t>97722, 137422, 176022, 223022, 262122, 310722, 351322, 412922</t>
  </si>
  <si>
    <t>110622, 142222, 178922, 223122, 261922, 305722, 346622, 411922</t>
  </si>
  <si>
    <t>1020784467</t>
  </si>
  <si>
    <t>25814522, 60144522, 94070722, 123731122, 165565522, 219855522, 247655622, 290815322, 330379522</t>
  </si>
  <si>
    <t>56222, 120822, 165422, 199622, 250522, 313622, 353522, 398722, 446522</t>
  </si>
  <si>
    <t>68422, 68522, 129522, 168722, 201622, 252622, 308522, 348822, 396622, 445122</t>
  </si>
  <si>
    <t>1015456712</t>
  </si>
  <si>
    <t>43992122, 65966222, 111340122, 131268622, 134980522, 194764122, 234535622, 255347822, 294288622, 336183822</t>
  </si>
  <si>
    <t>87122, 129222, 181522, 213122, 276422, 324822, 366822, 407322, 459722</t>
  </si>
  <si>
    <t>97322, 99622, 137622, 184422, 213522, 274422, 323722, 360422, 405022, 457422</t>
  </si>
  <si>
    <t>1032497217</t>
  </si>
  <si>
    <t>34270522, 60143422, 104013322, 123729622, 160405222, 215085722, 250857522, 297213922, 318836022</t>
  </si>
  <si>
    <t>76722, 119922, 176222, 198122, 244422, 309522, 359922, 409222, 423922</t>
  </si>
  <si>
    <t>89022, 128622, 179122, 200122, 246422, 304522, 354622, 406922, 426522</t>
  </si>
  <si>
    <t>1020814081</t>
  </si>
  <si>
    <t>72107722, 85449222, 89919022, 139058122, 171421622, 210149122, 242911822, 289447422, 321824622</t>
  </si>
  <si>
    <t>137022, 139722, 154022, 223822, 263022, 297322, 341922, 395222, 429222</t>
  </si>
  <si>
    <t>141822, 143222, 157322, 223922, 262822, 292522, 338922, 393122, 431722</t>
  </si>
  <si>
    <t>1053338183</t>
  </si>
  <si>
    <t>25812222, 69473322, 119837022, 221479722, 234535522, 255347322, 309968422, 336183422</t>
  </si>
  <si>
    <t>53022, 133222, 185022, 315422, 324722, 366522, 416922, 459522</t>
  </si>
  <si>
    <t>65022, 139722, 187522, 310522, 323822, 360122, 419122, 457122</t>
  </si>
  <si>
    <t>1019031250</t>
  </si>
  <si>
    <t>1018409536</t>
  </si>
  <si>
    <t>25814322, 60144422, 94069022, 128430022, 163902422, 211389822, 244856222, 289449522, 328947522</t>
  </si>
  <si>
    <t>56022, 120722, 163922, 210522, 246522, 303622, 345622, 397522, 446422</t>
  </si>
  <si>
    <t>68122, 129422, 167222, 210822, 248522, 298222, 341922, 395422, 445022</t>
  </si>
  <si>
    <t>1020749638</t>
  </si>
  <si>
    <t>27036722, 62737122, 89916922, 133685022, 172972222, 207532322, 247848722, 292646022, 323782322</t>
  </si>
  <si>
    <t>60722, 127122, 152622, 217122, 263922, 294022, 354222, 403422, 439722</t>
  </si>
  <si>
    <t>72822, 135522, 155922, 217522, 263722, 289222, 349522, 401022, 439722</t>
  </si>
  <si>
    <t>1010236264</t>
  </si>
  <si>
    <t>30335222, 52966422, 85453322, 121784022, 153369722, 198646122, 239976022, 272046222, 321823022</t>
  </si>
  <si>
    <t>67522, 105822, 144922, 194022, 232122, 281722, 335422, 374622, 427922</t>
  </si>
  <si>
    <t>79722, 116822, 148522, 196122, 233822, 278522, 333922, 373622, 430422</t>
  </si>
  <si>
    <t>1024576513</t>
  </si>
  <si>
    <t>32316622, 43994022, 89914222, 121781922, 160400922, 200024922, 239971122, 272047122, 318838222</t>
  </si>
  <si>
    <t>72822, 90922, 150422, 192322, 241022, 284722, 332022, 375322, 425922</t>
  </si>
  <si>
    <t>85122, 103722, 153522, 194422, 243022, 281522, 330422, 374322, 428522</t>
  </si>
  <si>
    <t>1001043829</t>
  </si>
  <si>
    <t>1018416931</t>
  </si>
  <si>
    <t>34269322, 52965122, 85452922, 121783322, 160402522, 207630822, 239974222, 275844122, 321825222</t>
  </si>
  <si>
    <t>75622, 103622, 144722, 193322, 242522, 294522, 334222, 377222, 429722</t>
  </si>
  <si>
    <t>87922, 114622, 148322, 195322, 244522, 289622, 332722, 376222, 432222</t>
  </si>
  <si>
    <t>1073518836</t>
  </si>
  <si>
    <t>54443222, 60144122, 98191522, 139057622, 180449422, 213943822, 250860822, 289447722, 327375222</t>
  </si>
  <si>
    <t>111422, 120422, 172622, 223422, 269422, 308522, 361122, 395522, 445022</t>
  </si>
  <si>
    <t>122522, 129122, 175422, 223522, 267622, 303522, 355822, 393422, 443422</t>
  </si>
  <si>
    <t>1026286209</t>
  </si>
  <si>
    <t>30335622, 65901522, 105836222, 139198422, 194762122, 234534722, 283579822, 313773222, 336187922</t>
  </si>
  <si>
    <t>68222, 128522, 178822, 225022, 274522, 324422, 391222, 418722, 462122</t>
  </si>
  <si>
    <t>80522, 136922, 181822, 224822, 272422, 323422, 390222, 420822, 459522</t>
  </si>
  <si>
    <t>1055273839</t>
  </si>
  <si>
    <t>23489622, 56361422, 92224022, 98185222, 123730722, 168487722, 210473622, 241355622, 277642022, 321825022</t>
  </si>
  <si>
    <t>46822, 113822, 158922, 199222, 257522, 298322, 339122, 381822, 429622</t>
  </si>
  <si>
    <t>58622, 124922, 162322, 201222, 259422, 293522, 336822, 380822, 432122</t>
  </si>
  <si>
    <t>1018488109</t>
  </si>
  <si>
    <t>39468122, 51312122, 89911622, 121781422, 155695922, 203365422, 239974522, 280758722, 318836922</t>
  </si>
  <si>
    <t>80122, 103122, 148622, 192022, 232822, 286422, 334522, 388422, 424722</t>
  </si>
  <si>
    <t>92122, 114122, 152422, 194122, 234522, 283322, 333022, 387522, 427322</t>
  </si>
  <si>
    <t>1052403865</t>
  </si>
  <si>
    <t>43992922, 61490822, 94069922, 135094622, 168488222, 211365222, 300186222</t>
  </si>
  <si>
    <t>89822, 124122, 164622, 221022, 257922, 302822, 413122</t>
  </si>
  <si>
    <t>102422, 102522, 102622, 132922, 167922, 221122, 259822, 297622, 412122</t>
  </si>
  <si>
    <t>7141718</t>
  </si>
  <si>
    <t>42088622, 56360822, 89911122, 121783722, 160401922, 203416222, 239974822, 277642622, 323778822</t>
  </si>
  <si>
    <t>82322, 113122, 148522, 193722, 241922, 287822, 334622, 384222, 434622</t>
  </si>
  <si>
    <t>94522, 124222, 152322, 195822, 243922, 282722, 333122, 383222, 434622</t>
  </si>
  <si>
    <t>39679116</t>
  </si>
  <si>
    <t>46456522, 85453222, 104120022, 136520622, 172973622, 216594322, 250860322, 316293722</t>
  </si>
  <si>
    <t>93622, 144822, 178222, 222922, 265322, 311722, 360922, 419622</t>
  </si>
  <si>
    <t>106522, 148422, 181122, 223022, 265222, 306522, 355622, 422322</t>
  </si>
  <si>
    <t>79371743</t>
  </si>
  <si>
    <t>32316422, 52968922, 94070022, 136521422, 191587622, 213248922, 252177022, 290820222, 336184622</t>
  </si>
  <si>
    <t>72722, 108422, 164722, 223222, 271122, 304922, 363322, 400322, 460422</t>
  </si>
  <si>
    <t>85022, 119522, 168022, 223322, 268922, 299822, 358022, 398222, 457822</t>
  </si>
  <si>
    <t>73290863</t>
  </si>
  <si>
    <t>30336822, 52969322, 94071222, 128425322, 166894622, 216601822, 244852922, 287109722, 333514222</t>
  </si>
  <si>
    <t>69922, 108822, 166022, 204322, 251522, 312022, 344522, 392222, 458022</t>
  </si>
  <si>
    <t>82122, 82222, 119922, 169322, 206022, 253622, 306822, 340722, 391222, 455522</t>
  </si>
  <si>
    <t>43679277</t>
  </si>
  <si>
    <t>37799322, 60145122, 98193422, 133685222, 180448122, 219831322, 252176822, 301452922, 336188022</t>
  </si>
  <si>
    <t>79122, 121422, 174422, 217322, 267922, 313422, 363122, 414122, 462222</t>
  </si>
  <si>
    <t>91222, 130122, 177222, 217722, 266122, 308322, 357822, 413222, 459622</t>
  </si>
  <si>
    <t>1075263096</t>
  </si>
  <si>
    <t>37800522, 56361522, 98192022, 133683622, 168486622, 213923022, 243314222, 297214922, 336186322</t>
  </si>
  <si>
    <t>79722, 113922, 173122, 215722, 256422, 308422, 344122, 410022, 461122</t>
  </si>
  <si>
    <t>91822, 125022, 175922, 216122, 258322, 303422, 340422, 407822, 458522</t>
  </si>
  <si>
    <t>1090423841</t>
  </si>
  <si>
    <t>34268322, 52964722, 85449022, 105889522, 128425922, 180449222, 220105922, 252175722, 295738322, 331328022</t>
  </si>
  <si>
    <t>74822, 103222, 139622, 179322, 204922, 269022, 314222, 362022, 407422, 457022</t>
  </si>
  <si>
    <t>87022, 114222, 142922, 182322, 206622, 267322, 309122, 356722, 405122, 454522</t>
  </si>
  <si>
    <t>81715667</t>
  </si>
  <si>
    <t>37796722, 61406922, 111387022, 131270422, 172972922, 220162722, 252176322, 301441222, 337680922</t>
  </si>
  <si>
    <t>78022, 123422, 181622, 215022, 264522, 314722, 362622, 414022, 463422</t>
  </si>
  <si>
    <t>90122, 132222, 184522, 215422, 215522, 264322, 309822, 357322, 413122, 460922</t>
  </si>
  <si>
    <t>901262382</t>
  </si>
  <si>
    <t>40730922, 61491422, 92225022, 125547622, 163903822, 207795422, 252176922</t>
  </si>
  <si>
    <t>82122, 124822, 159822, 201922, 247922, 295022, 363222</t>
  </si>
  <si>
    <t>94322, 133622, 163222, 203922, 249922, 290222, 357922</t>
  </si>
  <si>
    <t>1073150103</t>
  </si>
  <si>
    <t>42090322, 65981422, 111377022, 131270322, 172972722, 241358122, 252176622, 321822422, 337680822</t>
  </si>
  <si>
    <t>84622, 129322, 181822, 214922, 264422, 339622, 362922, 427422, 463322</t>
  </si>
  <si>
    <t>89922, 96722, 137722, 184722, 215322, 264222, 337322, 357622, 430022, 460822</t>
  </si>
  <si>
    <t>901272382</t>
  </si>
  <si>
    <t>1020802848</t>
  </si>
  <si>
    <t>25811222, 46456822, 89918722, 123729522, 166896022, 200024022, 239973022, 283578422, 321829022</t>
  </si>
  <si>
    <t>51822, 93922, 153722, 198022, 252922, 284322, 333422, 390022, 434422</t>
  </si>
  <si>
    <t>63822, 106822, 157022, 200022, 255122, 281122, 331822, 389022, 434422</t>
  </si>
  <si>
    <t>52234845</t>
  </si>
  <si>
    <t>21326722, 51308322, 85455222, 121780522, 155697322, 198646322, 241351222, 275844822, 318837122</t>
  </si>
  <si>
    <t>35222, 97222, 146022, 191422, 234222, 281922, 338522, 377822, 424922</t>
  </si>
  <si>
    <t>46422, 110122, 149722, 193922, 236022, 278722, 336222, 376822, 427522</t>
  </si>
  <si>
    <t>39651903</t>
  </si>
  <si>
    <t>32316222, 52967522, 89913022, 121781722, 160401022, 200029422, 239972922, 277640822, 318837022</t>
  </si>
  <si>
    <t>72322, 107022, 149022, 192122, 241122, 287422, 333322, 380722, 424822</t>
  </si>
  <si>
    <t>84622, 118122, 152822, 194222, 243122, 284222, 331722, 379722, 427422</t>
  </si>
  <si>
    <t>80074210</t>
  </si>
  <si>
    <t>25811122, 56360522, 89914922, 121781822, 160400322, 200024722, 239972122, 277640422, 321823322</t>
  </si>
  <si>
    <t>51722, 112822, 151122, 192222, 240522, 284522, 332822, 380422, 428122</t>
  </si>
  <si>
    <t>63722, 123922, 154322, 194322, 242522, 281322, 331222, 379422, 430622</t>
  </si>
  <si>
    <t>1032461076</t>
  </si>
  <si>
    <t>42089922, 43992622, 85455722, 119844422, 153368222, 194763822, 239970422, 275844022, 318837922</t>
  </si>
  <si>
    <t>84322, 89522, 146722, 187722, 231622, 276122, 331522, 377122, 425622</t>
  </si>
  <si>
    <t>96422, 102122, 150422, 190222, 233322, 274122, 329922, 376122, 428222</t>
  </si>
  <si>
    <t>1022379453</t>
  </si>
  <si>
    <t>28107022, 54442222, 94069522, 125546722, 163901622, 200031222, 243311622, 283579322, 327375522</t>
  </si>
  <si>
    <t>64222, 110422, 164322, 201122, 245722, 288022, 343522, 390922, 445322</t>
  </si>
  <si>
    <t>76322, 121522, 167622, 203122, 247722, 284822, 339822, 389922, 443722</t>
  </si>
  <si>
    <t>37535630</t>
  </si>
  <si>
    <t>23488222, 46455922, 90153222, 121785222, 171420722, 203417522, 239970122, 275843922, 318836422</t>
  </si>
  <si>
    <t>41722, 93122, 156622, 197322, 262722, 289722, 331422, 377022, 424222</t>
  </si>
  <si>
    <t>52522, 106022, 159922, 199322, 262522, 286322, 329822, 376022, 426822</t>
  </si>
  <si>
    <t>1144063247</t>
  </si>
  <si>
    <t>23487822, 43991822, 85453522, 119839122, 153365722, 198644622, 239966922, 272046022, 318832922</t>
  </si>
  <si>
    <t>41222, 86822, 145022, 186622, 230722, 278422, 327522, 374422, 421622</t>
  </si>
  <si>
    <t>52022, 99322, 148622, 189122, 232422, 275222, 325922, 373422, 424222</t>
  </si>
  <si>
    <t>133684922, 139058022, 234535022</t>
  </si>
  <si>
    <t>217022, 223722, 324522</t>
  </si>
  <si>
    <t>217422, 223822, 323522</t>
  </si>
  <si>
    <t>1065614274</t>
  </si>
  <si>
    <t>28107922, 51310322, 90255922, 121780122, 160398922, 200027222, 244854122, 272047022, 318832322</t>
  </si>
  <si>
    <t>64622, 101222, 157322, 191222, 239422, 286022, 345022, 375222, 421522</t>
  </si>
  <si>
    <t>76722, 112122, 155622, 160622, 193722, 241322, 282922, 341322, 374222, 424122</t>
  </si>
  <si>
    <t>52616706</t>
  </si>
  <si>
    <t>135095122, 166891522, 223319122, 292645222, 330395022</t>
  </si>
  <si>
    <t>222322, 249922, 319822, 402622, 455522</t>
  </si>
  <si>
    <t>222422, 252022, 312222, 314722, 400222, 453022</t>
  </si>
  <si>
    <t>899999063</t>
  </si>
  <si>
    <t>40731122, 60143922, 105793122, 136519522, 168489022, 211216922, 247848322, 293663522, 323784822</t>
  </si>
  <si>
    <t>82222, 120322, 178622, 222522, 258722, 301422, 354022, 405822, 441422</t>
  </si>
  <si>
    <t>94422, 129022, 181622, 222622, 260622, 296622, 349322, 403522, 441422</t>
  </si>
  <si>
    <t>53679983179</t>
  </si>
  <si>
    <t>1077455258</t>
  </si>
  <si>
    <t>61491322, 67420922, 108056422, 133684422, 168486722, 220348922, 255347222, 300185822, 330389322</t>
  </si>
  <si>
    <t>124722, 132422, 179922, 216522, 256522, 315622, 366422, 412822, 452922</t>
  </si>
  <si>
    <t>133522, 138922, 182722, 216922, 258422, 310722, 360022, 411822, 450422</t>
  </si>
  <si>
    <t>52735547</t>
  </si>
  <si>
    <t>94074322, 104049622, 104051122, 139057822, 194762822, 227243822, 258613122, 297214722</t>
  </si>
  <si>
    <t>169022, 177222, 177322, 223622, 275222, 321422, 368622, 409922</t>
  </si>
  <si>
    <t>172422, 180122, 180222, 223722, 273122, 316322, 364022, 407722</t>
  </si>
  <si>
    <t>1082888851</t>
  </si>
  <si>
    <t>27035122, 56361022, 94070222, 131269422, 166896422, 211404922, 250860022, 290819122, 331327822</t>
  </si>
  <si>
    <t>58722, 113422, 164922, 213922, 253322, 304422, 360822, 400022, 456822</t>
  </si>
  <si>
    <t>70722, 124522, 168222, 214422, 255522, 299322, 355522, 397922, 454322</t>
  </si>
  <si>
    <t>1065823920</t>
  </si>
  <si>
    <t>40727222, 61490422, 94068422, 128424122, 170180822, 210457922, 247652022, 292644322, 323784422</t>
  </si>
  <si>
    <t>80922, 123722, 163622, 203022, 259422, 298222, 351722, 401822, 441222</t>
  </si>
  <si>
    <t>93122, 132522, 166922, 205022, 261222, 293422, 347022, 399422, 441222</t>
  </si>
  <si>
    <t>79545747</t>
  </si>
  <si>
    <t>30333822, 61490522, 94072022, 128425522, 168487222, 211373522, 247654522, 297213822, 330390222</t>
  </si>
  <si>
    <t>65622, 123822, 166822, 204522, 257022, 303022, 352722, 409122, 453222</t>
  </si>
  <si>
    <t>77722, 132622, 170122, 206222, 258922, 297822, 348022, 406822, 450722</t>
  </si>
  <si>
    <t>87069024</t>
  </si>
  <si>
    <t>23488822, 52968722, 85451122, 119837122, 160404922, 198644922, 239965722, 275842722, 318833822</t>
  </si>
  <si>
    <t>46122, 108222, 141422, 185222, 244222, 278722, 326622, 375722, 422222</t>
  </si>
  <si>
    <t>57022, 119322, 144822, 187722, 246222, 275522, 325022, 374722, 424822</t>
  </si>
  <si>
    <t>1102846490</t>
  </si>
  <si>
    <t>46455222, 57634722, 98193322, 128425722, 166894722, 211409522, 250854422, 290815122, 330386322</t>
  </si>
  <si>
    <t>92522, 117422, 174322, 204722, 251622, 307122, 359122, 398522, 452022</t>
  </si>
  <si>
    <t>105322, 127622, 177122, 206422, 253722, 302122, 353822, 396422, 449522</t>
  </si>
  <si>
    <t>36950852</t>
  </si>
  <si>
    <t>40727122, 54442622, 98192322, 128429722, 166891722, 234534422, 247654822, 290816522, 330385122</t>
  </si>
  <si>
    <t>80822, 110822, 173422, 210222, 250822, 324322, 352922, 399222, 451222</t>
  </si>
  <si>
    <t>93022, 121922, 176222, 210522, 252922, 323322, 348222, 397122, 448722</t>
  </si>
  <si>
    <t>1119839621</t>
  </si>
  <si>
    <t>28108922, 56360722, 89918922, 123730222, 155699122, 198647222, 239973122, 277645222, 318837222</t>
  </si>
  <si>
    <t>65222, 113022, 153922, 198722, 235122, 282622, 333522, 385322, 425022</t>
  </si>
  <si>
    <t>77422, 124122, 157222, 200722, 236922, 279422, 331922, 384322, 427622</t>
  </si>
  <si>
    <t>80220546</t>
  </si>
  <si>
    <t>28108722, 54442922, 94073222, 131268322, 180447922, 207549822, 244856522, 283578822, 327375422</t>
  </si>
  <si>
    <t>65122, 111122, 167922, 212722, 267722, 294122, 345722, 390422, 445222</t>
  </si>
  <si>
    <t>77322, 122222, 171222, 213122, 265922, 289322, 342022, 389422, 443622</t>
  </si>
  <si>
    <t>1057572846</t>
  </si>
  <si>
    <t>37800222, 57634422, 94070522, 128430322, 165564922, 210166522, 247651622, 289446822, 327375722</t>
  </si>
  <si>
    <t>79522, 117222, 165222, 210822, 249522, 297422, 351422, 394622, 445522</t>
  </si>
  <si>
    <t>91622, 127422, 168522, 211122, 251522, 292622, 346722, 392522, 443922</t>
  </si>
  <si>
    <t>1103951266</t>
  </si>
  <si>
    <t>43991722, 61490722, 98191322, 128424722, 166895022, 212217722, 252175422, 293665122, 330390822</t>
  </si>
  <si>
    <t>85022, 124022, 172422, 203822, 251922, 297722, 361722, 406922, 453522</t>
  </si>
  <si>
    <t>97422, 132822, 175222, 205522, 254022, 292922, 356422, 404622, 451022</t>
  </si>
  <si>
    <t>1020721109</t>
  </si>
  <si>
    <t>27035222, 57634122, 94067422, 125546822, 166895922, 211409822, 249332522, 289448022, 330380922</t>
  </si>
  <si>
    <t>58822, 116922, 163222, 201222, 252822, 307222, 358322, 395822, 449122</t>
  </si>
  <si>
    <t>70822, 127122, 166522, 203222, 255022, 302222, 353022, 393722, 446522</t>
  </si>
  <si>
    <t>1094931773</t>
  </si>
  <si>
    <t>34270022, 60145222, 98191922, 128430222, 166896322, 216386922, 247655322, 293664722, 325739422</t>
  </si>
  <si>
    <t>76222, 121522, 173022, 210722, 253222, 309622, 353222, 406622, 444722</t>
  </si>
  <si>
    <t>88522, 130222, 175822, 211022, 255422, 304622, 348522, 404322, 443122</t>
  </si>
  <si>
    <t>1095798573</t>
  </si>
  <si>
    <t>30335322, 56360922, 93926522, 123730522, 166896622, 200031722, 242912622, 275843522, 323783322</t>
  </si>
  <si>
    <t>67622, 113222, 160722, 199022, 253422, 288222, 342522, 376522, 440322</t>
  </si>
  <si>
    <t>79822, 124322, 164122, 201022, 255722, 285022, 339422, 375522, 440322</t>
  </si>
  <si>
    <t>52541024</t>
  </si>
  <si>
    <t>21326422, 43993122, 85453922, 119838122, 153365522, 198645922, 239966722, 272046122, 318833122</t>
  </si>
  <si>
    <t>34722, 90022, 145222, 186222, 230622, 279622, 327422, 374522, 421722</t>
  </si>
  <si>
    <t>45922, 102822, 148822, 188822, 232322, 276422, 325822, 373522, 424322</t>
  </si>
  <si>
    <t>27036522, 52965222, 93927622, 125546422, 160402222, 213859522, 255346522, 280758022, 330383822</t>
  </si>
  <si>
    <t>60522, 103722, 161122, 200822, 242222, 307722, 365822, 387822, 450522</t>
  </si>
  <si>
    <t>72722, 114722, 164522, 202822, 244222, 302722, 359422, 386922, 447922</t>
  </si>
  <si>
    <t>1032371655</t>
  </si>
  <si>
    <t>21326322, 43993422, 85453722, 119849022, 153366022, 194762722, 239966322, 272046922, 318831322</t>
  </si>
  <si>
    <t>34422, 90222, 145122, 188822, 230822, 275122, 327122, 375122, 420622</t>
  </si>
  <si>
    <t>45622, 103022, 148722, 191422, 232522, 273022, 325522, 374122, 423222</t>
  </si>
  <si>
    <t>52311444</t>
  </si>
  <si>
    <t>34270222, 52966622, 92222922, 121779922, 160403222, 200028622, 242911022, 277650122, 323779422</t>
  </si>
  <si>
    <t>76422, 106122, 158022, 191022, 243222, 287122, 340422, 386022, 435022</t>
  </si>
  <si>
    <t>88722, 117122, 161422, 193522, 245222, 284022, 338022, 385022, 435022</t>
  </si>
  <si>
    <t>1067899675</t>
  </si>
  <si>
    <t>62762022, 84170522, 108073822, 153364922, 172972422, 219754422, 265885022, 292645122</t>
  </si>
  <si>
    <t>109122, 128022, 140122, 180122, 230422, 264122, 313022, 371622, 402522</t>
  </si>
  <si>
    <t>120222, 136422, 143122, 183022, 232122, 263922, 308022, 368922, 400122</t>
  </si>
  <si>
    <t>80505097</t>
  </si>
  <si>
    <t>42089022, 60143722, 98192122, 128426222, 163901722, 211402822, 243313722, 290814722, 330382122</t>
  </si>
  <si>
    <t>67022, 83622, 120122, 173222, 205122, 245822, 304122, 343922, 398122, 449822</t>
  </si>
  <si>
    <t>79222, 95722, 128822, 176022, 206822, 247822, 299022, 340222, 396022, 447222</t>
  </si>
  <si>
    <t>1024471243</t>
  </si>
  <si>
    <t>25812822, 56360122, 94067722, 123731022, 170180622, 200030522, 247655022, 290814822, 330381622</t>
  </si>
  <si>
    <t>54022, 112422, 163322, 199522, 259222, 287722, 353022, 398222, 449522</t>
  </si>
  <si>
    <t>66022, 123522, 166622, 201522, 260922, 284622, 348322, 396122, 446922</t>
  </si>
  <si>
    <t>25800274</t>
  </si>
  <si>
    <t>37798122, 85449322, 94074022, 128429922, 166894922, 211410122, 247652122, 287109622, 325738522</t>
  </si>
  <si>
    <t>78722, 139922, 168722, 210322, 251822, 307322, 351822, 392122, 444122</t>
  </si>
  <si>
    <t>90822, 143422, 172122, 210722, 253922, 302322, 347122, 391122, 442522</t>
  </si>
  <si>
    <t>1053814575</t>
  </si>
  <si>
    <t>30337622, 46455122, 89915622, 119843522, 153367122, 194764022, 239967722, 277640722, 318836522</t>
  </si>
  <si>
    <t>70822, 92422, 151822, 187522, 231122, 276322, 328322, 380622, 424322</t>
  </si>
  <si>
    <t>83022, 105222, 155022, 190022, 232822, 274322, 326722, 379622, 426922</t>
  </si>
  <si>
    <t>1144077477</t>
  </si>
  <si>
    <t>43993522, 54441322, 94071322, 128426922, 160403822, 208031322, 247849222, 289448622</t>
  </si>
  <si>
    <t>90322, 109922, 166122, 205822, 243522, 295922, 355322, 396422</t>
  </si>
  <si>
    <t>103122, 121022, 169422, 207522, 245522, 291122, 349922, 394322</t>
  </si>
  <si>
    <t>1016073743</t>
  </si>
  <si>
    <t>27036022, 57633322, 99281322, 131268522, 172971822, 234536522, 258614022, 289447322, 336187422</t>
  </si>
  <si>
    <t>59922, 115922, 175422, 212922, 263622, 325422, 369222, 395122, 461622</t>
  </si>
  <si>
    <t>72122, 126122, 178222, 213322, 263422, 324422, 364622, 393022, 459022</t>
  </si>
  <si>
    <t>1085287538</t>
  </si>
  <si>
    <t>30338022, 57633022, 94068022, 123730422, 163903522, 219872122, 247850222, 290815222, 330379922</t>
  </si>
  <si>
    <t>71422, 115622, 163422, 198922, 247622, 313722, 356222, 398622, 447022</t>
  </si>
  <si>
    <t>83622, 125822, 166722, 200922, 249622, 308622, 350822, 396522, 445622</t>
  </si>
  <si>
    <t>1091663607</t>
  </si>
  <si>
    <t>51309022, 62755122, 104014922, 136520322, 171420222, 216454622, 250858022, 295740122, 337681422</t>
  </si>
  <si>
    <t>97922, 127422, 176322, 222822, 262522, 310022, 360122, 408622, 463922</t>
  </si>
  <si>
    <t>110722, 135822, 179222, 222922, 262322, 305022, 354822, 406322, 461522</t>
  </si>
  <si>
    <t>79316183</t>
  </si>
  <si>
    <t>30335122, 51310822, 94074422, 121783822, 166895422, 216527122, 300186722</t>
  </si>
  <si>
    <t>67422, 101922, 169122, 193822, 252322, 310622, 413522</t>
  </si>
  <si>
    <t>79622, 112822, 172522, 195922, 254522, 305622, 412522</t>
  </si>
  <si>
    <t>79779876</t>
  </si>
  <si>
    <t>40729222, 62760822, 123729922, 131267822, 165563922, 203416922, 244855122, 283578922, 321828522</t>
  </si>
  <si>
    <t>81522, 127922, 198422, 212222, 248622, 289422, 345322, 390522, 434222</t>
  </si>
  <si>
    <t>93722, 136322, 200422, 212622, 250622, 286022, 341622, 389522, 434222</t>
  </si>
  <si>
    <t>1024560938</t>
  </si>
  <si>
    <t>30337322, 60144322, 94074722, 133684522, 168488022, 213450922, 247849122, 293664422, 336187822</t>
  </si>
  <si>
    <t>70522, 120622, 169422, 216622, 257722, 308022, 355222, 406422, 462022</t>
  </si>
  <si>
    <t>82722, 129322, 172822, 217022, 259522, 303022, 349822, 404122, 459422</t>
  </si>
  <si>
    <t>1085269849</t>
  </si>
  <si>
    <t>37797822, 51309422, 85456322, 119844022, 153367622, 194762622, 239965822, 275845022, 318836622</t>
  </si>
  <si>
    <t>78622, 100422, 147322, 187622, 231422, 275022, 326722, 378022, 424422</t>
  </si>
  <si>
    <t>90722, 111322, 151022, 190122, 233122, 272922, 325122, 377022, 427022</t>
  </si>
  <si>
    <t>1032488955</t>
  </si>
  <si>
    <t>30337522, 72026522, 111351922, 131268922, 168486022, 220160022, 241358622, 280756822, 321822322</t>
  </si>
  <si>
    <t>70722, 136822, 181722, 213522, 255722, 314622, 339722, 386722, 427322</t>
  </si>
  <si>
    <t>82922, 141622, 184622, 214022, 257522, 309722, 337522, 385722, 429922</t>
  </si>
  <si>
    <t>1018448957</t>
  </si>
  <si>
    <t>37796222, 73001622, 131269122, 131269222, 165565122, 221510322, 241359522, 301399222</t>
  </si>
  <si>
    <t>77822, 137522, 213722, 213822, 250122, 317122, 339822, 413822</t>
  </si>
  <si>
    <t>89822, 140922, 214222, 214322, 252222, 312422, 337422, 412922</t>
  </si>
  <si>
    <t>75080589</t>
  </si>
  <si>
    <t>255345722, 255345822, 255345922, 255346022, 255346122, 330380622, 330382722, 330383222, 330383422</t>
  </si>
  <si>
    <t>364622, 364722, 364822, 364922, 365022, 449022, 450122, 450222, 450322</t>
  </si>
  <si>
    <t>358522, 358622, 358722, 358822, 358922, 446422, 447522, 447622, 447722</t>
  </si>
  <si>
    <t>1023886053</t>
  </si>
  <si>
    <t>43993622, 46456222, 85450422, 119836922, 160404722, 198645022, 239971022, 272046822, 318833322</t>
  </si>
  <si>
    <t>90422, 93422, 141222, 184922, 244122, 278822, 331922, 375022, 421822</t>
  </si>
  <si>
    <t>103222, 106322, 144622, 187422, 246122, 275622, 330322, 374022, 424422</t>
  </si>
  <si>
    <t>1082995308</t>
  </si>
  <si>
    <t>37800422, 56361322, 94071022, 125548422, 168488822, 208065122, 255347622, 302897322, 336186722</t>
  </si>
  <si>
    <t>79622, 113722, 165722, 202622, 258522, 296122, 366722, 414822, 461322</t>
  </si>
  <si>
    <t>91722, 124822, 169022, 204622, 260422, 291322, 360322, 413922, 458722</t>
  </si>
  <si>
    <t>1061738394</t>
  </si>
  <si>
    <t>42089422, 46458122, 85457022, 128431522, 160401322, 207699622, 239965622, 277641222, 318838522</t>
  </si>
  <si>
    <t>83922, 95222, 147622, 212022, 241422, 294722, 326522, 381022, 426122</t>
  </si>
  <si>
    <t>96022, 108122, 151422, 212322, 243422, 289922, 324922, 380022, 428722</t>
  </si>
  <si>
    <t>1053827638</t>
  </si>
  <si>
    <t>25812622, 51311722, 90152822, 139057722, 166894222, 216599622, 249331522, 280759022, 331327222</t>
  </si>
  <si>
    <t>53722, 102822, 156222, 223522, 251122, 311922, 357722, 388722, 456322</t>
  </si>
  <si>
    <t>65722, 113822, 159522, 223622, 253222, 306722, 352322, 387822, 453822</t>
  </si>
  <si>
    <t>1018422584</t>
  </si>
  <si>
    <t>61491622, 94073522, 121782122, 147811922, 170181122, 234536422, 270366022, 327376322</t>
  </si>
  <si>
    <t>124922, 168222, 192422, 226222, 259822, 325322, 373422, 446122</t>
  </si>
  <si>
    <t>133722, 133822, 133922, 171622, 194522, 229122, 261522, 324322, 372522, 444722</t>
  </si>
  <si>
    <t>53066121</t>
  </si>
  <si>
    <t>60145522, 72150622, 89918822, 128426122, 165563822, 203418522, 247651722, 277641922</t>
  </si>
  <si>
    <t>121822, 137222, 153822, 205022, 248522, 290222, 351522, 381722</t>
  </si>
  <si>
    <t>130522, 142022, 157122, 206722, 241422, 250522, 286822, 346822, 380722</t>
  </si>
  <si>
    <t>1019085014</t>
  </si>
  <si>
    <t>52967022, 73012622, 94070822, 123731222, 168489122, 198645722, 242911522, 277642122, 323780022</t>
  </si>
  <si>
    <t>106622, 137622, 165522, 199722, 258822, 279422, 341722, 381922, 435622</t>
  </si>
  <si>
    <t>117622, 142322, 168822, 201722, 260722, 276222, 338622, 380922, 435622</t>
  </si>
  <si>
    <t>1010200149</t>
  </si>
  <si>
    <t>25813722, 43994922, 85454922, 119847922, 163900222, 204967722, 239973322, 290817022, 323780522</t>
  </si>
  <si>
    <t>55422, 91922, 145722, 188622, 244522, 291222, 333622, 399422, 436022</t>
  </si>
  <si>
    <t>67422, 104722, 149422, 191222, 246522, 287822, 332022, 397322, 436022</t>
  </si>
  <si>
    <t>52107110</t>
  </si>
  <si>
    <t>32317322, 54443122, 93927422, 128427622, 163903422, 213886422, 258613222, 280758822, 323779322</t>
  </si>
  <si>
    <t>73422, 111322, 161022, 206622, 247522, 308322, 368722, 388522, 434922</t>
  </si>
  <si>
    <t>85722, 122422, 164422, 208322, 249522, 303322, 364122, 387622, 434922</t>
  </si>
  <si>
    <t>1018482090</t>
  </si>
  <si>
    <t>61492122, 72155822, 92225422, 128427722, 163904222, 220405522, 250853622, 287110322, 331326222</t>
  </si>
  <si>
    <t>125522, 137322, 160222, 206722, 248322, 316222, 358822, 393222, 455622</t>
  </si>
  <si>
    <t>134522, 142122, 163522, 208422, 250322, 311322, 353522, 392222, 453122</t>
  </si>
  <si>
    <t>1110505090</t>
  </si>
  <si>
    <t>25814922, 52966222, 98191722, 121781022, 160400522, 198645822, 244853822, 283579122, 318837522</t>
  </si>
  <si>
    <t>56822, 105622, 172822, 191922, 240622, 279522, 344922, 390722, 425322</t>
  </si>
  <si>
    <t>69122, 116622, 175622, 194022, 242622, 276322, 341222, 389722, 427922</t>
  </si>
  <si>
    <t>1020761878</t>
  </si>
  <si>
    <t>89918522, 99282022, 99286322, 99290022, 198644422, 198644522, 265884222, 265884322</t>
  </si>
  <si>
    <t>153522, 175722, 175822, 175922, 278222, 278322, 370422, 370522</t>
  </si>
  <si>
    <t>156822, 178522, 178622, 178722, 275022, 275122, 367622, 367722</t>
  </si>
  <si>
    <t>64578155</t>
  </si>
  <si>
    <t>60145922, 62755922, 89915422, 123729322, 160402322, 212249922, 239975222, 289447522, 336186922</t>
  </si>
  <si>
    <t>122222, 127522, 151622, 197822, 242322, 303822, 335022, 395322, 461422</t>
  </si>
  <si>
    <t>130922, 135922, 154822, 199822, 244322, 298622, 333622, 393222, 458822</t>
  </si>
  <si>
    <t>1065586212</t>
  </si>
  <si>
    <t>30337822, 60146122, 90152422, 119852922, 168488522, 198645622, 241353922, 277645122, 323780222</t>
  </si>
  <si>
    <t>71122, 122422, 155822, 190522, 258222, 279322, 338822, 385222, 435722</t>
  </si>
  <si>
    <t>83322, 131122, 159122, 193122, 260122, 276122, 336522, 384222, 435722</t>
  </si>
  <si>
    <t>1033777643</t>
  </si>
  <si>
    <t>27035322, 60145722, 92222822, 123729222, 160401122, 211357522, 244853122, 280757922, 318835922</t>
  </si>
  <si>
    <t>58922, 122022, 157922, 197722, 241222, 302722, 344622, 387722, 423822</t>
  </si>
  <si>
    <t>70922, 130822, 161322, 199722, 243222, 297522, 340922, 386822, 426422</t>
  </si>
  <si>
    <t>1057583688</t>
  </si>
  <si>
    <t>60146622, 133684022, 139058222, 204951822, 204960522, 313785622, 313787222, 313789322</t>
  </si>
  <si>
    <t>122822, 216122, 223922, 290922, 291022, 418822, 418922, 419022</t>
  </si>
  <si>
    <t>131522, 216522, 224022, 287522, 287622, 420922, 421022, 421122</t>
  </si>
  <si>
    <t>1091657918</t>
  </si>
  <si>
    <t>25812922, 52965522, 94067222, 123731322, 163900722, 200032122, 247655222, 287109122, 323781722</t>
  </si>
  <si>
    <t>54222, 104022, 163122, 199822, 245022, 288322, 353122, 391722, 439122</t>
  </si>
  <si>
    <t>66222, 115022, 166422, 201822, 247022, 285122, 348422, 390722, 439122</t>
  </si>
  <si>
    <t>55064624</t>
  </si>
  <si>
    <t>42089322, 66575622, 98192822, 125548322, 166895322, 211389222, 247849822, 289449222, 325739022</t>
  </si>
  <si>
    <t>83822, 129422, 173822, 202522, 252222, 303322, 355822, 397222, 444522</t>
  </si>
  <si>
    <t>95922, 137822, 176622, 204522, 254422, 298122, 350422, 395122, 442922</t>
  </si>
  <si>
    <t>1024485823</t>
  </si>
  <si>
    <t>34270722, 54441222, 94069622, 128427822, 165564622, 211356522, 243312722, 283578722, 325739322</t>
  </si>
  <si>
    <t>76922, 109822, 164422, 206822, 249222, 302622, 343722, 390322, 444622</t>
  </si>
  <si>
    <t>89222, 120922, 167722, 208522, 251222, 297422, 340022, 389322, 443022</t>
  </si>
  <si>
    <t>1116662739</t>
  </si>
  <si>
    <t>28108322, 57634522, 94072622, 135094522, 172972322, 219793622, 249332822, 297215122, 333514822</t>
  </si>
  <si>
    <t>64922, 117322, 167422, 220922, 264022, 313222, 358622, 410122, 458622</t>
  </si>
  <si>
    <t>77022, 127522, 170722, 221022, 263822, 307922, 353322, 407922, 456122</t>
  </si>
  <si>
    <t>1112103475</t>
  </si>
  <si>
    <t>42089722, 61491722, 94070122, 128424922, 168486322, 211388922, 250854822, 283579222, 330384922</t>
  </si>
  <si>
    <t>84222, 125022, 164822, 203922, 256022, 303522, 359222, 390822, 451122</t>
  </si>
  <si>
    <t>96322, 134022, 168122, 205622, 258022, 298422, 353922, 389822, 448522</t>
  </si>
  <si>
    <t>1095801592</t>
  </si>
  <si>
    <t>25814722, 51308622, 56712822, 90152622, 123729822, 155698822, 198647122, 244855922, 277641422, 323783822</t>
  </si>
  <si>
    <t>56422, 97522, 156022, 198322, 235022, 282522, 345522, 381222, 440722</t>
  </si>
  <si>
    <t>68722, 110422, 159322, 200322, 236822, 279322, 341822, 380222, 440722</t>
  </si>
  <si>
    <t>1033794595</t>
  </si>
  <si>
    <t>30336222, 51309722, 90152222, 121782822, 163900522, 200029122, 244857522, 280758422, 323784322</t>
  </si>
  <si>
    <t>69122, 100722, 155622, 193122, 244822, 287322, 346022, 388122, 441122</t>
  </si>
  <si>
    <t>81422, 111622, 158922, 195222, 246822, 284322, 342322, 387222, 441122</t>
  </si>
  <si>
    <t>1032496413</t>
  </si>
  <si>
    <t>34269222, 54439822, 93928122, 125547522, 166894522, 211227322, 243313922, 283578522, 330385722</t>
  </si>
  <si>
    <t>75522, 109422, 161322, 201822, 251422, 301622, 344022, 390122, 451722</t>
  </si>
  <si>
    <t>87822, 120522, 164722, 203822, 253522, 296822, 340322, 389122, 449222</t>
  </si>
  <si>
    <t>1001962778</t>
  </si>
  <si>
    <t>30334722, 52965922, 89914122, 119842522, 153368522, 194763422, 239968722, 277640122, 321824822</t>
  </si>
  <si>
    <t>66822, 105322, 150122, 187322, 231722, 275722, 330822, 379322, 429422</t>
  </si>
  <si>
    <t>78922, 116422, 153422, 189822, 233422, 273622, 329222, 378322, 431922</t>
  </si>
  <si>
    <t>1020775704</t>
  </si>
  <si>
    <t>40728722, 56719522, 89914622, 119852622, 155702422, 198648022, 241348322, 277642922, 321826922</t>
  </si>
  <si>
    <t>81322, 116122, 150822, 190422, 236322, 283422, 337022, 384522, 433622</t>
  </si>
  <si>
    <t>93522, 113222, 126322, 154022, 193022, 238122, 280222, 335622, 383522, 433622</t>
  </si>
  <si>
    <t>1110564785</t>
  </si>
  <si>
    <t>37797322, 51309222, 89916822, 121780022, 160399822, 198647422, 239967522, 283578022, 321823222</t>
  </si>
  <si>
    <t>78322, 98122, 152522, 191122, 240022, 282822, 328022, 389622, 428022</t>
  </si>
  <si>
    <t>90422, 111022, 155822, 193622, 242022, 279622, 326422, 388622, 430522</t>
  </si>
  <si>
    <t>52120669</t>
  </si>
  <si>
    <t>52838619</t>
  </si>
  <si>
    <t>57633522, 57633622, 98191622, 119845222, 155698622, 198648222, 241350022, 277641122, 323785122</t>
  </si>
  <si>
    <t>116222, 116322, 172722, 187922, 234922, 283622, 338322, 380922, 441722</t>
  </si>
  <si>
    <t>126422, 126522, 175522, 190522, 236722, 280422, 336022, 379922, 441722</t>
  </si>
  <si>
    <t>35329739</t>
  </si>
  <si>
    <t>37799822, 61492622, 90153122, 125546922, 163901322, 200030922, 239975122, 272047222, 323784022</t>
  </si>
  <si>
    <t>79322, 126222, 156522, 201322, 245422, 287922, 334922, 375422, 440922</t>
  </si>
  <si>
    <t>91422, 135222, 159822, 203322, 247322, 284722, 333422, 374422, 440922</t>
  </si>
  <si>
    <t>1010208346</t>
  </si>
  <si>
    <t>46457822, 105874322, 128429022, 136520122, 174362022, 241350722, 297213722, 313790322</t>
  </si>
  <si>
    <t>94922, 179022, 208022, 222722, 265722, 338422, 409022, 419122</t>
  </si>
  <si>
    <t>107822, 182022, 209722, 222822, 265622, 336122, 406722, 421222</t>
  </si>
  <si>
    <t>1094913259</t>
  </si>
  <si>
    <t>32316722, 46458022, 89913722, 121784322, 166895822, 213874622, 242912222, 310088422, 333514322</t>
  </si>
  <si>
    <t>72922, 95122, 149322, 194222, 252722, 308222, 342222, 415422, 458122</t>
  </si>
  <si>
    <t>85222, 108022, 153122, 196322, 254922, 303222, 339122, 415522, 455622</t>
  </si>
  <si>
    <t>1005660730</t>
  </si>
  <si>
    <t>30335422, 51307322, 94068222, 125547122, 160404022, 200027822, 244856922, 277642722, 323783422</t>
  </si>
  <si>
    <t>67722, 96622, 163522, 201522, 243622, 286322, 345822, 384322, 440422</t>
  </si>
  <si>
    <t>79922, 109522, 166822, 203522, 245622, 283222, 342122, 383322, 440422</t>
  </si>
  <si>
    <t>1144041084</t>
  </si>
  <si>
    <t>25814822, 46457922, 94072222, 121782422, 163900422, 200028322, 247651922, 280759322</t>
  </si>
  <si>
    <t>56522, 95022, 166922, 192722, 244722, 286922, 351622, 388922</t>
  </si>
  <si>
    <t>68822, 107922, 170222, 194822, 246722, 283822, 346922, 388022</t>
  </si>
  <si>
    <t>28548773</t>
  </si>
  <si>
    <t>27035022, 51307222, 94068822, 125548522, 160402822, 219837522, 249330922, 298741722, 333515022</t>
  </si>
  <si>
    <t>58522, 96522, 163822, 202722, 242822, 313522, 357222, 411122, 458822</t>
  </si>
  <si>
    <t>70522, 109422, 167122, 204722, 244822, 308422, 351822, 410322, 456322</t>
  </si>
  <si>
    <t>1053830119</t>
  </si>
  <si>
    <t>21326222, 56360622, 85454622, 119837322, 155697222, 198646022, 239966222, 272046422, 316295622, 318830522</t>
  </si>
  <si>
    <t>34322, 112922, 145522, 185522, 234122, 281622, 327022, 374822, 419822</t>
  </si>
  <si>
    <t>45522, 124022, 149222, 188022, 235922, 278422, 325422, 373822, 422522</t>
  </si>
  <si>
    <t>80245763</t>
  </si>
  <si>
    <t>28106222, 94072922, 94073122, 136521722, 180448622, 220092322, 250856422, 289448222, 318835122</t>
  </si>
  <si>
    <t>63522, 167722, 167822, 223322, 268422, 314022, 359622, 396022, 423322</t>
  </si>
  <si>
    <t>75622, 171022, 171122, 223422, 266722, 308922, 354322, 393922, 425922</t>
  </si>
  <si>
    <t>1036937071</t>
  </si>
  <si>
    <t>25810922, 57632822, 89912722, 121782222, 160399922, 203365222, 239975622, 280758122, 316304622, 318830822</t>
  </si>
  <si>
    <t>51522, 115422, 148922, 192522, 240122, 285922, 335222, 387922, 420122</t>
  </si>
  <si>
    <t>63522, 125622, 152722, 194622, 242122, 282822, 333522, 387022, 422822</t>
  </si>
  <si>
    <t>79456039</t>
  </si>
  <si>
    <t>34268622, 60146222, 105979222, 144347422, 227177622, 277656722, 292644822, 313797522, 331328122</t>
  </si>
  <si>
    <t>75022, 122522, 179722, 225722, 320722, 389022, 402222, 419522, 457122</t>
  </si>
  <si>
    <t>87222, 87322, 131222, 182522, 225522, 315622, 388122, 399822, 421822, 454622</t>
  </si>
  <si>
    <t>1032440947</t>
  </si>
  <si>
    <t>27035822, 60146922, 94066922, 128428322, 165564722, 211372722, 250853822, 289449422, 333514022</t>
  </si>
  <si>
    <t>59722, 123022, 163022, 207322, 249322, 302922, 358922, 397422, 457822</t>
  </si>
  <si>
    <t>71922, 131722, 166322, 209022, 251322, 297722, 353622, 395322, 455322</t>
  </si>
  <si>
    <t>1111790066</t>
  </si>
  <si>
    <t>40726822, 54443022, 92224522, 133685522, 172972522, 224782922, 250860622, 297214222</t>
  </si>
  <si>
    <t>80722, 111222, 159422, 217622, 264222, 321122, 361022, 409522</t>
  </si>
  <si>
    <t>92922, 122322, 162822, 217922, 264022, 316022, 355722, 407222</t>
  </si>
  <si>
    <t>79944877</t>
  </si>
  <si>
    <t>23488522, 51311422, 89919622, 128430422, 165564322, 220404522, 250859522, 287110022, 331327022</t>
  </si>
  <si>
    <t>45822, 102422, 154522, 210922, 248922, 316122, 360622, 393022, 456222</t>
  </si>
  <si>
    <t>56722, 113422, 157822, 211222, 250922, 311222, 355322, 392022, 453722</t>
  </si>
  <si>
    <t>1020732149</t>
  </si>
  <si>
    <t>30336422, 51312022, 92223922, 128427922, 166894422, 216548522, 250858322, 290816822, 333513822</t>
  </si>
  <si>
    <t>69522, 103022, 158822, 206922, 251322, 310822, 360222, 399322, 457622</t>
  </si>
  <si>
    <t>81722, 114022, 162222, 208622, 253422, 305822, 354922, 397222, 455122</t>
  </si>
  <si>
    <t>79781324</t>
  </si>
  <si>
    <t>56359722, 110884722, 110908922, 194761422, 194761622, 292644422, 292644522, 321822022, 337679722</t>
  </si>
  <si>
    <t>111922, 181022, 181122, 273822, 274022, 401922, 402022, 427022, 462522</t>
  </si>
  <si>
    <t>123022, 183922, 184022, 271722, 271922, 399522, 399622, 429622, 460022</t>
  </si>
  <si>
    <t>77022061</t>
  </si>
  <si>
    <t>30336122, 51309922, 85455622, 119850422, 153369222, 194762922, 239970722, 275845722, 318837822</t>
  </si>
  <si>
    <t>69022, 100922, 146622, 189522, 231922, 275322, 331722, 378622, 425522</t>
  </si>
  <si>
    <t>81322, 111822, 150322, 192122, 233622, 273222, 330122, 377622, 428122</t>
  </si>
  <si>
    <t>1016040173</t>
  </si>
  <si>
    <t>28105622, 51309822, 98193222, 128430822, 174362122, 216613222, 249331422, 289447222</t>
  </si>
  <si>
    <t>61422, 100822, 174222, 211322, 265822, 312322, 357622, 395022</t>
  </si>
  <si>
    <t>73522, 111722, 177022, 211622, 265722, 307222, 352222, 392922</t>
  </si>
  <si>
    <t>1124404526</t>
  </si>
  <si>
    <t>28109122, 52964922, 104065322, 155699722, 252175822, 298763622, 333514522</t>
  </si>
  <si>
    <t>65322, 103422, 177622, 235322, 362122, 411322, 458322</t>
  </si>
  <si>
    <t>77522, 114422, 180522, 237122, 356822, 410422, 455822</t>
  </si>
  <si>
    <t>1014218411</t>
  </si>
  <si>
    <t>39499322, 51310022, 94070922, 123731822, 160403122, 211374822, 246411922, 289446922, 323783722</t>
  </si>
  <si>
    <t>80422, 101022, 165622, 200322, 243122, 303222, 347222, 394722, 440622</t>
  </si>
  <si>
    <t>68322, 111922, 168922, 202322, 245122, 298022, 343622, 392622, 440622</t>
  </si>
  <si>
    <t>79444287</t>
  </si>
  <si>
    <t>30337922, 51306122, 90152922, 121782622, 155697122, 200028822, 244855522, 280756522, 325738822</t>
  </si>
  <si>
    <t>71222, 95522, 156322, 192922, 234022, 287222, 345422, 386422, 444422</t>
  </si>
  <si>
    <t>83422, 108422, 159622, 195022, 235822, 284122, 341722, 385422, 442822</t>
  </si>
  <si>
    <t>1016058183</t>
  </si>
  <si>
    <t>27036922, 51310922, 89917822, 119849622, 160404222, 200025322, 239974322, 275844322, 323781222</t>
  </si>
  <si>
    <t>60922, 102022, 153022, 188922, 243722, 284922, 334322, 377422, 436422</t>
  </si>
  <si>
    <t>73022, 112922, 156322, 191522, 245722, 281722, 332822, 376422, 436422</t>
  </si>
  <si>
    <t>1015452979</t>
  </si>
  <si>
    <t>34269822, 43992022, 85457222, 119840422, 155700522, 203417122, 239967222, 275844722, 321825622</t>
  </si>
  <si>
    <t>76022, 87022, 147822, 186922, 235622, 289522, 327822, 377722, 430022</t>
  </si>
  <si>
    <t>88322, 99522, 151622, 189422, 237422, 286122, 326222, 376722, 432522</t>
  </si>
  <si>
    <t>1020749305</t>
  </si>
  <si>
    <t>34268522, 46456122, 85454822, 119839922, 166894822, 203365022, 239968822, 275844522, 321826122</t>
  </si>
  <si>
    <t>74922, 93322, 145622, 186822, 251722, 285622, 330922, 377622, 432922</t>
  </si>
  <si>
    <t>87122, 106222, 149322, 189322, 253822, 282422, 329322, 376622, 432922</t>
  </si>
  <si>
    <t>1013604288</t>
  </si>
  <si>
    <t>30336622, 46455722, 89919422, 119838722, 160401522, 200026722, 239967422, 275844922, 321825422</t>
  </si>
  <si>
    <t>69722, 92922, 154422, 186522, 241622, 285522, 327922, 377922, 429822</t>
  </si>
  <si>
    <t>81922, 105822, 157722, 189022, 243722, 282322, 326322, 376922, 432322</t>
  </si>
  <si>
    <t>1121829288</t>
  </si>
  <si>
    <t>27035522, 46455622, 89915822, 119839522, 155700822, 203364422, 239968422, 277639922, 321826422</t>
  </si>
  <si>
    <t>59322, 92822, 152022, 186722, 235722, 283922, 330722, 379122, 433222</t>
  </si>
  <si>
    <t>71422, 105622, 105722, 155222, 189222, 237522, 280722, 329122, 378122, 433222</t>
  </si>
  <si>
    <t>1045735160</t>
  </si>
  <si>
    <t>42089622, 52967622, 104082122, 133683922, 172972022, 210503322, 247849422, 290820722, 333514622</t>
  </si>
  <si>
    <t>84122, 107122, 177822, 216022, 263822, 298522, 355522, 400522, 458422</t>
  </si>
  <si>
    <t>96222, 118222, 180722, 216422, 263622, 293722, 350122, 398422, 455922</t>
  </si>
  <si>
    <t>1082990906</t>
  </si>
  <si>
    <t>30334422, 57634922, 105864622, 133684322, 180448922, 211391522, 249330622, 290816022, 323785022</t>
  </si>
  <si>
    <t>66522, 117622, 119522, 178922, 216422, 268722, 303922, 356922, 399022, 441622</t>
  </si>
  <si>
    <t>78622, 127822, 128222, 181922, 216822, 267022, 298722, 351522, 396922, 441622</t>
  </si>
  <si>
    <t>94551412</t>
  </si>
  <si>
    <t>39454822, 60144622, 94072822, 131269822, 166895622, 213465122, 247850122, 292645022, 331327622</t>
  </si>
  <si>
    <t>79922, 120922, 167622, 214322, 252522, 308122, 356122, 402422, 456622</t>
  </si>
  <si>
    <t>92022, 129622, 170922, 214822, 254722, 303122, 350722, 400022, 454122</t>
  </si>
  <si>
    <t>1110535071</t>
  </si>
  <si>
    <t>34269422, 60143222, 94069422, 128425022, 163900822, 200031422, 249330422, 309969522</t>
  </si>
  <si>
    <t>75722, 119722, 164222, 204022, 245122, 288122, 356722, 417022</t>
  </si>
  <si>
    <t>88022, 128422, 167522, 205722, 247122, 284922, 351322, 419222</t>
  </si>
  <si>
    <t>1144090404</t>
  </si>
  <si>
    <t>34270622, 57633922, 98193022, 128429522, 168487322, 211406522, 249330222, 292645822, 336186522</t>
  </si>
  <si>
    <t>76822, 116722, 174022, 209222, 257122, 304722, 356522, 403222, 461222</t>
  </si>
  <si>
    <t>89122, 126922, 176822, 210322, 259022, 299622, 351122, 400822, 458622</t>
  </si>
  <si>
    <t>7221336</t>
  </si>
  <si>
    <t>42088422, 57634322, 98192422, 131268022, 174362622, 213995622, 252176722, 293663822, 327376422</t>
  </si>
  <si>
    <t>81722, 117122, 173522, 212422, 265922, 308722, 363022, 406122, 446222</t>
  </si>
  <si>
    <t>93922, 127322, 176322, 212822, 265822, 303722, 357722, 403822, 444822</t>
  </si>
  <si>
    <t>18011192</t>
  </si>
  <si>
    <t>40730422, 60145022, 104052422, 128429622, 166894322, 208073922, 249333122, 295740222, 331327522</t>
  </si>
  <si>
    <t>81922, 121322, 177422, 209422, 251222, 296222, 358722, 408722, 456522</t>
  </si>
  <si>
    <t>94122, 130022, 180322, 210422, 253322, 291422, 353422, 406422, 454022</t>
  </si>
  <si>
    <t>1095831813</t>
  </si>
  <si>
    <t>27035922, 54441022, 94074522, 128425222, 166895522, 210174322, 243314422, 287109422, 331326922</t>
  </si>
  <si>
    <t>59822, 109622, 169222, 204222, 252422, 297522, 344222, 392022, 456122</t>
  </si>
  <si>
    <t>72022, 120722, 172622, 205922, 254622, 292722, 340522, 391022, 453622</t>
  </si>
  <si>
    <t>27882437</t>
  </si>
  <si>
    <t>37797622, 61491022, 94072522, 131269522, 165564822, 208042722, 247849022, 289447022, 327375122</t>
  </si>
  <si>
    <t>78422, 124322, 167322, 214022, 249422, 296022, 355122, 394822, 444922</t>
  </si>
  <si>
    <t>90522, 133122, 170622, 214522, 251422, 291222, 349722, 392722, 443322</t>
  </si>
  <si>
    <t>1067929762</t>
  </si>
  <si>
    <t>25814622, 56361222, 99278222, 135094422, 166895722, 211409022, 250857722, 293664122, 330381422</t>
  </si>
  <si>
    <t>56322, 113622, 174822, 220822, 252622, 307022, 360022, 406222, 449422</t>
  </si>
  <si>
    <t>68622, 124722, 177622, 220922, 254822, 302022, 354722, 403922, 446822</t>
  </si>
  <si>
    <t>1089484475</t>
  </si>
  <si>
    <t>27036422, 51309322, 94074222, 131268722, 166896122, 210448022, 258614422, 290821222, 333514722</t>
  </si>
  <si>
    <t>60322, 100322, 168922, 213222, 253022, 298122, 369422, 400622, 458522</t>
  </si>
  <si>
    <t>72522, 111222, 172322, 213722, 255222, 293322, 364822, 398522, 456022</t>
  </si>
  <si>
    <t>1107081223</t>
  </si>
  <si>
    <t>23489822, 60144222, 89915722, 92222522, 121785022, 160399722, 200025622, 239973922, 277640922, 321826322</t>
  </si>
  <si>
    <t>47722, 120522, 151922, 197122, 239922, 285022, 334022, 380822, 433122</t>
  </si>
  <si>
    <t>59522, 129222, 155122, 199122, 241922, 281822, 332522, 379822, 433122</t>
  </si>
  <si>
    <t>10548100</t>
  </si>
  <si>
    <t>30334222, 54441622, 92224422, 128428222, 163902322, 215067022, 246412422, 280757322, 321823622</t>
  </si>
  <si>
    <t>66122, 110122, 159322, 207222, 246422, 309422, 348722, 387122, 428222</t>
  </si>
  <si>
    <t>78222, 121222, 162722, 208922, 248322, 298822, 304422, 344122, 386222, 430722</t>
  </si>
  <si>
    <t>1110542390</t>
  </si>
  <si>
    <t>65896322, 65906122, 119838022, 153371022, 194761122, 220403222, 300186422, 300186522, 330390422</t>
  </si>
  <si>
    <t>128322, 129522, 186122, 232622, 271222, 316022, 413322, 413422, 453322</t>
  </si>
  <si>
    <t>136722, 137922, 188622, 234322, 269022, 311122, 412322, 412422, 450822</t>
  </si>
  <si>
    <t>1015427793</t>
  </si>
  <si>
    <t>4392622, 4397822, 23671222, 23684622, 53375722, 53382922, 92749022, 92755122, 127618222, 127628622, 167570622, 167573422, 206604722, 206605722, 246523322, 246528722, 246561022, 246561722, 290698322, 290702122, 325738022, 325738122</t>
  </si>
  <si>
    <t>1922, 2022, 47222, 47322, 101722, 101822, 160122, 160322, 197522, 197622, 250022, 256222, 297022, 297122, 348922, 349022, 396922, 397022, 438822, 438922</t>
  </si>
  <si>
    <t>10522, 10622, 59022, 59122, 112622, 112722, 163622, 163722, 199522, 199622, 252122, 258122, 292222, 292322, 344222, 344322, 394822, 394922, 438822, 438922</t>
  </si>
  <si>
    <t>42088222, 43992722, 89920022, 119851222, 153370222, 194763222, 239972822, 277649822, 321824422</t>
  </si>
  <si>
    <t>81222, 89622, 154922, 189922, 232422, 275522, 333222, 385922, 428922</t>
  </si>
  <si>
    <t>93422, 102222, 158222, 192522, 234122, 273422, 331622, 384922, 431422</t>
  </si>
  <si>
    <t>1016040918</t>
  </si>
  <si>
    <t>42090422, 56381022, 94066422, 128427422, 160401422, 203419022, 244854822, 283579422, 323781922</t>
  </si>
  <si>
    <t>84722, 113322, 162722, 206322, 241522, 290522, 345222, 391022, 439322</t>
  </si>
  <si>
    <t>96822, 124422, 166022, 208022, 243522, 287122, 341522, 390022, 439322</t>
  </si>
  <si>
    <t>1010207847</t>
  </si>
  <si>
    <t>30334822, 43995022, 89914322, 119853422, 166896822, 198647822, 241348722, 277642222, 321827722</t>
  </si>
  <si>
    <t>66922, 92122, 150522, 190822, 253522, 283222, 337122, 384022, 433922</t>
  </si>
  <si>
    <t>79022, 104922, 153722, 193322, 255622, 280022, 335722, 383022, 433922</t>
  </si>
  <si>
    <t>1030579477</t>
  </si>
  <si>
    <t>1015456029</t>
  </si>
  <si>
    <t>249331922, 252176122, 252176222, 297214422</t>
  </si>
  <si>
    <t>358022, 362422, 362522, 409722</t>
  </si>
  <si>
    <t>352622, 352722, 357122, 357222, 407422, 407522</t>
  </si>
  <si>
    <t>900173404</t>
  </si>
  <si>
    <t>1075670888</t>
  </si>
  <si>
    <t>25812122, 52966322, 89919122, 123729422, 163901822, 207307422, 242911622, 280756722, 318837422</t>
  </si>
  <si>
    <t>52922, 105722, 154122, 197922, 245922, 293322, 341822, 386622, 425222</t>
  </si>
  <si>
    <t>64922, 116722, 157422, 199922, 247922, 288522, 338722, 385622, 427822</t>
  </si>
  <si>
    <t>1010233921</t>
  </si>
  <si>
    <t>27037122, 46457022, 98192622, 133683822, 166896222, 211203022, 249330322, 293663722, 330390622</t>
  </si>
  <si>
    <t>61222, 94122, 173722, 215922, 253122, 301322, 356622, 406022, 453422</t>
  </si>
  <si>
    <t>73322, 107022, 176522, 216322, 255322, 296522, 351222, 403722, 450922</t>
  </si>
  <si>
    <t>1101390131</t>
  </si>
  <si>
    <t>84160122, 92225522, 98192522, 133684722, 171421322, 211406122, 250854122, 289447622, 330380522</t>
  </si>
  <si>
    <t>139822, 160522, 173622, 216822, 262922, 304622, 359022, 395422, 447822</t>
  </si>
  <si>
    <t>143322, 163922, 176422, 217222, 262722, 299522, 353722, 393322, 446122</t>
  </si>
  <si>
    <t>55224717</t>
  </si>
  <si>
    <t>30337722, 57635022, 104026722, 131270022, 180448022, 219597522, 270354722, 300186822</t>
  </si>
  <si>
    <t>71022, 117722, 176422, 214522, 267822, 310422, 315322, 372222, 413622</t>
  </si>
  <si>
    <t>83222, 127922, 179322, 215022, 266022, 305422, 310422, 370522, 412622</t>
  </si>
  <si>
    <t>1094951399</t>
  </si>
  <si>
    <t>40723122, 54442422, 93929122, 133684122, 168488722, 211407422, 247849622, 290820522, 331327722</t>
  </si>
  <si>
    <t>80622, 110622, 162022, 216222, 258422, 305022, 355622, 400422, 456722</t>
  </si>
  <si>
    <t>92822, 121722, 165422, 216622, 260322, 299922, 350222, 398322, 454222</t>
  </si>
  <si>
    <t>1096185687</t>
  </si>
  <si>
    <t>57632922, 61491822, 147841622, 153365122, 180448422, 216618822, 247654722, 297214122</t>
  </si>
  <si>
    <t>115522, 125122, 226422, 230522, 268222, 312522, 352822, 409422</t>
  </si>
  <si>
    <t>125722, 134122, 229322, 232222, 266522, 307422, 348122, 407122</t>
  </si>
  <si>
    <t>80755397</t>
  </si>
  <si>
    <t>54441522, 84162822, 111459522, 133684822, 168487022, 234535922, 252175522, 289449622, 333514922</t>
  </si>
  <si>
    <t>110022, 140022, 180422, 216922, 256822, 324922, 361822, 397622, 458722</t>
  </si>
  <si>
    <t>121122, 143522, 183322, 217322, 258722, 323922, 356522, 395522, 456222</t>
  </si>
  <si>
    <t>55178697</t>
  </si>
  <si>
    <t>43993022, 54442722, 94070622, 123730922, 166894122, 208010622, 247652422, 287108622</t>
  </si>
  <si>
    <t>89922, 110922, 165322, 199422, 251022, 295822, 351922, 391422</t>
  </si>
  <si>
    <t>102722, 122022, 168622, 201422, 253122, 291022, 347222, 390422</t>
  </si>
  <si>
    <t>1032463553</t>
  </si>
  <si>
    <t>25813222, 57633122, 94074622, 128425422, 166893122, 211405522, 249330522, 287108822, 330380322</t>
  </si>
  <si>
    <t>54722, 115722, 169322, 204422, 250922, 304522, 356822, 391522, 447722</t>
  </si>
  <si>
    <t>66722, 125922, 172722, 206122, 253022, 299422, 351422, 390522, 446022</t>
  </si>
  <si>
    <t>80239910</t>
  </si>
  <si>
    <t>23489422, 54442822, 94071822, 128425622, 168486822, 211170022, 247849322, 287109922, 330381222</t>
  </si>
  <si>
    <t>46622, 111022, 166622, 204622, 256622, 301222, 355422, 392422, 449322</t>
  </si>
  <si>
    <t>57522, 122122, 169922, 206322, 258522, 296422, 350022, 391422, 446722</t>
  </si>
  <si>
    <t>39794281</t>
  </si>
  <si>
    <t>152042922, 152044222, 152057022, 152064522, 207781122, 219885622, 250861422, 287109222, 336186122</t>
  </si>
  <si>
    <t>227922, 228022, 228122, 228222, 294922, 313822, 361322, 391822, 461022</t>
  </si>
  <si>
    <t>230922, 231022, 231122, 231222, 290122, 308722, 356022, 390822, 458422</t>
  </si>
  <si>
    <t>1031128493</t>
  </si>
  <si>
    <t>92224922, 128428822, 128428922, 163903622, 207718322, 220099122, 242912022, 300186322, 331327922</t>
  </si>
  <si>
    <t>159722, 207822, 207922, 247722, 294822, 314122, 342122, 413222, 456922</t>
  </si>
  <si>
    <t>163122, 209522, 209622, 249722, 290022, 309022, 338822, 412222, 454422</t>
  </si>
  <si>
    <t>1079183254</t>
  </si>
  <si>
    <t>40730622, 52966722, 93928522, 131268222, 163903322, 210232922, 250862022, 277647522</t>
  </si>
  <si>
    <t>82022, 106222, 161522, 212622, 247422, 297622, 361522, 385622</t>
  </si>
  <si>
    <t>94222, 117222, 164922, 213022, 249422, 292822, 356222, 384622</t>
  </si>
  <si>
    <t>53063591</t>
  </si>
  <si>
    <t>28106622, 51308722, 89919722, 121782322, 163901422, 211070822, 243314722, 280758222, 323779622</t>
  </si>
  <si>
    <t>64022, 97622, 154622, 192622, 245522, 301122, 344322, 388022, 435222</t>
  </si>
  <si>
    <t>76122, 110522, 157922, 194722, 247522, 296322, 340622, 387122, 435222</t>
  </si>
  <si>
    <t>1033727863</t>
  </si>
  <si>
    <t>30337422, 54441722, 92223422, 121784522, 330380122</t>
  </si>
  <si>
    <t>70622, 110222, 158422, 194422, 447422</t>
  </si>
  <si>
    <t>82822, 121322, 161822, 196522, 445722</t>
  </si>
  <si>
    <t>1110546028</t>
  </si>
  <si>
    <t>25811722, 51309622, 98191222, 121783522, 160400122, 200024322, 242911922, 277647622, 321828322</t>
  </si>
  <si>
    <t>52522, 100622, 172322, 193522, 240322, 284422, 342022, 385722, 434122</t>
  </si>
  <si>
    <t>64022, 64522, 111522, 175122, 195622, 242322, 281222, 339022, 384722, 434122</t>
  </si>
  <si>
    <t>1022403941</t>
  </si>
  <si>
    <t>1090390961</t>
  </si>
  <si>
    <t>85451922, 98193722, 99281422, 128429222, 168486222, 204931622, 247848822, 290815422, 321824922</t>
  </si>
  <si>
    <t>141722, 174722, 175522, 208322, 255922, 290822, 355022, 398822, 429522</t>
  </si>
  <si>
    <t>145322, 177522, 178322, 209922, 257822, 287422, 349622, 396722, 432022</t>
  </si>
  <si>
    <t>1023023177</t>
  </si>
  <si>
    <t>32317622, 51309522, 89909722, 121783422, 155698322, 194763322, 239969622, 275845222, 318838022</t>
  </si>
  <si>
    <t>73622, 100522, 148222, 193422, 234822, 275622, 331222, 378222, 425722</t>
  </si>
  <si>
    <t>85922, 111422, 152022, 195522, 236622, 273522, 329622, 377222, 428322</t>
  </si>
  <si>
    <t>1000002117</t>
  </si>
  <si>
    <t>25811922, 51307522, 89917222, 125548222, 163902722, 214057622, 242912522, 290818722, 321828822</t>
  </si>
  <si>
    <t>52722, 96722, 152822, 202422, 246822, 309322, 342422, 399922, 434322</t>
  </si>
  <si>
    <t>64722, 109622, 156022, 204422, 248822, 304322, 339322, 397822, 434322</t>
  </si>
  <si>
    <t>1032464319</t>
  </si>
  <si>
    <t>27036822, 51310222, 93927822, 123730122, 165564422, 207915522, 239971622, 280756322, 321824722</t>
  </si>
  <si>
    <t>60822, 101122, 161222, 198622, 249022, 295522, 332422, 386222, 429322</t>
  </si>
  <si>
    <t>72922, 112022, 164622, 200622, 251022, 290722, 330822, 385222, 431822</t>
  </si>
  <si>
    <t>1053345340</t>
  </si>
  <si>
    <t>30334322, 54441122, 93928822, 125546522, 163902622, 211390422, 239972322, 290818522, 321828022</t>
  </si>
  <si>
    <t>66222, 109722, 161722, 200922, 246722, 303722, 332922, 399822, 434022</t>
  </si>
  <si>
    <t>78322, 120822, 165122, 202922, 248722, 298522, 331322, 397722, 434022</t>
  </si>
  <si>
    <t>1015404555</t>
  </si>
  <si>
    <t>25813022, 52968122, 93929222, 155696222, 252175622, 255346222, 265883622, 330381822, 330382222</t>
  </si>
  <si>
    <t>54422, 107522, 162122, 233122, 361922, 365122, 369822, 449622, 449922</t>
  </si>
  <si>
    <t>66422, 118622, 165522, 234822, 356622, 359022, 366822, 447022, 447322</t>
  </si>
  <si>
    <t>30337122, 56361122, 92225122, 125546622, 163902822, 207425422, 246412022, 283579522, 331326122</t>
  </si>
  <si>
    <t>70322, 113522, 159922, 201022, 246922, 293422, 347322, 391122, 448922</t>
  </si>
  <si>
    <t>82522, 124622, 163322, 203022, 248922, 288622, 343722, 390122, 446322</t>
  </si>
  <si>
    <t>1087990814</t>
  </si>
  <si>
    <t>43994422, 52966822, 94068622, 121785122, 155700022, 207475322, 214001722, 239975422, 277642422, 323782922</t>
  </si>
  <si>
    <t>91322, 106422, 163722, 197222, 235422, 293822, 308822, 335122, 384122, 440122</t>
  </si>
  <si>
    <t>104122, 117422, 167022, 199222, 237222, 289022, 303822, 333722, 383122, 440122</t>
  </si>
  <si>
    <t>79270105</t>
  </si>
  <si>
    <t>30335722, 92225622, 234536122, 234536222, 234536322, 255345622, 255347422, 293663622, 323781522</t>
  </si>
  <si>
    <t>68322, 160622, 325022, 325122, 325222, 364522, 366622, 405922, 436722</t>
  </si>
  <si>
    <t>80622, 164022, 324022, 324122, 324222, 358422, 360222, 403622, 436722</t>
  </si>
  <si>
    <t>11314949</t>
  </si>
  <si>
    <t>23488422, 52965022, 85455122, 119851022, 155699322, 198648422, 241352222, 275843222, 316294822, 318830422</t>
  </si>
  <si>
    <t>41922, 103522, 145922, 189822, 235222, 283822, 338622, 376222, 419722</t>
  </si>
  <si>
    <t>52722, 114522, 149622, 192422, 237022, 280622, 336322, 375222, 422422</t>
  </si>
  <si>
    <t>79803798</t>
  </si>
  <si>
    <t>23488022, 52969522, 290817922</t>
  </si>
  <si>
    <t>41422, 109022, 399622</t>
  </si>
  <si>
    <t>52222, 120122, 397522</t>
  </si>
  <si>
    <t>1022342264</t>
  </si>
  <si>
    <t>23489322, 52967722, 89913822, 119850022, 155701622, 203416422, 241348122, 277640022, 318835822</t>
  </si>
  <si>
    <t>46522, 107222, 149822, 189222, 236022, 288922, 336922, 379222, 423722</t>
  </si>
  <si>
    <t>57422, 118322, 153222, 191822, 237822, 285722, 335522, 378222, 426322</t>
  </si>
  <si>
    <t>79965555</t>
  </si>
  <si>
    <t>25815122, 43992422, 89917022, 119837622, 155696022, 194763522, 239971522, 275843422, 318834822</t>
  </si>
  <si>
    <t>57022, 89322, 152722, 185822, 232922, 275822, 332322, 376422, 423022</t>
  </si>
  <si>
    <t>69322, 101822, 148922, 156122, 188322, 234622, 273722, 330722, 375422, 425622</t>
  </si>
  <si>
    <t>1109244471</t>
  </si>
  <si>
    <t>23488122, 54439622, 94070422, 128428522, 163901122, 203418622, 257116622, 293664622, 330381122</t>
  </si>
  <si>
    <t>41522, 109222, 165122, 207522, 245322, 290322, 367822, 406522, 449222</t>
  </si>
  <si>
    <t>52322, 120322, 168422, 209222, 247422, 286922, 362322, 404222, 446622</t>
  </si>
  <si>
    <t>22462980</t>
  </si>
  <si>
    <t>23489122, 52965322, 92223522, 121783922, 163903922, 207160122, 239976122, 275843622, 318839122</t>
  </si>
  <si>
    <t>46422, 103822, 158522, 193922, 248022, 293122, 335522, 376622, 426622</t>
  </si>
  <si>
    <t>57322, 114822, 161922, 196022, 250022, 288322, 334022, 375622, 429222</t>
  </si>
  <si>
    <t>1030537167</t>
  </si>
  <si>
    <t>25813422, 43992522, 85454122, 119850522, 155696322, 194763622, 239967922, 272045722, 316305322, 318830922</t>
  </si>
  <si>
    <t>55022, 89422, 145322, 189622, 233222, 275922, 328422, 374122, 420222</t>
  </si>
  <si>
    <t>67022, 101922, 149022, 192222, 234922, 273822, 326822, 373122, 422922</t>
  </si>
  <si>
    <t>37864757</t>
  </si>
  <si>
    <t>34270122, 52967322, 93929022, 123730822, 171418222, 219744722, 244852622, 290815822, 323782722</t>
  </si>
  <si>
    <t>76322, 106922, 161922, 199322, 261822, 312922, 344422, 398922, 440022</t>
  </si>
  <si>
    <t>88622, 118022, 165322, 201322, 261622, 307822, 340822, 396822, 440022</t>
  </si>
  <si>
    <t>1110517637</t>
  </si>
  <si>
    <t>34269022, 89917322, 98193522, 160400222, 163956022, 165565622, 172973722, 219806422, 247655822, 301470222, 323784222</t>
  </si>
  <si>
    <t>75322, 152922, 174522, 240422, 250622, 265422, 313322, 353722, 414322, 441022</t>
  </si>
  <si>
    <t>87622, 156222, 177322, 242422, 252722, 265322, 308222, 349022, 413422, 441022</t>
  </si>
  <si>
    <t>7161492</t>
  </si>
  <si>
    <t>28107222, 57633222, 90152722, 128427022, 165564022, 216406422, 249331722, 289448122, 331326622</t>
  </si>
  <si>
    <t>64322, 115822, 156122, 205922, 248722, 309722, 357822, 395922, 455922</t>
  </si>
  <si>
    <t>76422, 126022, 159422, 207622, 250822, 304722, 352422, 393822, 453422</t>
  </si>
  <si>
    <t>40879121</t>
  </si>
  <si>
    <t>37796522, 66565722, 111410222, 131270522, 194761522, 220178022, 252176422, 297214522, 337681122</t>
  </si>
  <si>
    <t>77922, 123522, 182022, 215122, 273922, 314822, 362722, 409822, 463622</t>
  </si>
  <si>
    <t>90022, 132322, 184922, 215622, 271822, 309922, 357422, 407622, 461222</t>
  </si>
  <si>
    <t>1014179736</t>
  </si>
  <si>
    <t>37798622, 60145622, 104084122, 119851722, 180449522, 227206622, 249331022, 300186122</t>
  </si>
  <si>
    <t>78922, 121922, 177922, 190122, 269522, 321222, 357322, 413022</t>
  </si>
  <si>
    <t>91022, 130622, 180822, 192722, 267722, 316122, 351922, 412022</t>
  </si>
  <si>
    <t>1022954148</t>
  </si>
  <si>
    <t>25811422, 51311022, 89914522, 119852422, 155702122, 198648122, 241349022, 277643022, 321827522</t>
  </si>
  <si>
    <t>52122, 102122, 150722, 190322, 236222, 283522, 337222, 384622, 433822</t>
  </si>
  <si>
    <t>64122, 113022, 153922, 192922, 238022, 280322, 335822, 383622, 433822</t>
  </si>
  <si>
    <t>1024469284</t>
  </si>
  <si>
    <t>16161622, 43994122, 85457122, 119853222, 153369922, 198644722, 239967022, 272046322, 318838622</t>
  </si>
  <si>
    <t>25122, 91022, 147722, 190722, 232222, 278522, 327622, 374722, 426222</t>
  </si>
  <si>
    <t>36022, 103822, 151522, 190322, 233922, 275322, 326022, 373722, 428822</t>
  </si>
  <si>
    <t>1012379162</t>
  </si>
  <si>
    <t>23488322, 46457322, 92223322, 123730322, 165564122, 208085722, 243313322, 277646922, 323779722</t>
  </si>
  <si>
    <t>41822, 94422, 158322, 198822, 248822, 296322, 343822, 385522, 435322</t>
  </si>
  <si>
    <t>52622, 107322, 161722, 200822, 250722, 291522, 340122, 384522, 435322</t>
  </si>
  <si>
    <t>1022338621</t>
  </si>
  <si>
    <t>21326922, 43991922, 85454422, 119846822, 153369522, 198644822, 239972722, 275845922, 318831122</t>
  </si>
  <si>
    <t>36322, 86922, 145422, 188422, 232022, 278622, 333122, 378722, 420522</t>
  </si>
  <si>
    <t>47122, 99422, 149122, 191022, 233722, 275422, 331522, 377722, 423122</t>
  </si>
  <si>
    <t>1030542327</t>
  </si>
  <si>
    <t>1052380416</t>
  </si>
  <si>
    <t>25812422, 46457422, 89909322, 121783122, 163900322, 213382822, 242911422, 289447122, 321824322</t>
  </si>
  <si>
    <t>53422, 94522, 148122, 193222, 244622, 307522, 341622, 394922, 428822</t>
  </si>
  <si>
    <t>65422, 107422, 151922, 195422, 246622, 302522, 338522, 392822, 431322</t>
  </si>
  <si>
    <t>1015408646</t>
  </si>
  <si>
    <t>23490222, 52965822, 85456122, 125547922, 160401822, 207136622, 242911222, 280757822, 323784522</t>
  </si>
  <si>
    <t>48122, 104222, 147122, 202222, 241822, 294422, 341422, 387622, 441322</t>
  </si>
  <si>
    <t>59922, 115222, 150822, 204222, 243822, 289722, 338322, 386722, 441322</t>
  </si>
  <si>
    <t>1022967434</t>
  </si>
  <si>
    <t>39490122, 61491222, 89918422, 128427122, 160400722, 216582922, 249331322, 301455122, 336185422</t>
  </si>
  <si>
    <t>80222, 124622, 153422, 206022, 240822, 311222, 357522, 414222, 460722</t>
  </si>
  <si>
    <t>92322, 133422, 156722, 207722, 242822, 306222, 352122, 413322, 458122</t>
  </si>
  <si>
    <t>1015453249</t>
  </si>
  <si>
    <t>23489522, 52964822, 92223822, 128430122, 170180922, 216570722, 249332622, 292644622, 333513622</t>
  </si>
  <si>
    <t>46722, 103322, 158722, 210622, 259622, 311022, 358422, 402122, 457422</t>
  </si>
  <si>
    <t>57622, 114322, 162122, 210922, 261322, 306022, 353122, 399722, 454922</t>
  </si>
  <si>
    <t>1110499226</t>
  </si>
  <si>
    <t>25812522, 54443522, 92224222, 131268422, 172973322, 258611022, 258613622, 287110222, 331326722</t>
  </si>
  <si>
    <t>53522, 111722, 159122, 212822, 264922, 368422, 369022, 393122, 456022</t>
  </si>
  <si>
    <t>65522, 122822, 162522, 213222, 264822, 363922, 364422, 392122, 453522</t>
  </si>
  <si>
    <t>1014235743</t>
  </si>
  <si>
    <t>30334622, 61491122, 89920222, 121780322, 160400622, 232584822, 239970022, 283578322, 318838922</t>
  </si>
  <si>
    <t>66722, 124522, 155022, 191322, 240722, 323522, 331322, 389922, 426422</t>
  </si>
  <si>
    <t>78822, 133322, 158322, 193822, 242722, 320422, 320522, 329722, 388922, 429022</t>
  </si>
  <si>
    <t>1024570730</t>
  </si>
  <si>
    <t>52156658</t>
  </si>
  <si>
    <t>21326122, 56360222, 85455322, 128430522, 171421922, 232582722, 247656022, 280756622, 318837622</t>
  </si>
  <si>
    <t>34222, 112522, 146322, 211022, 263122, 323422, 353822, 386522, 425422</t>
  </si>
  <si>
    <t>44922, 45422, 123622, 150022, 211322, 262922, 319522, 349122, 385522, 428022</t>
  </si>
  <si>
    <t>1113530028</t>
  </si>
  <si>
    <t>42089222, 52966122, 85456222, 133684622, 172973522, 220190622, 244858422, 292645422, 323782222</t>
  </si>
  <si>
    <t>83722, 105522, 147222, 216722, 265222, 315222, 346222, 402822, 439622</t>
  </si>
  <si>
    <t>95822, 116522, 150922, 212522, 217122, 265122, 310322, 342522, 400422, 439622</t>
  </si>
  <si>
    <t>1106453181</t>
  </si>
  <si>
    <t>30336522, 65900922, 85456022, 125547322, 171419922, 216490922, 255346422, 292645522, 323781622</t>
  </si>
  <si>
    <t>69622, 128422, 147022, 201622, 262422, 310522, 365722, 402922, 439022</t>
  </si>
  <si>
    <t>81822, 136822, 150722, 203622, 262222, 305522, 359322, 400522, 439022</t>
  </si>
  <si>
    <t>1012374947</t>
  </si>
  <si>
    <t>27034422, 60143622, 89916122, 133683722, 166891622, 214048322, 247848522, 295739822, 323782622</t>
  </si>
  <si>
    <t>58122, 120022, 152122, 215822, 250722, 309222, 354122, 408422, 439922</t>
  </si>
  <si>
    <t>70022, 128722, 155322, 216222, 252822, 304222, 349422, 406122, 439922</t>
  </si>
  <si>
    <t>1102855779</t>
  </si>
  <si>
    <t>32316122, 60143822, 89910122, 128428622, 163902022, 203417922, 247655722, 292645622, 323782122</t>
  </si>
  <si>
    <t>72022, 120222, 148322, 207622, 246122, 289922, 353622, 403022, 439522</t>
  </si>
  <si>
    <t>84322, 128922, 152122, 209322, 248122, 286522, 348922, 400622, 439522</t>
  </si>
  <si>
    <t>1013581590</t>
  </si>
  <si>
    <t>32317922, 60145322, 94072422, 128429422, 163902122, 203418122, 247848222, 293664322, 330387022</t>
  </si>
  <si>
    <t>73922, 121622, 167222, 209022, 246222, 290022, 353922, 406322, 452322</t>
  </si>
  <si>
    <t>86222, 130322, 170522, 210222, 248222, 286622, 349222, 404022, 449822</t>
  </si>
  <si>
    <t>52953223</t>
  </si>
  <si>
    <t>28108122, 57634822, 89908722, 135094322, 171421022, 207925422, 247651122, 280759122, 321823922</t>
  </si>
  <si>
    <t>64822, 117522, 147922, 220722, 262822, 295622, 351022, 388822, 428522</t>
  </si>
  <si>
    <t>76822, 127722, 151722, 220822, 262622, 290822, 346322, 387922, 431022</t>
  </si>
  <si>
    <t>1020745060</t>
  </si>
  <si>
    <t>34268922, 72080722, 115723522, 147831422, 163902922, 214031822, 255346722, 292645322, 330384022</t>
  </si>
  <si>
    <t>75222, 136322, 183522, 226322, 247022, 309022, 366022, 402722, 450622</t>
  </si>
  <si>
    <t>87522, 140822, 185922, 229222, 249022, 304022, 359622, 400322, 448022</t>
  </si>
  <si>
    <t>1018469443</t>
  </si>
  <si>
    <t>37800722, 60146822, 94071722, 128428722, 163900622, 224778222, 255346322, 289449322, 323782022</t>
  </si>
  <si>
    <t>79822, 122922, 166522, 207722, 244922, 321022, 365622, 397322, 439422</t>
  </si>
  <si>
    <t>91922, 131622, 169822, 209422, 246922, 315922, 359122, 395222, 439422</t>
  </si>
  <si>
    <t>1101177804</t>
  </si>
  <si>
    <t>123731422, 123731522, 123731622, 295738822</t>
  </si>
  <si>
    <t>199922, 200022, 200122, 407722</t>
  </si>
  <si>
    <t>201922, 202022, 202122, 405422</t>
  </si>
  <si>
    <t>60380997</t>
  </si>
  <si>
    <t>21326822, 43993322, 94071522, 119838222, 153370122, 198646622, 239976722, 275843722, 318835222</t>
  </si>
  <si>
    <t>36122, 90122, 166322, 186322, 232322, 282122, 336022, 376822, 423422</t>
  </si>
  <si>
    <t>46922, 102922, 169622, 188722, 234022, 278922, 334522, 375822, 426022</t>
  </si>
  <si>
    <t>1018503919</t>
  </si>
  <si>
    <t>25811322, 51306622, 93928322, 121784622, 160399222, 213431622, 239965922, 280756422, 321826822</t>
  </si>
  <si>
    <t>51922, 96022, 161422, 194522, 239622, 307822, 326822, 386322, 433522</t>
  </si>
  <si>
    <t>63922, 108922, 164822, 196622, 241622, 302822, 325222, 385322, 433522</t>
  </si>
  <si>
    <t>1030630793</t>
  </si>
  <si>
    <t>128423622, 128423722, 128423822, 135095022, 232933922, 265884522, 337680422</t>
  </si>
  <si>
    <t>200522, 200622, 200722, 222222, 323822, 371122, 462922</t>
  </si>
  <si>
    <t>202522, 202622, 202722, 222322, 322722, 368422, 460422</t>
  </si>
  <si>
    <t>830001113</t>
  </si>
  <si>
    <t>34269922, 90153322, 119838322, 293663222</t>
  </si>
  <si>
    <t>76122, 156722, 186422, 405522</t>
  </si>
  <si>
    <t>88422, 160022, 188922, 403222</t>
  </si>
  <si>
    <t>1023900491</t>
  </si>
  <si>
    <t>30336022, 46455422, 89920622, 119850222, 153369022, 204992522, 239971722, 280756222, 321826622</t>
  </si>
  <si>
    <t>68822, 92722, 155322, 189422, 231822, 293222, 332522, 386122, 433422</t>
  </si>
  <si>
    <t>81122, 105522, 158622, 191922, 233522, 288422, 330922, 385122, 433422</t>
  </si>
  <si>
    <t>3802427</t>
  </si>
  <si>
    <t>23490322, 57634222, 92224122, 128426522, 168488122, 216591422, 250858622, 289448422, 333513522</t>
  </si>
  <si>
    <t>48222, 117022, 159022, 205422, 257822, 311622, 360322, 396222, 457322</t>
  </si>
  <si>
    <t>60022, 127222, 162422, 207122, 259722, 306422, 355022, 394122, 454822</t>
  </si>
  <si>
    <t>1110480631</t>
  </si>
  <si>
    <t>23489922, 46457522, 89920422, 119843022, 155696922, 203417322, 239975022, 293664922</t>
  </si>
  <si>
    <t>47822, 94622, 155222, 187422, 233822, 289622, 334822, 406822</t>
  </si>
  <si>
    <t>59622, 107522, 158522, 189922, 235622, 286222, 333322, 404522</t>
  </si>
  <si>
    <t>28108522, 51310422, 89916522, 125548122, 163903022, 207367522, 242910722, 280757222, 318837322</t>
  </si>
  <si>
    <t>65022, 101322, 152322, 202322, 247122, 293522, 340222, 387022, 425122</t>
  </si>
  <si>
    <t>77222, 112222, 155522, 204322, 249122, 288722, 337922, 386122, 427722</t>
  </si>
  <si>
    <t>1020775900</t>
  </si>
  <si>
    <t>30335522, 46457622, 89916622, 131269722, 166895222, 224766822, 258614322, 310071722, 323779122</t>
  </si>
  <si>
    <t>67822, 94722, 152422, 214222, 252122, 320922, 369322, 415322, 434722</t>
  </si>
  <si>
    <t>80022, 107622, 155722, 214722, 254322, 315822, 364722, 415222, 434722</t>
  </si>
  <si>
    <t>1032460038</t>
  </si>
  <si>
    <t>21326022, 46457722, 85455422, 119850722, 168488322, 207580422, 243312022, 277639822, 318836822</t>
  </si>
  <si>
    <t>34022, 94822, 146422, 189722, 258022, 294222, 343622, 379022, 424622</t>
  </si>
  <si>
    <t>45222, 107722, 150122, 192322, 259922, 289422, 339922, 378022, 427222</t>
  </si>
  <si>
    <t>1026272606</t>
  </si>
  <si>
    <t>40727922, 56361622, 98191422, 139058522, 184170622, 211378622, 250861122, 295739922</t>
  </si>
  <si>
    <t>81122, 114022, 172522, 224722, 269922, 303422, 361222, 408522</t>
  </si>
  <si>
    <t>93322, 125122, 175322, 224522, 268122, 298322, 355922, 406222</t>
  </si>
  <si>
    <t>20421116</t>
  </si>
  <si>
    <t>84096922, 92809222, 131268822, 152039922, 194764322, 247654422, 270351922, 333515422</t>
  </si>
  <si>
    <t>139322, 160422, 213422, 227722, 276622, 352622, 372022, 459222</t>
  </si>
  <si>
    <t>142722, 163822, 213922, 230722, 274622, 347922, 370322, 456722</t>
  </si>
  <si>
    <t>900475780</t>
  </si>
  <si>
    <t>34270422, 46455322, 89919222, 119842122, 160399022, 200023722, 239970622, 275843322, 321825722</t>
  </si>
  <si>
    <t>76622, 92622, 154222, 187222, 239522, 284222, 331622, 376322, 430722</t>
  </si>
  <si>
    <t>88922, 105422, 157522, 189722, 241522, 281022, 330022, 375322, 432622</t>
  </si>
  <si>
    <t>24334910</t>
  </si>
  <si>
    <t>37800022, 52965422, 93928722, 119841122, 155701322, 203364822, 239968022, 277641622, 321826222</t>
  </si>
  <si>
    <t>79422, 103922, 161622, 187022, 235922, 284822, 330622, 381422, 433022</t>
  </si>
  <si>
    <t>91522, 114922, 165022, 189522, 237722, 281622, 329022, 380422, 433022</t>
  </si>
  <si>
    <t>52482570</t>
  </si>
  <si>
    <t>34269722, 61492522, 89915322, 119848522, 160402422, 203364622, 239970922, 292644222, 327375022</t>
  </si>
  <si>
    <t>75922, 126122, 151522, 188722, 242422, 284122, 331822, 401722, 444822</t>
  </si>
  <si>
    <t>88222, 135122, 154722, 191322, 244422, 280922, 330222, 399322, 443222</t>
  </si>
  <si>
    <t>1111744164</t>
  </si>
  <si>
    <t>37799522, 65932122, 94073922, 128426322, 163902222, 211392122, 244859422, 272045822, 318835622</t>
  </si>
  <si>
    <t>79222, 129822, 168622, 205222, 246322, 304022, 346522, 374222, 423622</t>
  </si>
  <si>
    <t>91322, 138222, 138322, 172022, 206922, 248422, 298922, 342822, 373222, 426222</t>
  </si>
  <si>
    <t>1048846938</t>
  </si>
  <si>
    <t>27035722, 52966922, 89915122, 119841622, 155701022, 203364522, 239967622, 277639522, 321825522</t>
  </si>
  <si>
    <t>59622, 106522, 151322, 187122, 235822, 284022, 328222, 378822, 429922</t>
  </si>
  <si>
    <t>71722, 117522, 154522, 189622, 237622, 280822, 326622, 377822, 432422</t>
  </si>
  <si>
    <t>1013661467</t>
  </si>
  <si>
    <t>30336722, 51308522, 89910622, 119850122, 155700222, 198648322, 239969122, 277645322, 321822822</t>
  </si>
  <si>
    <t>69822, 97422, 148422, 189322, 235522, 283722, 331022, 385422, 427822</t>
  </si>
  <si>
    <t>82022, 110322, 152222, 192022, 237322, 280522, 329422, 384422, 430322</t>
  </si>
  <si>
    <t>79725476</t>
  </si>
  <si>
    <t>85222722, 90152122, 119846322, 166891322, 221507422, 265884422, 292644022, 333514122</t>
  </si>
  <si>
    <t>141922, 154822, 188122, 249622, 317022, 371022, 401522, 457922</t>
  </si>
  <si>
    <t>145522, 158122, 190722, 251622, 312322, 368222, 399122, 455422</t>
  </si>
  <si>
    <t>900062917</t>
  </si>
  <si>
    <t>23490522, 73022122, 106007122, 139058322, 170180422, 216609022, 250862222, 302881822</t>
  </si>
  <si>
    <t>48522, 137722, 179122, 224622, 258922, 312222, 361622, 414622</t>
  </si>
  <si>
    <t>60322, 142422, 182122, 224322, 224422, 257622, 307122, 356322, 412822, 461022</t>
  </si>
  <si>
    <t>37557646</t>
  </si>
  <si>
    <t>52870133</t>
  </si>
  <si>
    <t>27034622, 51310622, 89913322, 119849822, 160404422, 200025822, 239966022, 277641822, 323781422</t>
  </si>
  <si>
    <t>58322, 101522, 149122, 189122, 243822, 285122, 326922, 381622, 436622</t>
  </si>
  <si>
    <t>70322, 112422, 152922, 191722, 245822, 281922, 325322, 380622, 436622</t>
  </si>
  <si>
    <t>1016027783</t>
  </si>
  <si>
    <t>25811622, 51310522, 89914022, 119851522, 163904022, 203365122, 244853722, 275845522, 323779522</t>
  </si>
  <si>
    <t>52422, 101422, 150022, 190022, 248122, 285722, 344822, 378422, 435122</t>
  </si>
  <si>
    <t>64422, 112322, 153322, 192622, 250122, 282522, 341122, 377422, 435122</t>
  </si>
  <si>
    <t>1032459484</t>
  </si>
  <si>
    <t>23490622, 46457122, 89920322, 119856322, 165565022, 203416822, 241359822, 283577822, 321822522</t>
  </si>
  <si>
    <t>48622, 94222, 155122, 188222, 249722, 289122, 339922, 389422, 427622</t>
  </si>
  <si>
    <t>60422, 60522, 107122, 158422, 190822, 251822, 285922, 337622, 385922, 430122</t>
  </si>
  <si>
    <t>1020776880</t>
  </si>
  <si>
    <t>27036622, 51310722, 89915222, 123731722, 163904122, 203416022, 239975822, 277644622, 323780722</t>
  </si>
  <si>
    <t>60622, 101622, 151422, 200222, 248222, 286822, 335322, 384822, 436222</t>
  </si>
  <si>
    <t>71822, 112522, 154622, 202222, 250222, 283722, 333822, 383822, 436222</t>
  </si>
  <si>
    <t>52875882</t>
  </si>
  <si>
    <t>25811522, 51309122, 85455922, 119837922, 155696722, 203418822, 239966522, 275845622, 321824522</t>
  </si>
  <si>
    <t>52222, 98022, 146922, 186022, 233622, 290422, 327322, 378522, 429022</t>
  </si>
  <si>
    <t>64222, 110922, 150622, 188522, 235422, 287022, 325722, 377522, 431522</t>
  </si>
  <si>
    <t>79541984</t>
  </si>
  <si>
    <t>21326622, 51308922, 85452722, 119837822, 155696122, 198645522, 239966422, 272045622, 316297622, 318830622</t>
  </si>
  <si>
    <t>35022, 97822, 142522, 185922, 233022, 279222, 327222, 374022, 419922</t>
  </si>
  <si>
    <t>46222, 110822, 146122, 188422, 234722, 276022, 325622, 373022, 422622</t>
  </si>
  <si>
    <t>1032396395</t>
  </si>
  <si>
    <t>27035422, 51308022, 89912022, 119837522, 155702722, 207846022, 239974022, 272045222, 318835522</t>
  </si>
  <si>
    <t>59222, 97122, 148722, 185722, 236422, 295222, 334122, 373622, 423522</t>
  </si>
  <si>
    <t>71322, 110022, 152522, 188222, 238222, 238322, 290422, 332622, 372722, 426122</t>
  </si>
  <si>
    <t>1074417714</t>
  </si>
  <si>
    <t>1083005209</t>
  </si>
  <si>
    <t>1067402507</t>
  </si>
  <si>
    <t>830126395</t>
  </si>
  <si>
    <t>141322, 145422, 415422, 457222</t>
  </si>
  <si>
    <t>901462526</t>
  </si>
  <si>
    <t>811044253</t>
  </si>
  <si>
    <t>61398922, 65965222, 232591822, 232949622, 232958022, 232972022</t>
  </si>
  <si>
    <t>112022, 129122, 323622, 323922, 324022, 324122</t>
  </si>
  <si>
    <t>123122, 137522, 322822, 322922, 323022, 323122</t>
  </si>
  <si>
    <t>811021654</t>
  </si>
  <si>
    <t>23487722, 30132122, 54338622, 95378322, 131269022, 232717422</t>
  </si>
  <si>
    <t>26822, 69322, 106322, 169522, 213622, 323722</t>
  </si>
  <si>
    <t>42088822, 62766922, 111272522, 135094822, 194761822, 222857522, 265884722, 289450022, 294284722, 337679822</t>
  </si>
  <si>
    <t>83222, 127222, 181322, 222022, 274222, 317622, 371322, 397922, 407222, 462622</t>
  </si>
  <si>
    <t>95322, 135622, 184222, 222122, 272122, 312522, 368622, 395822, 404922, 460122</t>
  </si>
  <si>
    <t>900459737</t>
  </si>
  <si>
    <t>1144152049</t>
  </si>
  <si>
    <t>1032398234</t>
  </si>
  <si>
    <t>%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</si>
</sst>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 #,##0.00;[Red]\-&quot;$&quot;\ #,##0.00"/>
    <numFmt numFmtId="41" formatCode="_-* #,##0_-;\-* #,##0_-;_-* &quot;-&quot;_-;_-@_-"/>
    <numFmt numFmtId="43" formatCode="_-* #,##0.00_-;\-* #,##0.00_-;_-* &quot;-&quot;??_-;_-@_-"/>
    <numFmt numFmtId="164" formatCode="[$$-240A]\ #,##0.00"/>
    <numFmt numFmtId="165" formatCode="&quot;$&quot;\ #,##0"/>
    <numFmt numFmtId="166" formatCode="###0"/>
    <numFmt numFmtId="167" formatCode="&quot;$&quot;\ #,##0.00"/>
  </numFmts>
  <fonts count="12" x14ac:knownFonts="1">
    <font>
      <sz val="11"/>
      <color theme="1"/>
      <name val="Calibri"/>
      <family val="2"/>
      <scheme val="minor"/>
    </font>
    <font>
      <sz val="11"/>
      <color theme="1"/>
      <name val="Calibri"/>
      <family val="2"/>
      <scheme val="minor"/>
    </font>
    <font>
      <b/>
      <sz val="10"/>
      <name val="Arial"/>
      <family val="2"/>
    </font>
    <font>
      <sz val="10"/>
      <name val="Arial"/>
      <family val="2"/>
    </font>
    <font>
      <u/>
      <sz val="11"/>
      <color theme="10"/>
      <name val="Calibri"/>
      <family val="2"/>
      <scheme val="minor"/>
    </font>
    <font>
      <sz val="10"/>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color theme="1"/>
      <name val="Arial"/>
      <family val="2"/>
    </font>
    <font>
      <u/>
      <sz val="10"/>
      <color theme="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72">
    <xf numFmtId="0" fontId="0" fillId="0" borderId="0" xfId="0"/>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7" fillId="0" borderId="4" xfId="0" applyNumberFormat="1" applyFont="1" applyBorder="1" applyAlignment="1">
      <alignment horizontal="center"/>
    </xf>
    <xf numFmtId="4" fontId="7" fillId="0" borderId="4" xfId="0" applyNumberFormat="1" applyFont="1" applyBorder="1" applyAlignment="1">
      <alignment horizontal="right"/>
    </xf>
    <xf numFmtId="4" fontId="0" fillId="0" borderId="0" xfId="0" applyNumberFormat="1" applyAlignment="1">
      <alignment horizontal="right"/>
    </xf>
    <xf numFmtId="0" fontId="8" fillId="0" borderId="4" xfId="0" applyFont="1" applyBorder="1" applyAlignment="1">
      <alignment horizontal="center"/>
    </xf>
    <xf numFmtId="4" fontId="8" fillId="0" borderId="4" xfId="0" applyNumberFormat="1" applyFont="1" applyBorder="1" applyAlignment="1">
      <alignment horizontal="center"/>
    </xf>
    <xf numFmtId="166" fontId="8" fillId="0" borderId="4" xfId="0" applyNumberFormat="1" applyFont="1" applyBorder="1" applyAlignment="1">
      <alignment horizontal="center"/>
    </xf>
    <xf numFmtId="0" fontId="6" fillId="0" borderId="0" xfId="0" applyFont="1" applyAlignment="1">
      <alignment horizontal="center"/>
    </xf>
    <xf numFmtId="4" fontId="9" fillId="0" borderId="4" xfId="0" applyNumberFormat="1" applyFont="1" applyBorder="1" applyAlignment="1">
      <alignment horizontal="center"/>
    </xf>
    <xf numFmtId="166" fontId="0" fillId="0" borderId="0" xfId="0" applyNumberFormat="1"/>
    <xf numFmtId="49" fontId="7" fillId="0" borderId="4" xfId="0" applyNumberFormat="1" applyFont="1" applyBorder="1"/>
    <xf numFmtId="166" fontId="7" fillId="0" borderId="4" xfId="0" applyNumberFormat="1" applyFont="1" applyBorder="1"/>
    <xf numFmtId="1" fontId="7" fillId="0" borderId="4" xfId="0" applyNumberFormat="1" applyFont="1" applyBorder="1"/>
    <xf numFmtId="0" fontId="3" fillId="0" borderId="1" xfId="2" applyNumberFormat="1" applyFont="1" applyFill="1" applyBorder="1" applyAlignment="1">
      <alignment horizontal="center" vertical="center" wrapText="1"/>
    </xf>
    <xf numFmtId="0" fontId="5" fillId="0" borderId="1" xfId="2" applyNumberFormat="1" applyFont="1" applyFill="1" applyBorder="1" applyAlignment="1">
      <alignment horizontal="center" vertical="center" wrapText="1"/>
    </xf>
    <xf numFmtId="0" fontId="7" fillId="0" borderId="4" xfId="0" applyNumberFormat="1" applyFont="1" applyBorder="1"/>
    <xf numFmtId="49" fontId="0" fillId="0" borderId="4" xfId="0" applyNumberFormat="1" applyBorder="1"/>
    <xf numFmtId="15" fontId="2" fillId="0" borderId="7" xfId="2" applyNumberFormat="1" applyFont="1" applyFill="1" applyBorder="1" applyAlignment="1">
      <alignment horizontal="center" vertical="center" wrapText="1"/>
    </xf>
    <xf numFmtId="15" fontId="2" fillId="0" borderId="8" xfId="2"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3" fillId="0" borderId="3" xfId="2"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2" fillId="0" borderId="8" xfId="2" applyNumberFormat="1" applyFont="1" applyFill="1" applyBorder="1" applyAlignment="1">
      <alignment horizontal="center" vertical="center" wrapText="1"/>
    </xf>
    <xf numFmtId="15" fontId="2" fillId="0" borderId="8" xfId="0" applyNumberFormat="1" applyFont="1" applyFill="1" applyBorder="1" applyAlignment="1">
      <alignment horizontal="center" vertical="center" wrapText="1"/>
    </xf>
    <xf numFmtId="15" fontId="2" fillId="0" borderId="8" xfId="1"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7" fontId="10" fillId="0" borderId="1" xfId="0" applyNumberFormat="1" applyFont="1" applyFill="1" applyBorder="1" applyAlignment="1">
      <alignment horizontal="center" vertical="center"/>
    </xf>
    <xf numFmtId="0" fontId="11" fillId="0" borderId="1" xfId="3" applyFont="1" applyFill="1" applyBorder="1" applyAlignment="1">
      <alignment horizontal="center" vertical="center" wrapText="1"/>
    </xf>
    <xf numFmtId="41" fontId="3" fillId="0" borderId="1" xfId="2" applyFont="1" applyFill="1" applyBorder="1" applyAlignment="1">
      <alignment horizontal="center" vertical="center"/>
    </xf>
    <xf numFmtId="9" fontId="3" fillId="0" borderId="1" xfId="5" applyFont="1" applyFill="1" applyBorder="1" applyAlignment="1">
      <alignment horizontal="center" vertical="center"/>
    </xf>
    <xf numFmtId="1"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0" xfId="3" applyFont="1" applyAlignment="1">
      <alignment horizontal="center" vertical="center" wrapText="1"/>
    </xf>
    <xf numFmtId="0" fontId="10" fillId="0" borderId="0" xfId="0" applyFont="1" applyFill="1" applyAlignment="1">
      <alignment horizontal="center" vertical="center"/>
    </xf>
    <xf numFmtId="3" fontId="3" fillId="0" borderId="1" xfId="2" applyNumberFormat="1" applyFont="1" applyBorder="1" applyAlignment="1">
      <alignment horizontal="center" vertical="center" wrapText="1"/>
    </xf>
    <xf numFmtId="0" fontId="3" fillId="0" borderId="3" xfId="0" applyFont="1" applyBorder="1" applyAlignment="1">
      <alignment horizontal="center" vertical="center" wrapText="1"/>
    </xf>
    <xf numFmtId="164" fontId="2" fillId="0" borderId="8" xfId="2"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8" fontId="3"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0" fontId="10" fillId="0" borderId="0" xfId="0" applyNumberFormat="1" applyFont="1" applyFill="1" applyAlignment="1">
      <alignment horizontal="center" vertical="center"/>
    </xf>
    <xf numFmtId="0" fontId="11" fillId="0" borderId="2" xfId="3" applyFont="1" applyFill="1" applyBorder="1" applyAlignment="1">
      <alignment horizontal="center" vertical="center" wrapText="1"/>
    </xf>
    <xf numFmtId="0" fontId="11" fillId="0" borderId="1" xfId="3" applyFont="1" applyBorder="1" applyAlignment="1">
      <alignment horizontal="center" vertical="center" wrapText="1"/>
    </xf>
    <xf numFmtId="3" fontId="3" fillId="0" borderId="3" xfId="2" applyNumberFormat="1" applyFont="1" applyBorder="1" applyAlignment="1">
      <alignment horizontal="center" vertical="center" wrapText="1"/>
    </xf>
    <xf numFmtId="8"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9" fontId="7" fillId="0" borderId="4" xfId="5" applyFont="1" applyBorder="1" applyAlignment="1">
      <alignment horizontal="right"/>
    </xf>
    <xf numFmtId="9" fontId="2" fillId="0" borderId="8" xfId="5" applyFont="1" applyFill="1" applyBorder="1" applyAlignment="1">
      <alignment horizontal="center" vertical="center" wrapText="1"/>
    </xf>
    <xf numFmtId="9" fontId="3" fillId="0" borderId="3" xfId="5" applyFont="1" applyFill="1" applyBorder="1" applyAlignment="1">
      <alignment horizontal="center" vertical="center" wrapText="1"/>
    </xf>
    <xf numFmtId="9" fontId="10" fillId="0" borderId="0" xfId="5" applyFont="1" applyFill="1" applyAlignment="1">
      <alignment horizontal="center" vertical="center"/>
    </xf>
  </cellXfs>
  <cellStyles count="6">
    <cellStyle name="Hipervínculo" xfId="3" builtinId="8"/>
    <cellStyle name="Hyperlink" xfId="4" xr:uid="{00000000-0005-0000-0000-000001000000}"/>
    <cellStyle name="Millares" xfId="1" builtinId="3"/>
    <cellStyle name="Millares [0]" xfId="2" builtinId="6"/>
    <cellStyle name="Normal" xfId="0" builtinId="0"/>
    <cellStyle name="Porcentaje" xfId="5" builtinId="5"/>
  </cellStyles>
  <dxfs count="5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border outline="0">
        <left style="thin">
          <color indexed="64"/>
        </left>
      </border>
    </dxf>
    <dxf>
      <font>
        <strike val="0"/>
        <outline val="0"/>
        <shadow val="0"/>
        <vertAlign val="baseline"/>
        <sz val="10"/>
        <name val="Arial"/>
        <scheme val="none"/>
      </font>
      <numFmt numFmtId="19" formatCode="d/mm/yyyy"/>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border outline="0">
        <right style="thin">
          <color indexed="64"/>
        </right>
      </border>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numFmt numFmtId="0" formatCode="General"/>
      <fill>
        <patternFill patternType="none">
          <fgColor indexed="64"/>
          <bgColor indexed="65"/>
        </patternFill>
      </fill>
      <alignment horizontal="center" vertical="center" textRotation="0" indent="0" justifyLastLine="0" shrinkToFit="0" readingOrder="0"/>
      <border outline="0">
        <left style="thin">
          <color indexed="64"/>
        </left>
      </border>
    </dxf>
    <dxf>
      <font>
        <strike val="0"/>
        <outline val="0"/>
        <shadow val="0"/>
        <vertAlign val="baseline"/>
        <sz val="10"/>
        <name val="Arial"/>
        <scheme val="none"/>
      </font>
      <numFmt numFmtId="19" formatCode="d/mm/yyyy"/>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border outline="0">
        <right style="thin">
          <color indexed="64"/>
        </right>
      </border>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fill>
        <patternFill patternType="none">
          <fgColor indexed="64"/>
          <bgColor indexed="65"/>
        </patternFill>
      </fill>
      <alignment horizontal="center" vertical="center" textRotation="0" indent="0" justifyLastLine="0" shrinkToFit="0" readingOrder="0"/>
    </dxf>
    <dxf>
      <font>
        <strike val="0"/>
        <outline val="0"/>
        <shadow val="0"/>
        <vertAlign val="baseline"/>
        <sz val="10"/>
        <name val="Arial"/>
        <scheme val="none"/>
      </font>
      <numFmt numFmtId="0" formatCode="General"/>
      <fill>
        <patternFill patternType="none">
          <fgColor indexed="64"/>
          <bgColor indexed="65"/>
        </patternFill>
      </fill>
      <alignment horizontal="center" vertical="center" textRotation="0" indent="0" justifyLastLine="0" shrinkToFit="0" readingOrder="0"/>
    </dxf>
    <dxf>
      <border outline="0">
        <top style="thin">
          <color indexed="64"/>
        </top>
      </border>
    </dxf>
    <dxf>
      <font>
        <strike val="0"/>
        <outline val="0"/>
        <shadow val="0"/>
        <vertAlign val="baseline"/>
        <sz val="10"/>
        <name val="Arial"/>
        <scheme val="none"/>
      </font>
      <numFmt numFmtId="20" formatCode="d\-mmm\-yy"/>
      <fill>
        <patternFill patternType="none">
          <fgColor indexed="64"/>
          <bgColor indexed="65"/>
        </patternFill>
      </fill>
      <alignment horizontal="center" vertical="center"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numFmt numFmtId="20" formatCode="d\-mmm\-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strike val="0"/>
        <outline val="0"/>
        <shadow val="0"/>
        <vertAlign val="baseline"/>
        <sz val="10"/>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3" formatCode="_-* #,##0_-;\-* #,##0_-;_-*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33" formatCode="_-* #,##0_-;\-* #,##0_-;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3" formatCode="_-* #,##0_-;\-* #,##0_-;_-*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33" formatCode="_-* #,##0_-;\-* #,##0_-;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font>
        <strike val="0"/>
        <outline val="0"/>
        <shadow val="0"/>
        <vertAlign val="baseline"/>
        <sz val="10"/>
        <name val="Arial"/>
        <scheme val="none"/>
      </font>
      <numFmt numFmtId="20" formatCode="d\-mmm\-yy"/>
      <alignment horizontal="center" vertical="center" textRotation="0" indent="0" justifyLastLine="0" shrinkToFit="0" readingOrder="0"/>
    </dxf>
    <dxf>
      <border outline="0">
        <left style="thin">
          <color indexed="64"/>
        </left>
        <top style="thin">
          <color indexed="64"/>
        </top>
      </border>
    </dxf>
    <dxf>
      <font>
        <b val="0"/>
        <i val="0"/>
        <strike val="0"/>
        <condense val="0"/>
        <extend val="0"/>
        <outline val="0"/>
        <shadow val="0"/>
        <u val="none"/>
        <vertAlign val="baseline"/>
        <sz val="10"/>
        <color auto="1"/>
        <name val="Arial"/>
        <scheme val="none"/>
      </font>
      <numFmt numFmtId="20" formatCode="d\-mmm\-yy"/>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numFmt numFmtId="20" formatCode="d\-mmm\-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9"/>
        </patternFill>
      </fill>
    </dxf>
    <dxf>
      <fill>
        <patternFill>
          <bgColor rgb="FF92D050"/>
        </patternFill>
      </fill>
    </dxf>
  </dxfs>
  <tableStyles count="1" defaultTableStyle="TableStyleMedium2" defaultPivotStyle="PivotStyleLight16">
    <tableStyle name="Estilo de tabla 1" pivot="0" count="2" xr9:uid="{00000000-0011-0000-FFFF-FFFF00000000}">
      <tableStyleElement type="wholeTable" dxfId="51"/>
      <tableStyleElement type="firstColumn" dxfId="5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lde/OneDrive/Desktop/Base%20de%20dato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CONTRATISTAS"/>
      <sheetName val="TOTAL"/>
      <sheetName val="Total dinamica"/>
      <sheetName val="VIGENTES 2021"/>
      <sheetName val="ORDENES COMPRAS 2021"/>
      <sheetName val="ORDENES COMPRAS VIGENTES 2020"/>
      <sheetName val="VIGENTES 2020"/>
      <sheetName val="VIGENTES 2019"/>
      <sheetName val="CONVENIOS"/>
      <sheetName val="ARL RIESGO 4 Y 5"/>
    </sheetNames>
    <sheetDataSet>
      <sheetData sheetId="0">
        <row r="1">
          <cell r="A1" t="str">
            <v>No. Contratos</v>
          </cell>
          <cell r="B1" t="str">
            <v xml:space="preserve">Apellidos Y Nombres </v>
          </cell>
          <cell r="C1" t="str">
            <v xml:space="preserve">Numero de Identificación </v>
          </cell>
          <cell r="D1" t="str">
            <v>Fecha de Nacimiento</v>
          </cell>
          <cell r="E1" t="str">
            <v>Lugar de Nacimiento</v>
          </cell>
          <cell r="F1" t="str">
            <v>Persona Natural o Persona Jurídica</v>
          </cell>
          <cell r="G1" t="str">
            <v>Fecha de Suscripción</v>
          </cell>
          <cell r="H1" t="str">
            <v>Fecha de terminación inicial</v>
          </cell>
          <cell r="I1" t="str">
            <v>Codigo UNSP</v>
          </cell>
          <cell r="J1" t="str">
            <v>Profesión</v>
          </cell>
          <cell r="K1" t="str">
            <v>Perfil</v>
          </cell>
          <cell r="L1" t="str">
            <v>Tipo</v>
          </cell>
          <cell r="M1" t="str">
            <v>Teléfono</v>
          </cell>
          <cell r="N1" t="str">
            <v>Correo Institucional</v>
          </cell>
          <cell r="O1" t="str">
            <v>Correo Personal</v>
          </cell>
          <cell r="P1" t="str">
            <v>Valor Mensual</v>
          </cell>
          <cell r="Q1" t="str">
            <v xml:space="preserve">Valor total </v>
          </cell>
          <cell r="R1" t="str">
            <v xml:space="preserve">Adiciones </v>
          </cell>
          <cell r="S1" t="str">
            <v xml:space="preserve">Valor total con adiciones </v>
          </cell>
          <cell r="T1" t="str">
            <v>Dependencia</v>
          </cell>
          <cell r="U1" t="str">
            <v>Supervisor</v>
          </cell>
          <cell r="V1" t="str">
            <v>Fecha de inicio</v>
          </cell>
          <cell r="W1" t="str">
            <v>No. CDP</v>
          </cell>
          <cell r="X1" t="str">
            <v>Fecha de CDP</v>
          </cell>
          <cell r="Y1" t="str">
            <v>FUENTE DE FINANCIACIÓN</v>
          </cell>
          <cell r="Z1" t="str">
            <v>No. R.P</v>
          </cell>
          <cell r="AA1" t="str">
            <v>Valor R.P</v>
          </cell>
          <cell r="AB1" t="str">
            <v>Código de Rubro</v>
          </cell>
          <cell r="AC1" t="str">
            <v>DESCRIPCIÓN DEL RUBRO</v>
          </cell>
          <cell r="AD1" t="str">
            <v>Activo</v>
          </cell>
          <cell r="AE1" t="str">
            <v xml:space="preserve">Fecha de Terminación </v>
          </cell>
          <cell r="AF1" t="str">
            <v xml:space="preserve">Terminación anticipada </v>
          </cell>
          <cell r="AG1" t="str">
            <v xml:space="preserve">Valor ejecutado </v>
          </cell>
          <cell r="AH1" t="str">
            <v xml:space="preserve">Modificacion 1 </v>
          </cell>
          <cell r="AI1" t="str">
            <v xml:space="preserve">Fecha de publicación de la modificación 1 </v>
          </cell>
          <cell r="AJ1" t="str">
            <v>Fecha de inicio o termininación modificación 1</v>
          </cell>
          <cell r="AK1" t="str">
            <v>Modificacion 2</v>
          </cell>
          <cell r="AL1" t="str">
            <v xml:space="preserve">Fecha de publicación de la modificación 1 </v>
          </cell>
          <cell r="AM1" t="str">
            <v>Fecha de inicio o termininación modificación 1</v>
          </cell>
          <cell r="AN1" t="str">
            <v xml:space="preserve">Objeto </v>
          </cell>
          <cell r="AO1" t="str">
            <v xml:space="preserve">Modalidad </v>
          </cell>
          <cell r="AP1" t="str">
            <v>Regional / Local</v>
          </cell>
          <cell r="AQ1" t="str">
            <v>Centro de trabajo</v>
          </cell>
          <cell r="AR1" t="str">
            <v xml:space="preserve">Observaciones </v>
          </cell>
          <cell r="AS1" t="str">
            <v>fecha trámite en plataforma</v>
          </cell>
          <cell r="AT1" t="str">
            <v>Edad</v>
          </cell>
          <cell r="AU1" t="str">
            <v>Fecha Maxima de Liquidación</v>
          </cell>
          <cell r="AV1" t="str">
            <v>Tipo de contrato</v>
          </cell>
          <cell r="AW1" t="str">
            <v>ESTADO</v>
          </cell>
          <cell r="AX1" t="str">
            <v>FECHA DE RADICACIÓN ARL</v>
          </cell>
          <cell r="AY1" t="str">
            <v>INICIO COBERTURA ARL</v>
          </cell>
          <cell r="AZ1" t="str">
            <v>APROBACIÓN POLIZA</v>
          </cell>
          <cell r="BA1" t="str">
            <v>LINK</v>
          </cell>
          <cell r="BB1" t="str">
            <v>Expediente ORFEO</v>
          </cell>
          <cell r="BC1" t="str">
            <v>Hoja de vida SIGEP</v>
          </cell>
        </row>
        <row r="2">
          <cell r="A2">
            <v>1</v>
          </cell>
          <cell r="B2" t="str">
            <v>Orlando Moreno Gil</v>
          </cell>
          <cell r="C2">
            <v>79725476</v>
          </cell>
          <cell r="D2">
            <v>28743</v>
          </cell>
          <cell r="E2" t="str">
            <v>Bogotá</v>
          </cell>
          <cell r="F2" t="str">
            <v>Hombre</v>
          </cell>
          <cell r="G2">
            <v>44565</v>
          </cell>
          <cell r="H2">
            <v>44926</v>
          </cell>
          <cell r="I2">
            <v>80111612</v>
          </cell>
          <cell r="J2" t="str">
            <v>Conductor</v>
          </cell>
          <cell r="K2" t="str">
            <v>TECNÓLOGO II</v>
          </cell>
          <cell r="L2" t="str">
            <v>Apoyo</v>
          </cell>
          <cell r="M2">
            <v>3112555366</v>
          </cell>
          <cell r="N2" t="str">
            <v>orlandomoreno@supertransporte.gov.co</v>
          </cell>
          <cell r="O2" t="str">
            <v>moreno.orlando345@gmail.com</v>
          </cell>
          <cell r="P2">
            <v>2702336</v>
          </cell>
          <cell r="Q2">
            <v>32067720.530000001</v>
          </cell>
          <cell r="S2">
            <v>32067720.530000001</v>
          </cell>
          <cell r="T2" t="str">
            <v>Dirección Administrativa</v>
          </cell>
          <cell r="U2" t="str">
            <v>Denis Adriana Monroy Rugeles</v>
          </cell>
          <cell r="V2">
            <v>44566</v>
          </cell>
          <cell r="W2">
            <v>122</v>
          </cell>
          <cell r="X2">
            <v>44564</v>
          </cell>
          <cell r="Y2" t="str">
            <v>FUNCIONAMIENTO</v>
          </cell>
          <cell r="Z2">
            <v>5022</v>
          </cell>
          <cell r="AA2">
            <v>32246878.27</v>
          </cell>
          <cell r="AB2" t="str">
            <v>A-02-02-02-008-005</v>
          </cell>
          <cell r="AC2" t="str">
            <v>SERVICIOS DE SOPORTE</v>
          </cell>
          <cell r="AD2" t="str">
            <v>si</v>
          </cell>
          <cell r="AE2">
            <v>44926</v>
          </cell>
          <cell r="AN2" t="str">
            <v xml:space="preserve">Prestar sus servicios de apoyo a la gestión a la Superintendencia de Transporte, con la conducción de vehículos del parque automotor de la entidad. </v>
          </cell>
          <cell r="AO2" t="str">
            <v xml:space="preserve">Contratación Directa </v>
          </cell>
          <cell r="AP2" t="str">
            <v>LOCAL</v>
          </cell>
          <cell r="AQ2" t="str">
            <v>BOGOTÁ D.C.</v>
          </cell>
          <cell r="AR2" t="str">
            <v>N/A</v>
          </cell>
          <cell r="AS2">
            <v>44565</v>
          </cell>
          <cell r="AT2">
            <v>44</v>
          </cell>
          <cell r="AU2">
            <v>45106</v>
          </cell>
          <cell r="AV2" t="str">
            <v xml:space="preserve">Prestación Servicios </v>
          </cell>
          <cell r="AW2" t="str">
            <v>EN EJECUCIÓN</v>
          </cell>
          <cell r="AX2">
            <v>44565</v>
          </cell>
          <cell r="AY2">
            <v>44566</v>
          </cell>
          <cell r="AZ2">
            <v>44587</v>
          </cell>
          <cell r="BA2" t="str">
            <v>https://community.secop.gov.co/Public/Tendering/OpportunityDetail/Index?noticeUID=CO1.NTC.2486417&amp;isFromPublicArea=True&amp;isModal=true&amp;asPopupView=true</v>
          </cell>
          <cell r="BB2" t="str">
            <v>2022537150100185E</v>
          </cell>
          <cell r="BC2" t="str">
            <v>SI</v>
          </cell>
        </row>
        <row r="3">
          <cell r="A3">
            <v>2</v>
          </cell>
          <cell r="B3" t="str">
            <v xml:space="preserve"> Nancy Stella Patiño León </v>
          </cell>
          <cell r="C3">
            <v>37557646</v>
          </cell>
          <cell r="D3">
            <v>28642</v>
          </cell>
          <cell r="E3" t="str">
            <v>Oiba</v>
          </cell>
          <cell r="F3" t="str">
            <v>Mujer</v>
          </cell>
          <cell r="G3">
            <v>44565</v>
          </cell>
          <cell r="H3">
            <v>44899</v>
          </cell>
          <cell r="I3">
            <v>80111607</v>
          </cell>
          <cell r="J3" t="str">
            <v>Abogado</v>
          </cell>
          <cell r="K3" t="str">
            <v>EXPERTO II</v>
          </cell>
          <cell r="L3" t="str">
            <v>Profesional</v>
          </cell>
          <cell r="M3">
            <v>3115499095</v>
          </cell>
          <cell r="N3" t="str">
            <v>NancyPatino@supertransporte.gov.co</v>
          </cell>
          <cell r="O3" t="str">
            <v>nancystellapatinoleon@hotmail.com</v>
          </cell>
          <cell r="P3">
            <v>8808038.4000000004</v>
          </cell>
          <cell r="Q3">
            <v>96888422.400000006</v>
          </cell>
          <cell r="S3">
            <v>96888422.400000006</v>
          </cell>
          <cell r="T3" t="str">
            <v>1. Dirección Administrativa
2. GIT Gestión contractual</v>
          </cell>
          <cell r="U3" t="str">
            <v>1.Denis Adriana Monroy Rugeles.
2. Ana Milena Yela (16/02/2022)</v>
          </cell>
          <cell r="V3">
            <v>44566</v>
          </cell>
          <cell r="W3">
            <v>322</v>
          </cell>
          <cell r="X3">
            <v>44565</v>
          </cell>
          <cell r="Y3" t="str">
            <v>FUNCIONAMIENTO</v>
          </cell>
          <cell r="Z3">
            <v>4822</v>
          </cell>
          <cell r="AA3">
            <v>96888422.400000006</v>
          </cell>
          <cell r="AB3" t="str">
            <v>A-02-02-02-008-002</v>
          </cell>
          <cell r="AC3" t="str">
            <v>SERVICIOS JURÍDICOS Y CONTABLES</v>
          </cell>
          <cell r="AD3" t="str">
            <v>si</v>
          </cell>
          <cell r="AE3">
            <v>44899</v>
          </cell>
          <cell r="AN3" t="str">
            <v xml:space="preserve">Prestar sus servicios profesionales en la Superintendencia de Transporte, a través de la Dirección Administrativa, brindando soporte y acompañamiento jurídico en los procesos de contratación que se adelantan en la entidad, para el cumplimiento de las metas y objetivos propuestos. </v>
          </cell>
          <cell r="AO3" t="str">
            <v xml:space="preserve">Contratación Directa </v>
          </cell>
          <cell r="AP3" t="str">
            <v>LOCAL</v>
          </cell>
          <cell r="AQ3" t="str">
            <v>BOGOTÁ D.C.</v>
          </cell>
          <cell r="AR3" t="str">
            <v>N/A</v>
          </cell>
          <cell r="AS3">
            <v>44565</v>
          </cell>
          <cell r="AT3">
            <v>44</v>
          </cell>
          <cell r="AU3">
            <v>45079</v>
          </cell>
          <cell r="AV3" t="str">
            <v xml:space="preserve">Prestación Servicios </v>
          </cell>
          <cell r="AW3" t="str">
            <v>EN EJECUCIÓN</v>
          </cell>
          <cell r="AX3">
            <v>44565</v>
          </cell>
          <cell r="AY3">
            <v>44566</v>
          </cell>
          <cell r="AZ3">
            <v>44566</v>
          </cell>
          <cell r="BA3" t="str">
            <v>https://community.secop.gov.co/Public/Tendering/OpportunityDetail/Index?noticeUID=CO1.NTC.2486446&amp;isFromPublicArea=True&amp;isModal=true&amp;asPopupView=true</v>
          </cell>
          <cell r="BB3" t="str">
            <v>2022537150100186E</v>
          </cell>
          <cell r="BC3" t="str">
            <v>SI</v>
          </cell>
        </row>
        <row r="4">
          <cell r="A4">
            <v>3</v>
          </cell>
          <cell r="B4" t="str">
            <v>Sara Patricia Alvarez Mengual</v>
          </cell>
          <cell r="C4">
            <v>1020776880</v>
          </cell>
          <cell r="D4">
            <v>33936</v>
          </cell>
          <cell r="E4" t="str">
            <v>Guajira</v>
          </cell>
          <cell r="F4" t="str">
            <v>Mujer</v>
          </cell>
          <cell r="G4">
            <v>44565</v>
          </cell>
          <cell r="H4">
            <v>44914</v>
          </cell>
          <cell r="I4">
            <v>80111607</v>
          </cell>
          <cell r="J4" t="str">
            <v>Abogado</v>
          </cell>
          <cell r="K4" t="str">
            <v>ESPECIALIZADO II</v>
          </cell>
          <cell r="L4" t="str">
            <v>Profesional</v>
          </cell>
          <cell r="M4" t="str">
            <v>300 8024794</v>
          </cell>
          <cell r="N4" t="str">
            <v>saraalvarez@supertransporte.gov.co</v>
          </cell>
          <cell r="O4" t="str">
            <v>SP.ALVAREZMENGUAL@GMAIL.COM</v>
          </cell>
          <cell r="P4">
            <v>6113547.2599999998</v>
          </cell>
          <cell r="Q4">
            <v>70305793.489999995</v>
          </cell>
          <cell r="S4">
            <v>70305793.489999995</v>
          </cell>
          <cell r="T4" t="str">
            <v>Dirección Administrativa</v>
          </cell>
          <cell r="U4" t="str">
            <v>Denis Adriana Monroy Rugeles</v>
          </cell>
          <cell r="V4">
            <v>44566</v>
          </cell>
          <cell r="W4">
            <v>622</v>
          </cell>
          <cell r="X4">
            <v>44565</v>
          </cell>
          <cell r="Y4" t="str">
            <v>FUNCIONAMIENTO</v>
          </cell>
          <cell r="Z4">
            <v>4422</v>
          </cell>
          <cell r="AA4">
            <v>70305793.489999995</v>
          </cell>
          <cell r="AB4" t="str">
            <v>A-02-02-02-008-002</v>
          </cell>
          <cell r="AC4" t="str">
            <v>SERVICIOS JURÍDICOS Y CONTABLES</v>
          </cell>
          <cell r="AD4" t="str">
            <v>si</v>
          </cell>
          <cell r="AE4">
            <v>44914</v>
          </cell>
          <cell r="AN4" t="str">
            <v xml:space="preserve">Prestar sus servicios profesionales en la Superintendencia de Transporte, brindando acompañamiento jurídico y contractual en las actividades propias de la Dirección Administrativa </v>
          </cell>
          <cell r="AO4" t="str">
            <v xml:space="preserve">Contratación Directa </v>
          </cell>
          <cell r="AP4" t="str">
            <v>LOCAL</v>
          </cell>
          <cell r="AQ4" t="str">
            <v>BOGOTÁ D.C.</v>
          </cell>
          <cell r="AR4" t="str">
            <v>N/A</v>
          </cell>
          <cell r="AS4">
            <v>44565</v>
          </cell>
          <cell r="AT4">
            <v>30</v>
          </cell>
          <cell r="AU4">
            <v>45094</v>
          </cell>
          <cell r="AV4" t="str">
            <v xml:space="preserve">Prestación Servicios </v>
          </cell>
          <cell r="AW4" t="str">
            <v>EN EJECUCIÓN</v>
          </cell>
          <cell r="AX4">
            <v>44565</v>
          </cell>
          <cell r="AY4">
            <v>44566</v>
          </cell>
          <cell r="AZ4">
            <v>44566</v>
          </cell>
          <cell r="BA4" t="str">
            <v>https://community.secop.gov.co/Public/Tendering/OpportunityDetail/Index?noticeUID=CO1.NTC.2486864&amp;isFromPublicArea=True&amp;isModal=true&amp;asPopupView=true</v>
          </cell>
          <cell r="BB4" t="str">
            <v>2022537150100187E</v>
          </cell>
          <cell r="BC4" t="str">
            <v>SI</v>
          </cell>
        </row>
        <row r="5">
          <cell r="A5">
            <v>4</v>
          </cell>
          <cell r="B5" t="str">
            <v xml:space="preserve">Magalli Buitrago Sierra </v>
          </cell>
          <cell r="C5">
            <v>52870133</v>
          </cell>
          <cell r="D5">
            <v>29417</v>
          </cell>
          <cell r="E5" t="str">
            <v>Pulí</v>
          </cell>
          <cell r="F5" t="str">
            <v>Mujer</v>
          </cell>
          <cell r="G5">
            <v>44565</v>
          </cell>
          <cell r="H5">
            <v>44926</v>
          </cell>
          <cell r="I5">
            <v>80111605</v>
          </cell>
          <cell r="J5" t="str">
            <v>TECNOLOGIA EN ADMINISTRACION DE
EMPRESAS</v>
          </cell>
          <cell r="K5" t="str">
            <v>TECNÓLOGO III</v>
          </cell>
          <cell r="L5" t="str">
            <v>Apoyo</v>
          </cell>
          <cell r="M5">
            <v>3208759070</v>
          </cell>
          <cell r="N5" t="str">
            <v>magallibuitrago@supertransporte.gov.co</v>
          </cell>
          <cell r="O5" t="str">
            <v>maga1507@live.com.ar</v>
          </cell>
          <cell r="P5">
            <v>2941952</v>
          </cell>
          <cell r="Q5">
            <v>35107293.869999997</v>
          </cell>
          <cell r="S5">
            <v>35107293.869999997</v>
          </cell>
          <cell r="T5" t="str">
            <v xml:space="preserve">GIT - Gestión Financiera, Presupuestal y Contable </v>
          </cell>
          <cell r="U5" t="str">
            <v>Luz Elena Caicedo Palacios</v>
          </cell>
          <cell r="V5">
            <v>44567</v>
          </cell>
          <cell r="W5">
            <v>1222</v>
          </cell>
          <cell r="X5">
            <v>44565</v>
          </cell>
          <cell r="Y5" t="str">
            <v>FUNCIONAMIENTO</v>
          </cell>
          <cell r="Z5">
            <v>4722</v>
          </cell>
          <cell r="AA5">
            <v>2157431.4700000002</v>
          </cell>
          <cell r="AB5" t="str">
            <v>A-02-02-02-008-002</v>
          </cell>
          <cell r="AC5" t="str">
            <v>SERVICIOS JURÍDICOS Y CONTABLES</v>
          </cell>
          <cell r="AD5" t="str">
            <v>no</v>
          </cell>
          <cell r="AE5">
            <v>44926</v>
          </cell>
          <cell r="AF5">
            <v>44588</v>
          </cell>
          <cell r="AG5">
            <v>2157431.4700000002</v>
          </cell>
          <cell r="AH5" t="str">
            <v>Terminación anticipada del contrato</v>
          </cell>
          <cell r="AI5">
            <v>44589</v>
          </cell>
          <cell r="AJ5" t="str">
            <v>N/A</v>
          </cell>
          <cell r="AN5" t="str">
            <v xml:space="preserve">Prestar sus servicios de apoyo asistencial y operativo en el Grupo de Gestión Financiera, Presupuestal y Contable de la Dirección Financiera de la Superintendencia de Transporte frente al proceso de revisión y pago de las obligaciones financieras a cargo, tales como facturas, cuentas de cobro, viáticos, actos administrativos, seguridad social, nómina, servicios públicos, entre otras obligaciones. </v>
          </cell>
          <cell r="AO5" t="str">
            <v xml:space="preserve">Contratación Directa </v>
          </cell>
          <cell r="AP5" t="str">
            <v>LOCAL</v>
          </cell>
          <cell r="AQ5" t="str">
            <v>BOGOTÁ D.C.</v>
          </cell>
          <cell r="AR5" t="str">
            <v>Terminado</v>
          </cell>
          <cell r="AS5">
            <v>44565</v>
          </cell>
          <cell r="AT5">
            <v>42</v>
          </cell>
          <cell r="AU5">
            <v>45106</v>
          </cell>
          <cell r="AV5" t="str">
            <v xml:space="preserve">Prestación Servicios </v>
          </cell>
          <cell r="AW5" t="str">
            <v>TERMINADO</v>
          </cell>
          <cell r="AX5">
            <v>44565</v>
          </cell>
          <cell r="AY5">
            <v>44566</v>
          </cell>
          <cell r="AZ5">
            <v>44567</v>
          </cell>
          <cell r="BA5" t="str">
            <v>https://community.secop.gov.co/Public/Tendering/OpportunityDetail/Index?noticeUID=CO1.NTC.2487316&amp;isFromPublicArea=True&amp;isModal=true&amp;asPopupView=true</v>
          </cell>
          <cell r="BB5" t="str">
            <v>2022537150100102E</v>
          </cell>
          <cell r="BC5" t="str">
            <v>SI</v>
          </cell>
        </row>
        <row r="6">
          <cell r="A6">
            <v>5</v>
          </cell>
          <cell r="B6" t="str">
            <v>Natalia Susana Quimbay Beltrán</v>
          </cell>
          <cell r="C6">
            <v>1074417714</v>
          </cell>
          <cell r="D6">
            <v>34265</v>
          </cell>
          <cell r="E6" t="str">
            <v>Gacheta</v>
          </cell>
          <cell r="F6" t="str">
            <v>Mujer</v>
          </cell>
          <cell r="G6">
            <v>44565</v>
          </cell>
          <cell r="H6">
            <v>44870</v>
          </cell>
          <cell r="I6">
            <v>80111601</v>
          </cell>
          <cell r="J6" t="str">
            <v>ADMINISTRACION DE EMPRESAS -ESP</v>
          </cell>
          <cell r="K6" t="str">
            <v>PROFESIONAL IV</v>
          </cell>
          <cell r="L6" t="str">
            <v>Profesional</v>
          </cell>
          <cell r="M6">
            <v>3208791998</v>
          </cell>
          <cell r="N6" t="str">
            <v>nataliaquimbay@supertransporte.gov.co</v>
          </cell>
          <cell r="O6" t="str">
            <v>nquimbay814@gmail.com</v>
          </cell>
          <cell r="P6">
            <v>4227042</v>
          </cell>
          <cell r="Q6">
            <v>42270420</v>
          </cell>
          <cell r="S6">
            <v>42270420</v>
          </cell>
          <cell r="T6" t="str">
            <v xml:space="preserve">GIT - Gestión Financiera, Presupuestal y Contable </v>
          </cell>
          <cell r="U6" t="str">
            <v>Luz Elena Caicedo Palacios</v>
          </cell>
          <cell r="V6">
            <v>44567</v>
          </cell>
          <cell r="W6">
            <v>1622</v>
          </cell>
          <cell r="X6">
            <v>44565</v>
          </cell>
          <cell r="Y6" t="str">
            <v>FUNCIONAMIENTO</v>
          </cell>
          <cell r="Z6">
            <v>4022</v>
          </cell>
          <cell r="AA6">
            <v>42270420</v>
          </cell>
          <cell r="AB6" t="str">
            <v>A-02-02-02-008-003</v>
          </cell>
          <cell r="AC6" t="str">
            <v>OTROS SERVICIOS PROFESIONALES, CIENTÍFICOS Y TÉCNICOS</v>
          </cell>
          <cell r="AD6" t="str">
            <v>si</v>
          </cell>
          <cell r="AE6">
            <v>44870</v>
          </cell>
          <cell r="AN6" t="str">
            <v xml:space="preserve">Prestar sus servicios profesionales en el Grupo de Gestión Financiera, Presupuestal y Contable de la Dirección Financiera de la Superintendencia de Transporte acompañando en las actividades relacionadas con el seguimiento y gestión de la ejecución presupuestal; a la devolución de saldos a favor y pago de conciliaciones y sentencias judiciales. </v>
          </cell>
          <cell r="AO6" t="str">
            <v xml:space="preserve">Contratación Directa </v>
          </cell>
          <cell r="AP6" t="str">
            <v>LOCAL</v>
          </cell>
          <cell r="AQ6" t="str">
            <v>BOGOTÁ D.C.</v>
          </cell>
          <cell r="AR6" t="str">
            <v>N/A</v>
          </cell>
          <cell r="AS6">
            <v>44565</v>
          </cell>
          <cell r="AT6">
            <v>29</v>
          </cell>
          <cell r="AU6">
            <v>45050</v>
          </cell>
          <cell r="AV6" t="str">
            <v xml:space="preserve">Prestación Servicios </v>
          </cell>
          <cell r="AW6" t="str">
            <v>EN EJECUCIÓN</v>
          </cell>
          <cell r="AX6">
            <v>44565</v>
          </cell>
          <cell r="AY6">
            <v>44566</v>
          </cell>
          <cell r="AZ6">
            <v>44567</v>
          </cell>
          <cell r="BA6" t="str">
            <v>https://community.secop.gov.co/Public/Tendering/OpportunityDetail/Index?noticeUID=CO1.NTC.2486951&amp;isFromPublicArea=True&amp;isModal=true&amp;asPopupView=true</v>
          </cell>
          <cell r="BB6" t="str">
            <v>2022537150100113E</v>
          </cell>
          <cell r="BC6" t="str">
            <v>SI</v>
          </cell>
        </row>
        <row r="7">
          <cell r="A7">
            <v>6</v>
          </cell>
          <cell r="B7" t="str">
            <v xml:space="preserve"> Iván David Rodríguez Ramírez</v>
          </cell>
          <cell r="C7">
            <v>1016027783</v>
          </cell>
          <cell r="D7">
            <v>33071</v>
          </cell>
          <cell r="E7" t="str">
            <v>Bogotá</v>
          </cell>
          <cell r="F7" t="str">
            <v>Hombre</v>
          </cell>
          <cell r="G7">
            <v>44565</v>
          </cell>
          <cell r="H7">
            <v>44926</v>
          </cell>
          <cell r="I7">
            <v>80111605</v>
          </cell>
          <cell r="J7" t="str">
            <v>Economia -Esp</v>
          </cell>
          <cell r="K7" t="str">
            <v>ESPECIALIZADO I</v>
          </cell>
          <cell r="L7" t="str">
            <v>Profesional</v>
          </cell>
          <cell r="M7">
            <v>3214849591</v>
          </cell>
          <cell r="N7" t="str">
            <v>IvanRodriguez@supertransporte.gov.co</v>
          </cell>
          <cell r="O7" t="str">
            <v>ivanrr1790@gmail.com</v>
          </cell>
          <cell r="P7">
            <v>5502193.6600000001</v>
          </cell>
          <cell r="Q7">
            <v>65659511.009999998</v>
          </cell>
          <cell r="S7">
            <v>65659511.009999998</v>
          </cell>
          <cell r="T7" t="str">
            <v>Dirección Financiera</v>
          </cell>
          <cell r="U7" t="str">
            <v>Diana Paola Suárez Méndez</v>
          </cell>
          <cell r="V7">
            <v>44567</v>
          </cell>
          <cell r="W7">
            <v>1722</v>
          </cell>
          <cell r="X7">
            <v>44565</v>
          </cell>
          <cell r="Y7" t="str">
            <v>FUNCIONAMIENTO</v>
          </cell>
          <cell r="Z7">
            <v>4622</v>
          </cell>
          <cell r="AA7">
            <v>65659511.009999998</v>
          </cell>
          <cell r="AB7" t="str">
            <v>A-02-02-02-008-002</v>
          </cell>
          <cell r="AC7" t="str">
            <v>SERVICIOS JURÍDICOS Y CONTABLES</v>
          </cell>
          <cell r="AD7" t="str">
            <v>si</v>
          </cell>
          <cell r="AE7">
            <v>44926</v>
          </cell>
          <cell r="AN7" t="str">
            <v xml:space="preserve">Prestar sus servicios profesionales en el Grupo de Análisis de Gestión del Recaudo de la Dirección Financiera acompañando en actividades para analizar, confrontar y conciliar las cuentas bancarias recaudadoras, así como realizar la aplicación de pagos en el aplicativo Consola C-taux, la imputación de ingresos en el SIIF Nación, informes de liquidez y la ejecución del análisis y gestión del recaudo. </v>
          </cell>
          <cell r="AO7" t="str">
            <v xml:space="preserve">Contratación Directa </v>
          </cell>
          <cell r="AP7" t="str">
            <v>LOCAL</v>
          </cell>
          <cell r="AQ7" t="str">
            <v>BOGOTÁ D.C.</v>
          </cell>
          <cell r="AR7" t="str">
            <v>N/A</v>
          </cell>
          <cell r="AS7">
            <v>44565</v>
          </cell>
          <cell r="AT7">
            <v>32</v>
          </cell>
          <cell r="AU7">
            <v>45106</v>
          </cell>
          <cell r="AV7" t="str">
            <v xml:space="preserve">Prestación Servicios </v>
          </cell>
          <cell r="AW7" t="str">
            <v>EN EJECUCIÓN</v>
          </cell>
          <cell r="AX7">
            <v>44565</v>
          </cell>
          <cell r="AY7">
            <v>44566</v>
          </cell>
          <cell r="AZ7">
            <v>44564</v>
          </cell>
          <cell r="BA7" t="str">
            <v>https://community.secop.gov.co/Public/Tendering/OpportunityDetail/Index?noticeUID=CO1.NTC.2487190&amp;isFromPublicArea=True&amp;isModal=true&amp;asPopupView=true</v>
          </cell>
          <cell r="BB7" t="str">
            <v>2022537150100112E</v>
          </cell>
          <cell r="BC7" t="str">
            <v>SI</v>
          </cell>
        </row>
        <row r="8">
          <cell r="A8">
            <v>7</v>
          </cell>
          <cell r="B8" t="str">
            <v xml:space="preserve"> Diana Caterin Pineda Pedraza</v>
          </cell>
          <cell r="C8">
            <v>52875882</v>
          </cell>
          <cell r="D8">
            <v>30121</v>
          </cell>
          <cell r="E8" t="str">
            <v>Bogotá</v>
          </cell>
          <cell r="F8" t="str">
            <v>Mujer</v>
          </cell>
          <cell r="G8">
            <v>44565</v>
          </cell>
          <cell r="H8">
            <v>44926</v>
          </cell>
          <cell r="I8">
            <v>80111616</v>
          </cell>
          <cell r="J8" t="str">
            <v xml:space="preserve">Tecnólogo en Negociación Intenacional </v>
          </cell>
          <cell r="K8" t="str">
            <v>TECNÓLOGO III</v>
          </cell>
          <cell r="L8" t="str">
            <v>Apoyo</v>
          </cell>
          <cell r="M8">
            <v>3142553171</v>
          </cell>
          <cell r="N8" t="str">
            <v>dianapineda@supertransporte.gov.co</v>
          </cell>
          <cell r="O8" t="str">
            <v>dianapc262@gmail.com</v>
          </cell>
          <cell r="P8">
            <v>2941952</v>
          </cell>
          <cell r="Q8">
            <v>35107293.869999997</v>
          </cell>
          <cell r="S8">
            <v>35107293.869999997</v>
          </cell>
          <cell r="T8" t="str">
            <v>GIT - Análisis y Gestión  Recaudo</v>
          </cell>
          <cell r="U8" t="str">
            <v>Daniela Maria Mendoza Sierra</v>
          </cell>
          <cell r="V8">
            <v>44567</v>
          </cell>
          <cell r="W8">
            <v>922</v>
          </cell>
          <cell r="X8">
            <v>44565</v>
          </cell>
          <cell r="Y8" t="str">
            <v>FUNCIONAMIENTO</v>
          </cell>
          <cell r="Z8">
            <v>4322</v>
          </cell>
          <cell r="AA8">
            <v>35107293.869999997</v>
          </cell>
          <cell r="AB8" t="str">
            <v>A-02-02-02-008-005</v>
          </cell>
          <cell r="AC8" t="str">
            <v>SERVICIOS DE SOPORTE</v>
          </cell>
          <cell r="AD8" t="str">
            <v>si</v>
          </cell>
          <cell r="AE8">
            <v>44926</v>
          </cell>
          <cell r="AN8" t="str">
            <v xml:space="preserve">Prestar sus servicios de apoyo a la gestión en el Grupo de Análisis y Gestión del Recaudo de la Dirección Financiera de la Superintendencia de Transporte, apoyando en la ejecución de la gestión de cobro persuasivo. </v>
          </cell>
          <cell r="AO8" t="str">
            <v xml:space="preserve">Contratación Directa </v>
          </cell>
          <cell r="AP8" t="str">
            <v>LOCAL</v>
          </cell>
          <cell r="AQ8" t="str">
            <v>BOGOTÁ D.C.</v>
          </cell>
          <cell r="AR8" t="str">
            <v>N/A</v>
          </cell>
          <cell r="AS8">
            <v>44565</v>
          </cell>
          <cell r="AT8">
            <v>40</v>
          </cell>
          <cell r="AU8">
            <v>45106</v>
          </cell>
          <cell r="AV8" t="str">
            <v xml:space="preserve">Prestación Servicios </v>
          </cell>
          <cell r="AW8" t="str">
            <v>EN EJECUCIÓN</v>
          </cell>
          <cell r="AX8">
            <v>44565</v>
          </cell>
          <cell r="AY8">
            <v>44566</v>
          </cell>
          <cell r="AZ8">
            <v>44567</v>
          </cell>
          <cell r="BA8" t="str">
            <v>https://community.secop.gov.co/Public/Tendering/OpportunityDetail/Index?noticeUID=CO1.NTC.2487455&amp;isFromPublicArea=True&amp;isModal=true&amp;asPopupView=true</v>
          </cell>
          <cell r="BB8" t="str">
            <v>2022537150100104E</v>
          </cell>
          <cell r="BC8" t="str">
            <v>SI</v>
          </cell>
        </row>
        <row r="9">
          <cell r="A9">
            <v>8</v>
          </cell>
          <cell r="B9" t="str">
            <v>Erika Alejandra Barragán Padilla</v>
          </cell>
          <cell r="C9">
            <v>1032459484</v>
          </cell>
          <cell r="D9">
            <v>34243</v>
          </cell>
          <cell r="E9" t="str">
            <v>Espinal</v>
          </cell>
          <cell r="F9" t="str">
            <v>Mujer</v>
          </cell>
          <cell r="G9">
            <v>44565</v>
          </cell>
          <cell r="H9">
            <v>44926</v>
          </cell>
          <cell r="I9">
            <v>80111616</v>
          </cell>
          <cell r="J9" t="str">
            <v>ADMINISTRACION DE EMPRESAS</v>
          </cell>
          <cell r="K9" t="str">
            <v>PROFESIONAL I</v>
          </cell>
          <cell r="L9" t="str">
            <v>Profesional</v>
          </cell>
          <cell r="M9">
            <v>4066709</v>
          </cell>
          <cell r="N9" t="str">
            <v>erikabarragan@supertransporte.gov.co</v>
          </cell>
          <cell r="O9" t="str">
            <v>alejabarra38@hotmail.com</v>
          </cell>
          <cell r="P9">
            <v>2941952</v>
          </cell>
          <cell r="Q9">
            <v>35107293.869999997</v>
          </cell>
          <cell r="S9">
            <v>35107293.869999997</v>
          </cell>
          <cell r="T9" t="str">
            <v>GIT - Análisis y Gestión  Recaudo</v>
          </cell>
          <cell r="U9" t="str">
            <v>Daniela Maria Mendoza Sierra</v>
          </cell>
          <cell r="V9">
            <v>44567</v>
          </cell>
          <cell r="W9">
            <v>1122</v>
          </cell>
          <cell r="X9">
            <v>44565</v>
          </cell>
          <cell r="Y9" t="str">
            <v>FUNCIONAMIENTO</v>
          </cell>
          <cell r="Z9">
            <v>1122</v>
          </cell>
          <cell r="AA9">
            <v>35107293.869999997</v>
          </cell>
          <cell r="AB9" t="str">
            <v>A-02-02-02-008-005</v>
          </cell>
          <cell r="AC9" t="str">
            <v>SERVICIOS DE SOPORTE</v>
          </cell>
          <cell r="AD9" t="str">
            <v>si</v>
          </cell>
          <cell r="AE9">
            <v>44926</v>
          </cell>
          <cell r="AN9" t="str">
            <v xml:space="preserve">Prestar sus servicios profesionales en el Grupo de Análisis y Gestión del Recaudo de la Dirección Financiera apoyando en los procesos de la gestión de cobro persuasivo, así como, en las acciones administrativas necesarias para identificar, analizar y sanear las partidas conciliatorias relacionadas con el recaudo de la Superintendencia de Transporte. </v>
          </cell>
          <cell r="AO9" t="str">
            <v xml:space="preserve">Contratación Directa </v>
          </cell>
          <cell r="AP9" t="str">
            <v>LOCAL</v>
          </cell>
          <cell r="AQ9" t="str">
            <v>BOGOTÁ D.C.</v>
          </cell>
          <cell r="AR9" t="str">
            <v>N/A</v>
          </cell>
          <cell r="AS9">
            <v>44565</v>
          </cell>
          <cell r="AT9">
            <v>29</v>
          </cell>
          <cell r="AU9">
            <v>45106</v>
          </cell>
          <cell r="AV9" t="str">
            <v xml:space="preserve">Prestación Servicios </v>
          </cell>
          <cell r="AW9" t="str">
            <v>EN EJECUCIÓN</v>
          </cell>
          <cell r="AX9">
            <v>44565</v>
          </cell>
          <cell r="AY9">
            <v>44566</v>
          </cell>
          <cell r="AZ9">
            <v>44567</v>
          </cell>
          <cell r="BA9" t="str">
            <v>https://community.secop.gov.co/Public/Tendering/OpportunityDetail/Index?noticeUID=CO1.NTC.2487550&amp;isFromPublicArea=True&amp;isModal=true&amp;asPopupView=true</v>
          </cell>
          <cell r="BB9" t="str">
            <v>2022537150100105E</v>
          </cell>
          <cell r="BC9" t="str">
            <v>SI</v>
          </cell>
        </row>
        <row r="10">
          <cell r="A10">
            <v>9</v>
          </cell>
          <cell r="B10" t="str">
            <v xml:space="preserve">Carlos Arturo Mojica Rangel </v>
          </cell>
          <cell r="C10">
            <v>79541984</v>
          </cell>
          <cell r="D10">
            <v>25752</v>
          </cell>
          <cell r="E10" t="str">
            <v>Bogotá</v>
          </cell>
          <cell r="F10" t="str">
            <v>Hombre</v>
          </cell>
          <cell r="G10">
            <v>44565</v>
          </cell>
          <cell r="H10">
            <v>44926</v>
          </cell>
          <cell r="I10">
            <v>80111605</v>
          </cell>
          <cell r="J10" t="str">
            <v>ADMINISTRACION DE EMPRESAS</v>
          </cell>
          <cell r="K10" t="str">
            <v>PROFESIONAL III</v>
          </cell>
          <cell r="L10" t="str">
            <v>Profesional</v>
          </cell>
          <cell r="M10">
            <v>4315340</v>
          </cell>
          <cell r="N10" t="str">
            <v>carlosmojica@supertransporte.gov.co</v>
          </cell>
          <cell r="O10" t="str">
            <v>camor3670@gmail.com</v>
          </cell>
          <cell r="P10">
            <v>3529728</v>
          </cell>
          <cell r="Q10">
            <v>42121420.799999997</v>
          </cell>
          <cell r="S10">
            <v>42121420.799999997</v>
          </cell>
          <cell r="T10" t="str">
            <v>Dirección Financiera</v>
          </cell>
          <cell r="U10" t="str">
            <v>Diana Paola Suárez Méndez</v>
          </cell>
          <cell r="V10">
            <v>44566</v>
          </cell>
          <cell r="W10">
            <v>822</v>
          </cell>
          <cell r="X10">
            <v>44565</v>
          </cell>
          <cell r="Y10" t="str">
            <v>FUNCIONAMIENTO</v>
          </cell>
          <cell r="Z10">
            <v>4222</v>
          </cell>
          <cell r="AA10">
            <v>42121420.799999997</v>
          </cell>
          <cell r="AB10" t="str">
            <v>A-02-02-02-008-002</v>
          </cell>
          <cell r="AC10" t="str">
            <v>SERVICIOS JURÍDICOS Y CONTABLES</v>
          </cell>
          <cell r="AD10" t="str">
            <v>si</v>
          </cell>
          <cell r="AE10">
            <v>44926</v>
          </cell>
          <cell r="AN10" t="str">
            <v>Prestar sus servicios profesionales en la Dirección Financiera de la Superintendencia de Transporte acompañando en la actualización, análisis, depuración, conciliación y seguimiento de la cartera, así como en la proyección de respuestas a peticiones, quejas y reclamos que se presenten con ocasión a las obligaciones y derechos que se reflejen en la cartera de la Entidad</v>
          </cell>
          <cell r="AO10" t="str">
            <v xml:space="preserve">Contratación Directa </v>
          </cell>
          <cell r="AP10" t="str">
            <v>LOCAL</v>
          </cell>
          <cell r="AQ10" t="str">
            <v>BOGOTÁ D.C.</v>
          </cell>
          <cell r="AR10" t="str">
            <v>N/A</v>
          </cell>
          <cell r="AS10">
            <v>44565</v>
          </cell>
          <cell r="AT10">
            <v>52</v>
          </cell>
          <cell r="AU10">
            <v>45106</v>
          </cell>
          <cell r="AV10" t="str">
            <v xml:space="preserve">Prestación Servicios </v>
          </cell>
          <cell r="AW10" t="str">
            <v>EN EJECUCIÓN</v>
          </cell>
          <cell r="AX10">
            <v>44565</v>
          </cell>
          <cell r="AY10">
            <v>44566</v>
          </cell>
          <cell r="AZ10">
            <v>44566</v>
          </cell>
          <cell r="BA10" t="str">
            <v>https://community.secop.gov.co/Public/Tendering/OpportunityDetail/Index?noticeUID=CO1.NTC.2487788&amp;isFromPublicArea=True&amp;isModal=true&amp;asPopupView=true</v>
          </cell>
          <cell r="BB10" t="str">
            <v>2022537150100103E</v>
          </cell>
          <cell r="BC10" t="str">
            <v>SI</v>
          </cell>
        </row>
        <row r="11">
          <cell r="A11">
            <v>10</v>
          </cell>
          <cell r="B11" t="str">
            <v xml:space="preserve"> Luz Miriam Peña Diaz</v>
          </cell>
          <cell r="C11">
            <v>1032396395</v>
          </cell>
          <cell r="D11">
            <v>31956</v>
          </cell>
          <cell r="E11" t="str">
            <v>Bogotá</v>
          </cell>
          <cell r="F11" t="str">
            <v>Mujer</v>
          </cell>
          <cell r="G11">
            <v>44565</v>
          </cell>
          <cell r="H11">
            <v>44808</v>
          </cell>
          <cell r="I11">
            <v>80111605</v>
          </cell>
          <cell r="J11" t="str">
            <v>TECNOLOGIA EN GESTION DE
PROCESOS INDUSTRIALES</v>
          </cell>
          <cell r="K11" t="str">
            <v>TECNÓLOGO I</v>
          </cell>
          <cell r="L11" t="str">
            <v>Apoyo</v>
          </cell>
          <cell r="M11">
            <v>3152262478</v>
          </cell>
          <cell r="N11" t="str">
            <v>luzpena@supertransporte.gov.co</v>
          </cell>
          <cell r="O11" t="str">
            <v>luzmpena8706@hotmail.com</v>
          </cell>
          <cell r="P11">
            <v>2462720</v>
          </cell>
          <cell r="Q11">
            <v>19701760</v>
          </cell>
          <cell r="R11">
            <v>9522517</v>
          </cell>
          <cell r="S11">
            <v>29224277</v>
          </cell>
          <cell r="T11" t="str">
            <v xml:space="preserve">GIT - Gestión Financiera, Presupuestal y Contable </v>
          </cell>
          <cell r="U11" t="str">
            <v>Luz Elena Caicedo Palacios</v>
          </cell>
          <cell r="V11">
            <v>44566</v>
          </cell>
          <cell r="W11">
            <v>2222</v>
          </cell>
          <cell r="X11">
            <v>44565</v>
          </cell>
          <cell r="Y11" t="str">
            <v>FUNCIONAMIENTO</v>
          </cell>
          <cell r="Z11">
            <v>4122</v>
          </cell>
          <cell r="AA11">
            <v>29224277</v>
          </cell>
          <cell r="AB11" t="str">
            <v>A-02-02-02-008-002</v>
          </cell>
          <cell r="AC11" t="str">
            <v>SERVICIOS JURÍDICOS Y CONTABLES</v>
          </cell>
          <cell r="AD11" t="str">
            <v>si</v>
          </cell>
          <cell r="AE11">
            <v>44926</v>
          </cell>
          <cell r="AH11" t="str">
            <v>ADICIÓN Y PRÓRROGA</v>
          </cell>
          <cell r="AI11">
            <v>44806</v>
          </cell>
          <cell r="AN11" t="str">
            <v xml:space="preserve">Prestar sus servicios de apoyo asistencial y operativo en el Grupo de Gestión Financiera, Presupuestal y Contable de la Dirección Financiera de la Superintendencia de Transporte frente al proceso de revisión y pago de las obligaciones financieras a cargo, tales como facturas, cuentas de cobro, viáticos, actos administrativos, seguridad social, nómina, servicios públicos, entre otras obligaciones. </v>
          </cell>
          <cell r="AO11" t="str">
            <v xml:space="preserve">Contratación Directa </v>
          </cell>
          <cell r="AP11" t="str">
            <v>LOCAL</v>
          </cell>
          <cell r="AQ11" t="str">
            <v>BOGOTÁ D.C.</v>
          </cell>
          <cell r="AR11" t="str">
            <v>N/A</v>
          </cell>
          <cell r="AS11">
            <v>44565</v>
          </cell>
          <cell r="AT11">
            <v>35</v>
          </cell>
          <cell r="AU11">
            <v>45106</v>
          </cell>
          <cell r="AV11" t="str">
            <v xml:space="preserve">Prestación Servicios </v>
          </cell>
          <cell r="AW11" t="str">
            <v xml:space="preserve">MODIFICACIÓN </v>
          </cell>
          <cell r="AX11">
            <v>44565</v>
          </cell>
          <cell r="AY11">
            <v>44566</v>
          </cell>
          <cell r="AZ11" t="str">
            <v>N/A</v>
          </cell>
          <cell r="BA11" t="str">
            <v>https://community.secop.gov.co/Public/Tendering/OpportunityDetail/Index?noticeUID=CO1.NTC.2488308&amp;isFromPublicArea=True&amp;isModal=true&amp;asPopupView=true</v>
          </cell>
          <cell r="BB11" t="str">
            <v>2022537150100114E</v>
          </cell>
          <cell r="BC11" t="str">
            <v>SI</v>
          </cell>
        </row>
        <row r="12">
          <cell r="A12">
            <v>11</v>
          </cell>
          <cell r="B12" t="str">
            <v xml:space="preserve"> Leidy Paola Lopez Montañez</v>
          </cell>
          <cell r="C12">
            <v>1048846938</v>
          </cell>
          <cell r="D12">
            <v>31963</v>
          </cell>
          <cell r="E12" t="str">
            <v>Garagoa</v>
          </cell>
          <cell r="F12" t="str">
            <v>Mujer</v>
          </cell>
          <cell r="G12">
            <v>44566</v>
          </cell>
          <cell r="H12">
            <v>44926</v>
          </cell>
          <cell r="I12">
            <v>80111605</v>
          </cell>
          <cell r="J12" t="str">
            <v>Contador Publico -ESP</v>
          </cell>
          <cell r="K12" t="str">
            <v>PROFESIONAL III</v>
          </cell>
          <cell r="L12" t="str">
            <v>Profesional</v>
          </cell>
          <cell r="M12">
            <v>3143101521</v>
          </cell>
          <cell r="N12" t="str">
            <v>paolalopez@supertransporte.gov.co</v>
          </cell>
          <cell r="O12" t="str">
            <v>alopal85@hotmail.com</v>
          </cell>
          <cell r="P12">
            <v>3529728</v>
          </cell>
          <cell r="Q12">
            <v>42121420.799999997</v>
          </cell>
          <cell r="S12">
            <v>42121420.799999997</v>
          </cell>
          <cell r="T12" t="str">
            <v>Dirección Financiera</v>
          </cell>
          <cell r="U12" t="str">
            <v>Diana Paola Suárez Méndez</v>
          </cell>
          <cell r="V12">
            <v>44567</v>
          </cell>
          <cell r="W12">
            <v>1422</v>
          </cell>
          <cell r="X12">
            <v>44565</v>
          </cell>
          <cell r="Y12" t="str">
            <v>FUNCIONAMIENTO</v>
          </cell>
          <cell r="Z12">
            <v>5222</v>
          </cell>
          <cell r="AA12">
            <v>42121420.799999997</v>
          </cell>
          <cell r="AB12" t="str">
            <v>A-02-02-02-008-002</v>
          </cell>
          <cell r="AC12" t="str">
            <v>SERVICIOS JURÍDICOS Y CONTABLES</v>
          </cell>
          <cell r="AD12" t="str">
            <v>si</v>
          </cell>
          <cell r="AE12">
            <v>44926</v>
          </cell>
          <cell r="AN12" t="str">
            <v xml:space="preserve">Prestar sus servicios profesionales en el Grupo de Análisis de Gestión del Recaudo de la Dirección Financiera acompañando en actividades para analizar, confrontar y conciliar las cuentas bancarias recaudadoras, así como realizar la aplicación de pagos en el aplicativo Consola C-taux, la imputación de ingresos en el SIIF Nación y la devolución de saldos a favor por pago de lo no debido o mayor valor pagado. </v>
          </cell>
          <cell r="AO12" t="str">
            <v xml:space="preserve">Contratación Directa </v>
          </cell>
          <cell r="AP12" t="str">
            <v>LOCAL</v>
          </cell>
          <cell r="AQ12" t="str">
            <v>BOGOTÁ D.C.</v>
          </cell>
          <cell r="AR12" t="str">
            <v>N/A</v>
          </cell>
          <cell r="AS12">
            <v>44566</v>
          </cell>
          <cell r="AT12">
            <v>35</v>
          </cell>
          <cell r="AU12">
            <v>45106</v>
          </cell>
          <cell r="AV12" t="str">
            <v xml:space="preserve">Prestación Servicios </v>
          </cell>
          <cell r="AW12" t="str">
            <v>EN EJECUCIÓN</v>
          </cell>
          <cell r="AX12">
            <v>44565</v>
          </cell>
          <cell r="AY12">
            <v>44566</v>
          </cell>
          <cell r="AZ12">
            <v>44567</v>
          </cell>
          <cell r="BA12" t="str">
            <v>https://community.secop.gov.co/Public/Tendering/OpportunityDetail/Index?noticeUID=CO1.NTC.2488140&amp;isFromPublicArea=True&amp;isModal=true&amp;asPopupView=true</v>
          </cell>
          <cell r="BB12" t="str">
            <v>2022537150100111E</v>
          </cell>
          <cell r="BC12" t="str">
            <v>SI</v>
          </cell>
        </row>
        <row r="13">
          <cell r="A13">
            <v>12</v>
          </cell>
          <cell r="B13" t="str">
            <v>Angie vanessa Jimenez Timaná</v>
          </cell>
          <cell r="C13">
            <v>1026272606</v>
          </cell>
          <cell r="D13">
            <v>33291</v>
          </cell>
          <cell r="E13" t="str">
            <v>Bogotá</v>
          </cell>
          <cell r="F13" t="str">
            <v>Mujer</v>
          </cell>
          <cell r="G13">
            <v>44566</v>
          </cell>
          <cell r="H13">
            <v>44926</v>
          </cell>
          <cell r="I13">
            <v>80111607</v>
          </cell>
          <cell r="J13" t="str">
            <v>Abogado - ESP</v>
          </cell>
          <cell r="K13" t="str">
            <v>PROFESIONAL III</v>
          </cell>
          <cell r="L13" t="str">
            <v>Profesional</v>
          </cell>
          <cell r="M13">
            <v>3186901159</v>
          </cell>
          <cell r="N13" t="str">
            <v>angiejimenez@supertransporte.gov.co</v>
          </cell>
          <cell r="O13" t="str">
            <v>angievjimenez222@gmail.com</v>
          </cell>
          <cell r="P13">
            <v>3529728</v>
          </cell>
          <cell r="Q13">
            <v>42003763</v>
          </cell>
          <cell r="S13">
            <v>42003763</v>
          </cell>
          <cell r="T13" t="str">
            <v>Delegatura de Transito y Transporte Terrestre</v>
          </cell>
          <cell r="U13" t="str">
            <v>Adriana Margarita Urbina Pinedo</v>
          </cell>
          <cell r="V13">
            <v>44568</v>
          </cell>
          <cell r="W13">
            <v>6922</v>
          </cell>
          <cell r="X13">
            <v>44565</v>
          </cell>
          <cell r="Y13" t="str">
            <v>FUNCIONAMIENTO</v>
          </cell>
          <cell r="Z13">
            <v>5822</v>
          </cell>
          <cell r="AA13">
            <v>42003763</v>
          </cell>
          <cell r="AB13" t="str">
            <v>A-02-02-02-008-002</v>
          </cell>
          <cell r="AC13" t="str">
            <v>SERVICIOS JURÍDICOS Y CONTABLES</v>
          </cell>
          <cell r="AD13" t="str">
            <v>si</v>
          </cell>
          <cell r="AE13">
            <v>44926</v>
          </cell>
          <cell r="AN13" t="str">
            <v>Prestar sus servicios profesionales en la Superintendencia Delegada de Tránsito y Transporte Terrestre apoyando desde el punto de vista jurídico el desarrollo de las labores de inspección, vigilancia y control del servicio público de transporte, servicios conexos a este y la aplicación de normas de tránsito.</v>
          </cell>
          <cell r="AO13" t="str">
            <v xml:space="preserve">Contratación Directa </v>
          </cell>
          <cell r="AP13" t="str">
            <v>LOCAL</v>
          </cell>
          <cell r="AQ13" t="str">
            <v>BOGOTÁ D.C.</v>
          </cell>
          <cell r="AR13" t="str">
            <v>N/A</v>
          </cell>
          <cell r="AS13">
            <v>44565</v>
          </cell>
          <cell r="AT13">
            <v>31</v>
          </cell>
          <cell r="AU13">
            <v>45106</v>
          </cell>
          <cell r="AV13" t="str">
            <v xml:space="preserve">Prestación Servicios </v>
          </cell>
          <cell r="AW13" t="str">
            <v>EN EJECUCIÓN</v>
          </cell>
          <cell r="AX13">
            <v>44567</v>
          </cell>
          <cell r="AY13">
            <v>44568</v>
          </cell>
          <cell r="AZ13">
            <v>44567</v>
          </cell>
          <cell r="BA13" t="str">
            <v>https://community.secop.gov.co/Public/Tendering/OpportunityDetail/Index?noticeUID=CO1.NTC.2489037&amp;isFromPublicArea=True&amp;isModal=true&amp;asPopupView=true</v>
          </cell>
          <cell r="BB13" t="str">
            <v>2022537150100220E</v>
          </cell>
          <cell r="BC13" t="str">
            <v>SI</v>
          </cell>
        </row>
        <row r="14">
          <cell r="A14">
            <v>13</v>
          </cell>
          <cell r="B14" t="str">
            <v>Carlos Andres Ariza Macias</v>
          </cell>
          <cell r="C14">
            <v>1032460038</v>
          </cell>
          <cell r="D14">
            <v>34215</v>
          </cell>
          <cell r="E14" t="str">
            <v>Ibague</v>
          </cell>
          <cell r="F14" t="str">
            <v>Hombre</v>
          </cell>
          <cell r="G14">
            <v>44566</v>
          </cell>
          <cell r="H14">
            <v>44926</v>
          </cell>
          <cell r="I14">
            <v>80111607</v>
          </cell>
          <cell r="J14" t="str">
            <v>Abogado - ESP</v>
          </cell>
          <cell r="K14" t="str">
            <v>PROFESIONAL I</v>
          </cell>
          <cell r="L14" t="str">
            <v>Profesional</v>
          </cell>
          <cell r="M14">
            <v>3112978832</v>
          </cell>
          <cell r="N14" t="str">
            <v>CarlosAriza@supertransporte.gov.co</v>
          </cell>
          <cell r="O14" t="str">
            <v>carlos.ariza.93@hotmail.com</v>
          </cell>
          <cell r="P14">
            <v>2941952</v>
          </cell>
          <cell r="Q14">
            <v>35009229</v>
          </cell>
          <cell r="S14">
            <v>35009229</v>
          </cell>
          <cell r="T14" t="str">
            <v>Delegatura de Transito y Transporte Terrestre</v>
          </cell>
          <cell r="U14" t="str">
            <v>Adriana Margarita Urbina Pinedo</v>
          </cell>
          <cell r="V14">
            <v>44567</v>
          </cell>
          <cell r="W14">
            <v>7122</v>
          </cell>
          <cell r="X14">
            <v>44565</v>
          </cell>
          <cell r="Y14" t="str">
            <v>FUNCIONAMIENTO</v>
          </cell>
          <cell r="Z14">
            <v>5922</v>
          </cell>
          <cell r="AA14">
            <v>35009229</v>
          </cell>
          <cell r="AB14" t="str">
            <v>A-02-02-02-008-002</v>
          </cell>
          <cell r="AC14" t="str">
            <v>SERVICIOS JURÍDICOS Y CONTABLES</v>
          </cell>
          <cell r="AD14" t="str">
            <v>si</v>
          </cell>
          <cell r="AE14">
            <v>44926</v>
          </cell>
          <cell r="AN14" t="str">
            <v>Prestar sus servicios profesionales en la Superintendencia Delegada de Tránsito y Transporte Terrestre apoyando desde el punto de vista jurídico el desarrollo de las labores de inspección, vigilancia y control del servicio público de transporte, servicios conexos a este y la aplicación de normas de tránsito.</v>
          </cell>
          <cell r="AO14" t="str">
            <v xml:space="preserve">Contratación Directa </v>
          </cell>
          <cell r="AP14" t="str">
            <v>LOCAL</v>
          </cell>
          <cell r="AQ14" t="str">
            <v>BOGOTÁ D.C.</v>
          </cell>
          <cell r="AR14" t="str">
            <v>N/A</v>
          </cell>
          <cell r="AS14">
            <v>44565</v>
          </cell>
          <cell r="AT14">
            <v>29</v>
          </cell>
          <cell r="AU14">
            <v>45106</v>
          </cell>
          <cell r="AV14" t="str">
            <v xml:space="preserve">Prestación Servicios </v>
          </cell>
          <cell r="AW14" t="str">
            <v>EN EJECUCIÓN</v>
          </cell>
          <cell r="AX14">
            <v>44566</v>
          </cell>
          <cell r="AY14">
            <v>44567</v>
          </cell>
          <cell r="AZ14">
            <v>44567</v>
          </cell>
          <cell r="BA14" t="str">
            <v>https://community.secop.gov.co/Public/Tendering/OpportunityDetail/Index?noticeUID=CO1.NTC.2488882&amp;isFromPublicArea=True&amp;isModal=true&amp;asPopupView=true</v>
          </cell>
          <cell r="BB14" t="str">
            <v>2022537150100221E</v>
          </cell>
          <cell r="BC14" t="str">
            <v>SI</v>
          </cell>
        </row>
        <row r="15">
          <cell r="A15">
            <v>14</v>
          </cell>
          <cell r="B15" t="str">
            <v>Nicolas Arturo Casto</v>
          </cell>
          <cell r="C15">
            <v>1020775900</v>
          </cell>
          <cell r="D15">
            <v>33915</v>
          </cell>
          <cell r="E15" t="str">
            <v xml:space="preserve">Bogotá </v>
          </cell>
          <cell r="F15" t="str">
            <v>Hombre</v>
          </cell>
          <cell r="G15">
            <v>44566</v>
          </cell>
          <cell r="H15">
            <v>44926</v>
          </cell>
          <cell r="I15">
            <v>80111621</v>
          </cell>
          <cell r="J15" t="str">
            <v>Politologo</v>
          </cell>
          <cell r="K15" t="str">
            <v>PROFESIONAL I</v>
          </cell>
          <cell r="L15" t="str">
            <v>Profesional</v>
          </cell>
          <cell r="M15" t="str">
            <v> 6793471</v>
          </cell>
          <cell r="N15" t="str">
            <v>NicolasCastro@supertransporte.gov.co</v>
          </cell>
          <cell r="O15" t="str">
            <v>nicolascf_77@hotmail.com</v>
          </cell>
          <cell r="P15">
            <v>2941952</v>
          </cell>
          <cell r="Q15">
            <v>34322773</v>
          </cell>
          <cell r="S15">
            <v>34322773</v>
          </cell>
          <cell r="T15" t="str">
            <v>Delegatura de Transito y Transporte Terrestre</v>
          </cell>
          <cell r="U15" t="str">
            <v>Adriana Margarita Urbina Pinedo</v>
          </cell>
          <cell r="V15">
            <v>44572</v>
          </cell>
          <cell r="W15">
            <v>7222</v>
          </cell>
          <cell r="X15">
            <v>44565</v>
          </cell>
          <cell r="Y15" t="str">
            <v>FUNCIONAMIENTO</v>
          </cell>
          <cell r="Z15">
            <v>6022</v>
          </cell>
          <cell r="AA15">
            <v>34322773</v>
          </cell>
          <cell r="AB15" t="str">
            <v>A-02-02-02-008-002</v>
          </cell>
          <cell r="AC15" t="str">
            <v>SERVICIOS JURÍDICOS Y CONTABLES</v>
          </cell>
          <cell r="AD15" t="str">
            <v>si</v>
          </cell>
          <cell r="AE15">
            <v>44926</v>
          </cell>
          <cell r="AN15" t="str">
            <v>Prestar sus servicios profesionales en la Superintendencia Delegada de Tránsito y Transporte Terrestre apoyando los planes y programas a cargo de la dependencia, en el desarrollo de las funciones que les fueron asignadas en torno al servicio público de transporte y servicios conexos a este.</v>
          </cell>
          <cell r="AO15" t="str">
            <v xml:space="preserve">Contratación Directa </v>
          </cell>
          <cell r="AP15" t="str">
            <v>LOCAL</v>
          </cell>
          <cell r="AQ15" t="str">
            <v>BOGOTÁ D.C.</v>
          </cell>
          <cell r="AR15" t="str">
            <v>N/A</v>
          </cell>
          <cell r="AS15">
            <v>44565</v>
          </cell>
          <cell r="AT15">
            <v>30</v>
          </cell>
          <cell r="AU15">
            <v>45106</v>
          </cell>
          <cell r="AV15" t="str">
            <v xml:space="preserve">Prestación Servicios </v>
          </cell>
          <cell r="AW15" t="str">
            <v>EN EJECUCIÓN</v>
          </cell>
          <cell r="AX15">
            <v>44566</v>
          </cell>
          <cell r="AY15">
            <v>44572</v>
          </cell>
          <cell r="AZ15">
            <v>44572</v>
          </cell>
          <cell r="BA15" t="str">
            <v>https://community.secop.gov.co/Public/Tendering/OpportunityDetail/Index?noticeUID=CO1.NTC.2489254&amp;isFromPublicArea=True&amp;isModal=true&amp;asPopupView=true</v>
          </cell>
          <cell r="BB15" t="str">
            <v>2022537150100222E</v>
          </cell>
          <cell r="BC15" t="str">
            <v>SI</v>
          </cell>
        </row>
        <row r="16">
          <cell r="A16">
            <v>15</v>
          </cell>
          <cell r="B16" t="str">
            <v>Sandra Patricia Muñoz Galeano / Diana  Andrea Daza Galindo</v>
          </cell>
          <cell r="C16" t="str">
            <v>52441030 / 53011445</v>
          </cell>
          <cell r="D16" t="str">
            <v>11/08/1978 - 21/02/1984</v>
          </cell>
          <cell r="E16" t="str">
            <v>Bogotá</v>
          </cell>
          <cell r="F16" t="str">
            <v>Mujer</v>
          </cell>
          <cell r="G16">
            <v>44566</v>
          </cell>
          <cell r="H16">
            <v>44926</v>
          </cell>
          <cell r="I16">
            <v>80111604</v>
          </cell>
          <cell r="J16" t="str">
            <v>Técnico profesional en profesional en procesos administrativos</v>
          </cell>
          <cell r="K16" t="str">
            <v>TÉCNICO I</v>
          </cell>
          <cell r="L16" t="str">
            <v>Apoyo</v>
          </cell>
          <cell r="M16">
            <v>2897808</v>
          </cell>
          <cell r="N16" t="str">
            <v>sandramunoz@supertransporte.gov.co</v>
          </cell>
          <cell r="O16" t="str">
            <v>sandramunoz110815@gmail.com / ddaza@yahoo.es</v>
          </cell>
          <cell r="P16">
            <v>1873920</v>
          </cell>
          <cell r="Q16">
            <v>22299648</v>
          </cell>
          <cell r="S16">
            <v>22299648</v>
          </cell>
          <cell r="T16" t="str">
            <v>Delegatura de Transito y Transporte Terrestre</v>
          </cell>
          <cell r="U16" t="str">
            <v>Adriana Margarita Urbina Pinedo</v>
          </cell>
          <cell r="V16">
            <v>44567</v>
          </cell>
          <cell r="W16">
            <v>8522</v>
          </cell>
          <cell r="X16">
            <v>44565</v>
          </cell>
          <cell r="Y16" t="str">
            <v>FUNCIONAMIENTO</v>
          </cell>
          <cell r="Z16">
            <v>6122</v>
          </cell>
          <cell r="AA16">
            <v>22299648</v>
          </cell>
          <cell r="AB16" t="str">
            <v>A-02-02-02-008-005</v>
          </cell>
          <cell r="AC16" t="str">
            <v>SERVICIOS DE SOPORTE</v>
          </cell>
          <cell r="AD16" t="str">
            <v>si</v>
          </cell>
          <cell r="AE16">
            <v>44926</v>
          </cell>
          <cell r="AH16" t="str">
            <v>CESIÓN</v>
          </cell>
          <cell r="AI16">
            <v>44804</v>
          </cell>
          <cell r="AJ16">
            <v>44805</v>
          </cell>
          <cell r="AN16" t="str">
            <v>Prestar sus servicios de apoyo a la gestión en la Superintendencia Delegada de Tránsito y Transporte Terrestre, realizando actividades de organización, clasificación y preparación física de los expedientes de archivo, de acuerdo con la legislación vigente y tablas de retención documental establecidas en la Entidad.</v>
          </cell>
          <cell r="AO16" t="str">
            <v xml:space="preserve">Contratación Directa </v>
          </cell>
          <cell r="AP16" t="str">
            <v>LOCAL</v>
          </cell>
          <cell r="AQ16" t="str">
            <v>BOGOTÁ D.C.</v>
          </cell>
          <cell r="AR16" t="str">
            <v>Cesión</v>
          </cell>
          <cell r="AS16">
            <v>44565</v>
          </cell>
          <cell r="AT16" t="e">
            <v>#VALUE!</v>
          </cell>
          <cell r="AU16">
            <v>45106</v>
          </cell>
          <cell r="AV16" t="str">
            <v xml:space="preserve">Prestación Servicios </v>
          </cell>
          <cell r="AW16" t="str">
            <v>CESIÓN</v>
          </cell>
          <cell r="AX16">
            <v>44566</v>
          </cell>
          <cell r="AY16">
            <v>44567</v>
          </cell>
          <cell r="AZ16" t="str">
            <v>N/A</v>
          </cell>
          <cell r="BA16" t="str">
            <v>https://community.secop.gov.co/Public/Tendering/OpportunityDetail/Index?noticeUID=CO1.NTC.2489195&amp;isFromPublicArea=True&amp;isModal=true&amp;asPopupView=true</v>
          </cell>
          <cell r="BB16" t="str">
            <v>2022537150100224E</v>
          </cell>
          <cell r="BC16" t="str">
            <v>SI</v>
          </cell>
        </row>
        <row r="17">
          <cell r="A17">
            <v>16</v>
          </cell>
          <cell r="B17" t="str">
            <v>Milton Arley Meneses Reyes</v>
          </cell>
          <cell r="C17">
            <v>1013661467</v>
          </cell>
          <cell r="D17">
            <v>34955</v>
          </cell>
          <cell r="E17" t="str">
            <v>Sandoná - Nariño</v>
          </cell>
          <cell r="F17" t="str">
            <v>Hombre</v>
          </cell>
          <cell r="G17">
            <v>44565</v>
          </cell>
          <cell r="H17">
            <v>44915</v>
          </cell>
          <cell r="I17">
            <v>80111614</v>
          </cell>
          <cell r="J17" t="str">
            <v>Ingenieria Industrial</v>
          </cell>
          <cell r="K17" t="str">
            <v>PROFESIONAL I</v>
          </cell>
          <cell r="L17" t="str">
            <v>Profesional</v>
          </cell>
          <cell r="M17">
            <v>3115222845</v>
          </cell>
          <cell r="N17" t="str">
            <v>MiltonMeneses@supertransporte.gov.co</v>
          </cell>
          <cell r="O17" t="str">
            <v>miltonmenesesr@gmail.com</v>
          </cell>
          <cell r="P17">
            <v>2941952</v>
          </cell>
          <cell r="Q17">
            <v>35107293.869999997</v>
          </cell>
          <cell r="R17">
            <v>294196.55</v>
          </cell>
          <cell r="S17">
            <v>34813097.32</v>
          </cell>
          <cell r="T17" t="str">
            <v>GIT-Talento Humano</v>
          </cell>
          <cell r="U17" t="str">
            <v>María Angélica Tello Coley</v>
          </cell>
          <cell r="V17">
            <v>44567</v>
          </cell>
          <cell r="W17">
            <v>3222</v>
          </cell>
          <cell r="X17">
            <v>44565</v>
          </cell>
          <cell r="Y17" t="str">
            <v>FUNCIONAMIENTO</v>
          </cell>
          <cell r="Z17">
            <v>5122</v>
          </cell>
          <cell r="AA17">
            <v>35107293.869999997</v>
          </cell>
          <cell r="AB17" t="str">
            <v>A-02-02-02-008-003</v>
          </cell>
          <cell r="AC17" t="str">
            <v>OTROS SERVICIOS PROFESIONALES, CIENTÍFICOS Y TÉCNICOS</v>
          </cell>
          <cell r="AD17" t="str">
            <v>si</v>
          </cell>
          <cell r="AE17">
            <v>44926</v>
          </cell>
          <cell r="AH17" t="str">
            <v>PRÓRROGA Y REDUCCIÓN</v>
          </cell>
          <cell r="AI17">
            <v>44806</v>
          </cell>
          <cell r="AN17" t="str">
            <v>Prestar los servicios profesionales al Grupo de Talento Humano, brindando apoyo en la elaboración, implementación y seguimiento del Plan Estratégico de Talento Humano, en conjunto de los planes que lo componen y apoyar la implementación y consolidación del proceso de Gestión del Conocimiento</v>
          </cell>
          <cell r="AO17" t="str">
            <v xml:space="preserve">Contratación Directa </v>
          </cell>
          <cell r="AP17" t="str">
            <v>LOCAL</v>
          </cell>
          <cell r="AQ17" t="str">
            <v>BOGOTÁ D.C.</v>
          </cell>
          <cell r="AR17" t="str">
            <v>N/A</v>
          </cell>
          <cell r="AS17">
            <v>44565</v>
          </cell>
          <cell r="AT17">
            <v>27</v>
          </cell>
          <cell r="AU17">
            <v>45106</v>
          </cell>
          <cell r="AV17" t="str">
            <v xml:space="preserve">Prestación Servicios </v>
          </cell>
          <cell r="AW17" t="str">
            <v xml:space="preserve">MODIFICACIÓN </v>
          </cell>
          <cell r="AX17">
            <v>44566</v>
          </cell>
          <cell r="AY17">
            <v>44567</v>
          </cell>
          <cell r="AZ17">
            <v>44567</v>
          </cell>
          <cell r="BA17" t="str">
            <v>https://community.secop.gov.co/Public/Tendering/OpportunityDetail/Index?noticeUID=CO1.NTC.2489480&amp;isFromPublicArea=True&amp;isModal=true&amp;asPopupView=true</v>
          </cell>
          <cell r="BB17" t="str">
            <v>2022537150100314E</v>
          </cell>
          <cell r="BC17" t="str">
            <v>SI</v>
          </cell>
        </row>
        <row r="18">
          <cell r="A18">
            <v>17</v>
          </cell>
          <cell r="B18" t="str">
            <v>Daniel Alejandro Pinto Campos</v>
          </cell>
          <cell r="C18">
            <v>1018469443</v>
          </cell>
          <cell r="D18">
            <v>34581</v>
          </cell>
          <cell r="E18" t="str">
            <v>Bogotá</v>
          </cell>
          <cell r="F18" t="str">
            <v>Hombre</v>
          </cell>
          <cell r="G18">
            <v>44567</v>
          </cell>
          <cell r="H18">
            <v>44926</v>
          </cell>
          <cell r="I18">
            <v>80111607</v>
          </cell>
          <cell r="J18" t="str">
            <v>Abogado</v>
          </cell>
          <cell r="K18" t="str">
            <v>PROFESIONAL I</v>
          </cell>
          <cell r="L18" t="str">
            <v>Profesional</v>
          </cell>
          <cell r="M18">
            <v>3114517851</v>
          </cell>
          <cell r="N18" t="str">
            <v>DanielPinto@supertransporte.gov.co</v>
          </cell>
          <cell r="O18" t="str">
            <v>danielpinto0494@gmail.com</v>
          </cell>
          <cell r="P18">
            <v>2941952</v>
          </cell>
          <cell r="Q18">
            <v>34813099</v>
          </cell>
          <cell r="S18">
            <v>34813099</v>
          </cell>
          <cell r="T18" t="str">
            <v>Dirección de Investigaciones de la Delegatura de Tránsito y Transporte Terrestre</v>
          </cell>
          <cell r="U18" t="str">
            <v>Hernan Dario Otalora Guevara</v>
          </cell>
          <cell r="V18">
            <v>44568</v>
          </cell>
          <cell r="W18">
            <v>19022</v>
          </cell>
          <cell r="X18">
            <v>44566</v>
          </cell>
          <cell r="Y18" t="str">
            <v>INVERSIÓN</v>
          </cell>
          <cell r="Z18">
            <v>7022</v>
          </cell>
          <cell r="AA18">
            <v>34813099</v>
          </cell>
          <cell r="AB18" t="str">
            <v>C-2499-0600-2-0-2499060-02</v>
          </cell>
          <cell r="AC18" t="str">
            <v>ADQUISICIÓN DE BIENES Y SERVICIOS - SERVICIO DE IMPLEMENTACIÓN SISTEMAS DE GESTIÓN - MEJORAMIENTO DE LA GESTIÓN Y CAPACIDAD INSTITUCIONAL PARA LA SUPERVISIÓN INTEGRAL A LOS VIGILADOS A NIVEL NACIONAL</v>
          </cell>
          <cell r="AD18" t="str">
            <v>si</v>
          </cell>
          <cell r="AE18">
            <v>44926</v>
          </cell>
          <cell r="AN18" t="str">
            <v xml:space="preserve">Prestar sus servicios profesionales en la Superintendencia de Transporte, realizando actividades de análisis jurídico a la documentación de los expedientes que serán objeto de transferencia documental de la Delegatura de Tránsito y Transporte Terrestre, para el mejoramiento de la gestión y capacidad institucional para la supervisión integral a los vigilados a nivel nacional. </v>
          </cell>
          <cell r="AO18" t="str">
            <v xml:space="preserve">Contratación Directa </v>
          </cell>
          <cell r="AP18" t="str">
            <v>LOCAL</v>
          </cell>
          <cell r="AQ18" t="str">
            <v>BOGOTÁ D.C.</v>
          </cell>
          <cell r="AR18" t="str">
            <v>N/A</v>
          </cell>
          <cell r="AS18">
            <v>44565</v>
          </cell>
          <cell r="AT18">
            <v>28</v>
          </cell>
          <cell r="AU18">
            <v>45106</v>
          </cell>
          <cell r="AV18" t="str">
            <v xml:space="preserve">Prestación Servicios </v>
          </cell>
          <cell r="AW18" t="str">
            <v>EN EJECUCIÓN</v>
          </cell>
          <cell r="AX18">
            <v>44567</v>
          </cell>
          <cell r="AY18">
            <v>44568</v>
          </cell>
          <cell r="AZ18">
            <v>44568</v>
          </cell>
          <cell r="BA18" t="str">
            <v>https://community.secop.gov.co/Public/Tendering/OpportunityDetail/Index?noticeUID=CO1.NTC.2489394&amp;isFromPublicArea=True&amp;isModal=true&amp;asPopupView=true</v>
          </cell>
          <cell r="BB18" t="str">
            <v>2022537150100226E</v>
          </cell>
          <cell r="BC18" t="str">
            <v>SI</v>
          </cell>
        </row>
        <row r="19">
          <cell r="A19">
            <v>18</v>
          </cell>
          <cell r="B19" t="str">
            <v>Luis Efren Murillo Gamboa</v>
          </cell>
          <cell r="C19">
            <v>1111744164</v>
          </cell>
          <cell r="D19">
            <v>31646</v>
          </cell>
          <cell r="E19" t="str">
            <v>Buenaventura</v>
          </cell>
          <cell r="F19" t="str">
            <v>Hombre</v>
          </cell>
          <cell r="G19">
            <v>44566</v>
          </cell>
          <cell r="H19">
            <v>44916</v>
          </cell>
          <cell r="I19">
            <v>80111605</v>
          </cell>
          <cell r="J19" t="str">
            <v xml:space="preserve">FINANZAS Y NEGOCIOS
INTERNACIONALES - Maestria </v>
          </cell>
          <cell r="K19" t="str">
            <v>PROFESIONAL I</v>
          </cell>
          <cell r="L19" t="str">
            <v>Profesional</v>
          </cell>
          <cell r="M19">
            <v>3157736466</v>
          </cell>
          <cell r="N19" t="str">
            <v>luismurillo@supertransporte.gov.co</v>
          </cell>
          <cell r="O19" t="str">
            <v>efrenmurillog@gmail.com</v>
          </cell>
          <cell r="P19">
            <v>2941952</v>
          </cell>
          <cell r="Q19">
            <v>35107293.869999997</v>
          </cell>
          <cell r="S19">
            <v>35107293.869999997</v>
          </cell>
          <cell r="T19" t="str">
            <v>GIT-Talento Humano</v>
          </cell>
          <cell r="U19" t="str">
            <v>María Angélica Tello Coley</v>
          </cell>
          <cell r="V19">
            <v>44568</v>
          </cell>
          <cell r="W19">
            <v>3422</v>
          </cell>
          <cell r="X19">
            <v>44565</v>
          </cell>
          <cell r="Y19" t="str">
            <v>FUNCIONAMIENTO</v>
          </cell>
          <cell r="Z19">
            <v>5322</v>
          </cell>
          <cell r="AA19">
            <v>35107293.869999997</v>
          </cell>
          <cell r="AB19" t="str">
            <v>A-02-02-02-008-003</v>
          </cell>
          <cell r="AC19" t="str">
            <v>OTROS SERVICIOS PROFESIONALES, CIENTÍFICOS Y TÉCNICOS</v>
          </cell>
          <cell r="AD19" t="str">
            <v>si</v>
          </cell>
          <cell r="AE19">
            <v>44916</v>
          </cell>
          <cell r="AN19" t="str">
            <v xml:space="preserve">Prestar servicios profesionales en los procedimientos administrativos de elaboración de nómina, liquidación de prestaciones y seguridad social del Grupo de Talento Humano en la superintendencia de Transporte. </v>
          </cell>
          <cell r="AO19" t="str">
            <v xml:space="preserve">Contratación Directa </v>
          </cell>
          <cell r="AP19" t="str">
            <v>LOCAL</v>
          </cell>
          <cell r="AQ19" t="str">
            <v>BOGOTÁ D.C.</v>
          </cell>
          <cell r="AR19" t="str">
            <v>N/A</v>
          </cell>
          <cell r="AS19">
            <v>44565</v>
          </cell>
          <cell r="AT19">
            <v>36</v>
          </cell>
          <cell r="AU19">
            <v>45096</v>
          </cell>
          <cell r="AV19" t="str">
            <v xml:space="preserve">Prestación Servicios </v>
          </cell>
          <cell r="AW19" t="str">
            <v>EN EJECUCIÓN</v>
          </cell>
          <cell r="AX19">
            <v>44566</v>
          </cell>
          <cell r="AY19">
            <v>44567</v>
          </cell>
          <cell r="AZ19">
            <v>44568</v>
          </cell>
          <cell r="BA19" t="str">
            <v>https://community.secop.gov.co/Public/Tendering/OpportunityDetail/Index?noticeUID=CO1.NTC.2489686&amp;isFromPublicArea=True&amp;isModal=true&amp;asPopupView=true</v>
          </cell>
          <cell r="BB19" t="str">
            <v>2022537150100315E</v>
          </cell>
          <cell r="BC19" t="str">
            <v>SI</v>
          </cell>
        </row>
        <row r="20">
          <cell r="A20">
            <v>19</v>
          </cell>
          <cell r="B20" t="str">
            <v>Natalia Paola Suárez Rojas</v>
          </cell>
          <cell r="C20">
            <v>1020745060</v>
          </cell>
          <cell r="D20">
            <v>32755</v>
          </cell>
          <cell r="E20" t="str">
            <v xml:space="preserve">Bogotá </v>
          </cell>
          <cell r="F20" t="str">
            <v>Mujer</v>
          </cell>
          <cell r="G20">
            <v>44567</v>
          </cell>
          <cell r="H20">
            <v>44926</v>
          </cell>
          <cell r="I20">
            <v>80111607</v>
          </cell>
          <cell r="J20" t="str">
            <v>Abogado</v>
          </cell>
          <cell r="K20" t="str">
            <v>PROFESIONAL I</v>
          </cell>
          <cell r="L20" t="str">
            <v>Profesional</v>
          </cell>
          <cell r="M20">
            <v>3012724346</v>
          </cell>
          <cell r="N20" t="str">
            <v>nataliasuarez@supertransporte.gov.co</v>
          </cell>
          <cell r="O20" t="str">
            <v>NATISUA_19@HOTMAIL.COM</v>
          </cell>
          <cell r="P20">
            <v>2941952</v>
          </cell>
          <cell r="Q20">
            <v>34813099</v>
          </cell>
          <cell r="S20">
            <v>34813099</v>
          </cell>
          <cell r="T20" t="str">
            <v>Delegatura de Transito y Transporte Terrestre</v>
          </cell>
          <cell r="U20" t="str">
            <v>Adriana Margarita Urbina Pinedo</v>
          </cell>
          <cell r="V20">
            <v>44568</v>
          </cell>
          <cell r="W20">
            <v>18922</v>
          </cell>
          <cell r="X20">
            <v>44566</v>
          </cell>
          <cell r="Y20" t="str">
            <v>INVERSIÓN</v>
          </cell>
          <cell r="Z20">
            <v>7122</v>
          </cell>
          <cell r="AA20">
            <v>34813099</v>
          </cell>
          <cell r="AB20" t="str">
            <v>C-2499-0600-2-0-2499060-02</v>
          </cell>
          <cell r="AC20" t="str">
            <v>ADQUISICIÓN DE BIENES Y SERVICIOS - SERVICIO DE IMPLEMENTACIÓN SISTEMAS DE GESTIÓN - MEJORAMIENTO DE LA GESTIÓN Y CAPACIDAD INSTITUCIONAL PARA LA SUPERVISIÓN INTEGRAL A LOS VIGILADOS A NIVEL NACIONAL</v>
          </cell>
          <cell r="AD20" t="str">
            <v>si</v>
          </cell>
          <cell r="AE20">
            <v>44926</v>
          </cell>
          <cell r="AN20" t="str">
            <v xml:space="preserve">Prestar sus servicios profesionales en la Superintendencia de Transporte, realizando actividades de análisis jurídico a la documentación de los expedientes que serán objeto de transferencia documental de la Delegatura de Tránsito y Transporte Terrestre, para el mejoramiento de la gestión y capacidad institucional para la supervisión integral a los vigilados a nivel nacional. </v>
          </cell>
          <cell r="AO20" t="str">
            <v xml:space="preserve">Contratación Directa </v>
          </cell>
          <cell r="AP20" t="str">
            <v>LOCAL</v>
          </cell>
          <cell r="AQ20" t="str">
            <v>BOGOTÁ D.C.</v>
          </cell>
          <cell r="AR20" t="str">
            <v>N/A</v>
          </cell>
          <cell r="AS20">
            <v>44565</v>
          </cell>
          <cell r="AT20">
            <v>33</v>
          </cell>
          <cell r="AU20">
            <v>45106</v>
          </cell>
          <cell r="AV20" t="str">
            <v xml:space="preserve">Prestación Servicios </v>
          </cell>
          <cell r="AW20" t="str">
            <v>EN EJECUCIÓN</v>
          </cell>
          <cell r="AX20">
            <v>44567</v>
          </cell>
          <cell r="AY20">
            <v>44568</v>
          </cell>
          <cell r="AZ20">
            <v>44568</v>
          </cell>
          <cell r="BA20" t="str">
            <v>https://community.secop.gov.co/Public/Tendering/OpportunityDetail/Index?noticeUID=CO1.NTC.2489769&amp;isFromPublicArea=True&amp;isModal=true&amp;asPopupView=true</v>
          </cell>
          <cell r="BB20" t="str">
            <v>2022537150100225E</v>
          </cell>
          <cell r="BC20" t="str">
            <v>SI</v>
          </cell>
        </row>
        <row r="21">
          <cell r="A21">
            <v>20</v>
          </cell>
          <cell r="B21" t="str">
            <v>Robinson Amezquita Bustos</v>
          </cell>
          <cell r="C21">
            <v>1110480631</v>
          </cell>
          <cell r="D21">
            <v>32470</v>
          </cell>
          <cell r="E21" t="str">
            <v>Fusagasugá</v>
          </cell>
          <cell r="F21" t="str">
            <v>Hombre</v>
          </cell>
          <cell r="G21">
            <v>44566</v>
          </cell>
          <cell r="H21">
            <v>44926</v>
          </cell>
          <cell r="I21">
            <v>80111607</v>
          </cell>
          <cell r="J21" t="str">
            <v>Abogado</v>
          </cell>
          <cell r="K21" t="str">
            <v>PROFESIONAL IV</v>
          </cell>
          <cell r="L21" t="str">
            <v>Profesional</v>
          </cell>
          <cell r="M21">
            <v>3015033846</v>
          </cell>
          <cell r="N21" t="str">
            <v>robinsonamezquita@supertransporte.gov.co</v>
          </cell>
          <cell r="O21" t="str">
            <v>robinson.amezquita@hotmail.es</v>
          </cell>
          <cell r="P21">
            <v>4227072</v>
          </cell>
          <cell r="Q21">
            <v>50443059</v>
          </cell>
          <cell r="S21">
            <v>50443059</v>
          </cell>
          <cell r="T21" t="str">
            <v>Oficina Asesora Jurídica</v>
          </cell>
          <cell r="U21" t="str">
            <v>María Fernanda Serna Quiroga</v>
          </cell>
          <cell r="V21">
            <v>44568</v>
          </cell>
          <cell r="W21">
            <v>7322</v>
          </cell>
          <cell r="X21">
            <v>44565</v>
          </cell>
          <cell r="Y21" t="str">
            <v>FUNCIONAMIENTO</v>
          </cell>
          <cell r="Z21">
            <v>6222</v>
          </cell>
          <cell r="AA21">
            <v>50443059</v>
          </cell>
          <cell r="AB21" t="str">
            <v>A-02-02-02-008-002</v>
          </cell>
          <cell r="AC21" t="str">
            <v>SERVICIOS JURÍDICOS Y CONTABLES</v>
          </cell>
          <cell r="AD21" t="str">
            <v>si</v>
          </cell>
          <cell r="AE21">
            <v>44926</v>
          </cell>
          <cell r="AN21" t="str">
            <v xml:space="preserve">Prestar sus servicios profesionales en la Oficina Asesora Jurídica de la Superintendencia de Trasporte, en la proyección y revisión de documentos de carácter jurídico que le sean asignados y adelantar la defensa de la entidad, en aquellos procesos donde se otorgue poder para el efecto </v>
          </cell>
          <cell r="AO21" t="str">
            <v xml:space="preserve">Contratación Directa </v>
          </cell>
          <cell r="AP21" t="str">
            <v>LOCAL</v>
          </cell>
          <cell r="AQ21" t="str">
            <v>BOGOTÁ D.C.</v>
          </cell>
          <cell r="AR21" t="str">
            <v>N/A</v>
          </cell>
          <cell r="AS21">
            <v>44565</v>
          </cell>
          <cell r="AT21">
            <v>34</v>
          </cell>
          <cell r="AU21">
            <v>45106</v>
          </cell>
          <cell r="AV21" t="str">
            <v xml:space="preserve">Prestación Servicios </v>
          </cell>
          <cell r="AW21" t="str">
            <v>EN EJECUCIÓN</v>
          </cell>
          <cell r="AX21">
            <v>44566</v>
          </cell>
          <cell r="AY21">
            <v>44567</v>
          </cell>
          <cell r="AZ21">
            <v>44568</v>
          </cell>
          <cell r="BA21" t="str">
            <v>https://community.secop.gov.co/Public/Tendering/OpportunityDetail/Index?noticeUID=CO1.NTC.2489964&amp;isFromPublicArea=True&amp;isModal=true&amp;asPopupView=true</v>
          </cell>
          <cell r="BB21" t="str">
            <v>2022537150100095E</v>
          </cell>
          <cell r="BC21" t="str">
            <v>SI</v>
          </cell>
        </row>
        <row r="22">
          <cell r="A22">
            <v>21</v>
          </cell>
          <cell r="B22" t="str">
            <v>Leonilde Leon Hernandez</v>
          </cell>
          <cell r="C22">
            <v>52482570</v>
          </cell>
          <cell r="D22">
            <v>29000</v>
          </cell>
          <cell r="E22" t="str">
            <v>Utica</v>
          </cell>
          <cell r="F22" t="str">
            <v>Mujer</v>
          </cell>
          <cell r="G22">
            <v>44566</v>
          </cell>
          <cell r="H22">
            <v>44916</v>
          </cell>
          <cell r="I22">
            <v>80111620</v>
          </cell>
          <cell r="J22" t="str">
            <v>Salud Ocupacional -ESP</v>
          </cell>
          <cell r="K22" t="str">
            <v>PROFESIONAL IV</v>
          </cell>
          <cell r="L22" t="str">
            <v>Profesional</v>
          </cell>
          <cell r="M22">
            <v>3102032080</v>
          </cell>
          <cell r="N22" t="str">
            <v>leonildeleon@supertransporte.gov.co</v>
          </cell>
          <cell r="O22" t="str">
            <v>LELEONHERNANDEZ@HOTMAIL.COM</v>
          </cell>
          <cell r="P22">
            <v>4227072</v>
          </cell>
          <cell r="Q22">
            <v>50443059.200000003</v>
          </cell>
          <cell r="R22">
            <v>563610.14</v>
          </cell>
          <cell r="S22">
            <v>49879449.060000002</v>
          </cell>
          <cell r="T22" t="str">
            <v>GIT-Talento Humano</v>
          </cell>
          <cell r="U22" t="str">
            <v>María Angélica Tello Coley</v>
          </cell>
          <cell r="V22">
            <v>44568</v>
          </cell>
          <cell r="W22">
            <v>3522</v>
          </cell>
          <cell r="X22">
            <v>44565</v>
          </cell>
          <cell r="Y22" t="str">
            <v>FUNCIONAMIENTO</v>
          </cell>
          <cell r="Z22">
            <v>3522</v>
          </cell>
          <cell r="AA22">
            <v>50443059.200000003</v>
          </cell>
          <cell r="AB22" t="str">
            <v>A-02-02-02-008-003</v>
          </cell>
          <cell r="AC22" t="str">
            <v>OTROS SERVICIOS PROFESIONALES, CIENTÍFICOS Y TÉCNICOS</v>
          </cell>
          <cell r="AD22" t="str">
            <v>si</v>
          </cell>
          <cell r="AE22">
            <v>44926</v>
          </cell>
          <cell r="AH22" t="str">
            <v>PRÓRROGA Y REDUCCIÓN</v>
          </cell>
          <cell r="AI22">
            <v>44806</v>
          </cell>
          <cell r="AN22" t="str">
            <v xml:space="preserve">Prestar los servicios profesionales al Grupo de Talento Humano para apoyar en la ejecución, actualización y mantenimiento del SGSST (Sistema de Gestión de Seguridad y Salud en el Trabajo) de la entidad. </v>
          </cell>
          <cell r="AO22" t="str">
            <v xml:space="preserve">Contratación Directa </v>
          </cell>
          <cell r="AP22" t="str">
            <v>LOCAL</v>
          </cell>
          <cell r="AQ22" t="str">
            <v>BOGOTÁ D.C.</v>
          </cell>
          <cell r="AR22" t="str">
            <v>N/A</v>
          </cell>
          <cell r="AS22">
            <v>44565</v>
          </cell>
          <cell r="AT22">
            <v>43</v>
          </cell>
          <cell r="AU22">
            <v>45106</v>
          </cell>
          <cell r="AV22" t="str">
            <v xml:space="preserve">Prestación Servicios </v>
          </cell>
          <cell r="AW22" t="str">
            <v xml:space="preserve">MODIFICACIÓN </v>
          </cell>
          <cell r="AX22">
            <v>44566</v>
          </cell>
          <cell r="AY22">
            <v>44567</v>
          </cell>
          <cell r="AZ22">
            <v>44568</v>
          </cell>
          <cell r="BA22" t="str">
            <v>https://community.secop.gov.co/Public/Tendering/OpportunityDetail/Index?noticeUID=CO1.NTC.2490045&amp;isFromPublicArea=True&amp;isModal=true&amp;asPopupView=true</v>
          </cell>
          <cell r="BB22" t="str">
            <v>2022537150100316E</v>
          </cell>
          <cell r="BC22" t="str">
            <v>SI</v>
          </cell>
        </row>
        <row r="23">
          <cell r="A23">
            <v>22</v>
          </cell>
          <cell r="B23" t="str">
            <v>Mary Tatiana Quintero / Paola Andrea Molina Limas</v>
          </cell>
          <cell r="C23" t="str">
            <v>1023900491 / 1032430518</v>
          </cell>
          <cell r="D23" t="str">
            <v>28/09/1990 / 18/07/2007</v>
          </cell>
          <cell r="E23" t="str">
            <v>Bogotá</v>
          </cell>
          <cell r="F23" t="str">
            <v>Mujer</v>
          </cell>
          <cell r="G23">
            <v>44567</v>
          </cell>
          <cell r="H23">
            <v>44926</v>
          </cell>
          <cell r="I23">
            <v>80111604</v>
          </cell>
          <cell r="J23" t="str">
            <v>TECNICO EN ASISTENCIA EN ORGANIZACION DE ARCHIVOS</v>
          </cell>
          <cell r="K23" t="str">
            <v>TÉCNICO I</v>
          </cell>
          <cell r="L23" t="str">
            <v>Apoyo</v>
          </cell>
          <cell r="M23" t="str">
            <v>3674398 - 3007490499</v>
          </cell>
          <cell r="N23" t="str">
            <v>maryquintero@supertransporte.gov.co</v>
          </cell>
          <cell r="O23" t="str">
            <v>mq21935@gmail.com</v>
          </cell>
          <cell r="P23">
            <v>1873920</v>
          </cell>
          <cell r="Q23">
            <v>22299648</v>
          </cell>
          <cell r="S23">
            <v>22299648</v>
          </cell>
          <cell r="T23" t="str">
            <v>Delegatura de Transito y Transporte Terrestre</v>
          </cell>
          <cell r="U23" t="str">
            <v>Adriana Margarita Urbina Pinedo</v>
          </cell>
          <cell r="V23">
            <v>44568</v>
          </cell>
          <cell r="W23">
            <v>15322</v>
          </cell>
          <cell r="X23">
            <v>44566</v>
          </cell>
          <cell r="Y23" t="str">
            <v>INVERSIÓN</v>
          </cell>
          <cell r="Z23">
            <v>6422</v>
          </cell>
          <cell r="AA23">
            <v>22299648</v>
          </cell>
          <cell r="AB23" t="str">
            <v>C-2499-0600-2-0-2499060-02</v>
          </cell>
          <cell r="AC23" t="str">
            <v>ADQUISICIÓN DE BIENES Y SERVICIOS - SERVICIO DE IMPLEMENTACIÓN SISTEMAS DE GESTIÓN - MEJORAMIENTO DE LA GESTIÓN Y CAPACIDAD INSTITUCIONAL PARA LA SUPERVISIÓN INTEGRAL A LOS VIGILADOS A NIVEL NACIONAL</v>
          </cell>
          <cell r="AD23" t="str">
            <v>si</v>
          </cell>
          <cell r="AE23">
            <v>44926</v>
          </cell>
          <cell r="AH23" t="str">
            <v>CESIÓN</v>
          </cell>
          <cell r="AI23">
            <v>44683</v>
          </cell>
          <cell r="AN23" t="str">
            <v xml:space="preserve">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 </v>
          </cell>
          <cell r="AO23" t="str">
            <v xml:space="preserve">Contratación Directa </v>
          </cell>
          <cell r="AP23" t="str">
            <v>LOCAL</v>
          </cell>
          <cell r="AQ23" t="str">
            <v>BOGOTÁ D.C.</v>
          </cell>
          <cell r="AR23" t="str">
            <v>Cesión</v>
          </cell>
          <cell r="AS23">
            <v>44565</v>
          </cell>
          <cell r="AT23" t="e">
            <v>#VALUE!</v>
          </cell>
          <cell r="AU23">
            <v>45106</v>
          </cell>
          <cell r="AV23" t="str">
            <v xml:space="preserve">Prestación Servicios </v>
          </cell>
          <cell r="AW23" t="str">
            <v>CESIÓN</v>
          </cell>
          <cell r="AX23">
            <v>44567</v>
          </cell>
          <cell r="AY23">
            <v>44568</v>
          </cell>
          <cell r="AZ23" t="str">
            <v>N/A</v>
          </cell>
          <cell r="BA23" t="str">
            <v>https://community.secop.gov.co/Public/Tendering/OpportunityDetail/Index?noticeUID=CO1.NTC.2490183&amp;isFromPublicArea=True&amp;isModal=true&amp;asPopupView=true</v>
          </cell>
          <cell r="BB23" t="str">
            <v>2022537150100227E</v>
          </cell>
          <cell r="BC23" t="str">
            <v>SI</v>
          </cell>
        </row>
        <row r="24">
          <cell r="A24">
            <v>23</v>
          </cell>
          <cell r="B24" t="str">
            <v>Deysi Yamile Quintana</v>
          </cell>
          <cell r="C24">
            <v>52953223</v>
          </cell>
          <cell r="D24">
            <v>33847</v>
          </cell>
          <cell r="E24" t="str">
            <v>Ibague</v>
          </cell>
          <cell r="F24" t="str">
            <v>Mujer</v>
          </cell>
          <cell r="G24">
            <v>44567</v>
          </cell>
          <cell r="H24">
            <v>44926</v>
          </cell>
          <cell r="I24">
            <v>80111604</v>
          </cell>
          <cell r="J24" t="str">
            <v>TECNICO EN ASISTENCIA EN ORGANIZACION DE ARCHIVOS</v>
          </cell>
          <cell r="K24" t="str">
            <v>TÉCNICO I</v>
          </cell>
          <cell r="L24" t="str">
            <v>Apoyo</v>
          </cell>
          <cell r="M24">
            <v>3123104720</v>
          </cell>
          <cell r="N24" t="str">
            <v>deysiquintana@supertransporte.gov.co</v>
          </cell>
          <cell r="O24" t="str">
            <v>deyaqui14@hotmail.com</v>
          </cell>
          <cell r="P24">
            <v>1873920</v>
          </cell>
          <cell r="Q24">
            <v>22174720</v>
          </cell>
          <cell r="S24">
            <v>22174720</v>
          </cell>
          <cell r="T24" t="str">
            <v>Delegatura de Transito y Transporte Terrestre</v>
          </cell>
          <cell r="U24" t="str">
            <v>Adriana Margarita Urbina Pinedo</v>
          </cell>
          <cell r="V24">
            <v>44568</v>
          </cell>
          <cell r="W24">
            <v>15722</v>
          </cell>
          <cell r="X24">
            <v>44566</v>
          </cell>
          <cell r="Y24" t="str">
            <v>INVERSIÓN</v>
          </cell>
          <cell r="Z24">
            <v>7222</v>
          </cell>
          <cell r="AA24">
            <v>22174720</v>
          </cell>
          <cell r="AB24" t="str">
            <v>C-2499-0600-2-0-2499060-02</v>
          </cell>
          <cell r="AC24" t="str">
            <v>ADQUISICIÓN DE BIENES Y SERVICIOS - SERVICIO DE IMPLEMENTACIÓN SISTEMAS DE GESTIÓN - MEJORAMIENTO DE LA GESTIÓN Y CAPACIDAD INSTITUCIONAL PARA LA SUPERVISIÓN INTEGRAL A LOS VIGILADOS A NIVEL NACIONAL</v>
          </cell>
          <cell r="AD24" t="str">
            <v>si</v>
          </cell>
          <cell r="AE24">
            <v>44926</v>
          </cell>
          <cell r="AN24" t="str">
            <v xml:space="preserve">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 </v>
          </cell>
          <cell r="AO24" t="str">
            <v xml:space="preserve">Contratación Directa </v>
          </cell>
          <cell r="AP24" t="str">
            <v>LOCAL</v>
          </cell>
          <cell r="AQ24" t="str">
            <v>BOGOTÁ D.C.</v>
          </cell>
          <cell r="AR24" t="str">
            <v>N/A</v>
          </cell>
          <cell r="AS24">
            <v>44565</v>
          </cell>
          <cell r="AT24">
            <v>30</v>
          </cell>
          <cell r="AU24">
            <v>45106</v>
          </cell>
          <cell r="AV24" t="str">
            <v xml:space="preserve">Prestación Servicios </v>
          </cell>
          <cell r="AW24" t="str">
            <v>EN EJECUCIÓN</v>
          </cell>
          <cell r="AX24">
            <v>44567</v>
          </cell>
          <cell r="AY24">
            <v>44568</v>
          </cell>
          <cell r="AZ24" t="str">
            <v>N/A</v>
          </cell>
          <cell r="BA24" t="str">
            <v>https://community.secop.gov.co/Public/Tendering/OpportunityDetail/Index?noticeUID=CO1.NTC.2490420&amp;isFromPublicArea=True&amp;isModal=true&amp;asPopupView=true</v>
          </cell>
          <cell r="BB24" t="str">
            <v xml:space="preserve"> 2022537150100228E </v>
          </cell>
          <cell r="BC24" t="str">
            <v>SI</v>
          </cell>
        </row>
        <row r="25">
          <cell r="A25">
            <v>24</v>
          </cell>
          <cell r="B25" t="str">
            <v>Paula Carolina Valencia Marín</v>
          </cell>
          <cell r="C25">
            <v>24334910</v>
          </cell>
          <cell r="D25">
            <v>34104</v>
          </cell>
          <cell r="E25" t="str">
            <v>Bogotá</v>
          </cell>
          <cell r="F25" t="str">
            <v>Mujer</v>
          </cell>
          <cell r="G25">
            <v>44566</v>
          </cell>
          <cell r="H25">
            <v>44915</v>
          </cell>
          <cell r="I25">
            <v>80111607</v>
          </cell>
          <cell r="J25" t="str">
            <v>Abogado</v>
          </cell>
          <cell r="K25" t="str">
            <v>PROFESIONAL I</v>
          </cell>
          <cell r="L25" t="str">
            <v>Profesional</v>
          </cell>
          <cell r="M25">
            <v>3114213606</v>
          </cell>
          <cell r="N25" t="str">
            <v>paulavalencia@supertransporte.gov.co</v>
          </cell>
          <cell r="O25" t="str">
            <v>carovalenciam@gmail.com</v>
          </cell>
          <cell r="P25">
            <v>2941952</v>
          </cell>
          <cell r="Q25">
            <v>35107293.869999997</v>
          </cell>
          <cell r="R25">
            <v>294196.55</v>
          </cell>
          <cell r="S25">
            <v>34813097.32</v>
          </cell>
          <cell r="T25" t="str">
            <v>GIT-Talento Humano</v>
          </cell>
          <cell r="U25" t="str">
            <v>María Angélica Tello Coley</v>
          </cell>
          <cell r="V25">
            <v>44567</v>
          </cell>
          <cell r="W25">
            <v>3322</v>
          </cell>
          <cell r="X25">
            <v>44565</v>
          </cell>
          <cell r="Y25" t="str">
            <v>FUNCIONAMIENTO</v>
          </cell>
          <cell r="Z25">
            <v>3322</v>
          </cell>
          <cell r="AA25">
            <v>35107293.869999997</v>
          </cell>
          <cell r="AB25" t="str">
            <v>A-02-02-02-008-002</v>
          </cell>
          <cell r="AC25" t="str">
            <v>SERVICIOS JURÍDICOS Y CONTABLES</v>
          </cell>
          <cell r="AD25" t="str">
            <v>si</v>
          </cell>
          <cell r="AE25">
            <v>44926</v>
          </cell>
          <cell r="AH25" t="str">
            <v>PRÓRROGA Y REDUCCIÓN</v>
          </cell>
          <cell r="AI25">
            <v>44806</v>
          </cell>
          <cell r="AN25" t="str">
            <v xml:space="preserve">Prestar los servicios profesionales al Grupo de Talento Humano de la Superintendencia de Transporte, brindando el acompañamiento jurídico en la proyección de los actos administrativos, respuestas de requerimientos y documentos de su competencia, así como para adelantar el proceso de validación de títulos académicos. </v>
          </cell>
          <cell r="AO25" t="str">
            <v xml:space="preserve">Contratación Directa </v>
          </cell>
          <cell r="AP25" t="str">
            <v>LOCAL</v>
          </cell>
          <cell r="AQ25" t="str">
            <v>BOGOTÁ D.C.</v>
          </cell>
          <cell r="AR25" t="str">
            <v>N/A</v>
          </cell>
          <cell r="AS25">
            <v>44565</v>
          </cell>
          <cell r="AT25">
            <v>29</v>
          </cell>
          <cell r="AU25">
            <v>45106</v>
          </cell>
          <cell r="AV25" t="str">
            <v xml:space="preserve">Prestación Servicios </v>
          </cell>
          <cell r="AW25" t="str">
            <v xml:space="preserve">MODIFICACIÓN </v>
          </cell>
          <cell r="AX25">
            <v>44566</v>
          </cell>
          <cell r="AY25">
            <v>44567</v>
          </cell>
          <cell r="AZ25">
            <v>44567</v>
          </cell>
          <cell r="BA25" t="str">
            <v>https://community.secop.gov.co/Public/Tendering/OpportunityDetail/Index?noticeUID=CO1.NTC.2490505&amp;isFromPublicArea=True&amp;isModal=true&amp;asPopupView=true</v>
          </cell>
          <cell r="BB25" t="str">
            <v>2022537150100317E</v>
          </cell>
          <cell r="BC25" t="str">
            <v>SI</v>
          </cell>
        </row>
        <row r="26">
          <cell r="A26">
            <v>25</v>
          </cell>
          <cell r="B26" t="str">
            <v>Daniela Stephania Diaz Hoyos</v>
          </cell>
          <cell r="C26">
            <v>1014235743</v>
          </cell>
          <cell r="D26">
            <v>33847</v>
          </cell>
          <cell r="E26" t="str">
            <v>Ibague</v>
          </cell>
          <cell r="F26" t="str">
            <v>Mujer</v>
          </cell>
          <cell r="G26">
            <v>44567</v>
          </cell>
          <cell r="H26">
            <v>44926</v>
          </cell>
          <cell r="I26">
            <v>80111607</v>
          </cell>
          <cell r="J26" t="str">
            <v>Abogado - ESP</v>
          </cell>
          <cell r="K26" t="str">
            <v>PROFESIONAL IV</v>
          </cell>
          <cell r="L26" t="str">
            <v>Profesional</v>
          </cell>
          <cell r="M26">
            <v>3123644215</v>
          </cell>
          <cell r="N26" t="str">
            <v>DanielaDiaz@supertransporte.gov.co</v>
          </cell>
          <cell r="O26" t="str">
            <v>danieladiazh08@gmail.com</v>
          </cell>
          <cell r="P26">
            <v>4227072</v>
          </cell>
          <cell r="Q26">
            <v>50443059</v>
          </cell>
          <cell r="S26">
            <v>50443059</v>
          </cell>
          <cell r="T26" t="str">
            <v>Oficina Asesora Jurídica</v>
          </cell>
          <cell r="U26" t="str">
            <v>María Fernanda Serna Quiroga</v>
          </cell>
          <cell r="V26">
            <v>44568</v>
          </cell>
          <cell r="W26">
            <v>7422</v>
          </cell>
          <cell r="X26">
            <v>44565</v>
          </cell>
          <cell r="Y26" t="str">
            <v>FUNCIONAMIENTO</v>
          </cell>
          <cell r="Z26">
            <v>8022</v>
          </cell>
          <cell r="AA26">
            <v>50443059</v>
          </cell>
          <cell r="AB26" t="str">
            <v>A-02-02-02-008-002</v>
          </cell>
          <cell r="AC26" t="str">
            <v>SERVICIOS JURÍDICOS Y CONTABLES</v>
          </cell>
          <cell r="AD26" t="str">
            <v>si</v>
          </cell>
          <cell r="AE26">
            <v>44926</v>
          </cell>
          <cell r="AN26" t="str">
            <v xml:space="preserve">Prestar sus servicios profesionales en la Oficina Asesora Jurídica de la Superintendencia de Trasporte, en la proyección y revisión de documentos de carácter jurídico que le sean asignados y adelantar la defensa de la entidad, en aquellos procesos donde se otorgue poder para el efecto </v>
          </cell>
          <cell r="AO26" t="str">
            <v xml:space="preserve">Contratación Directa </v>
          </cell>
          <cell r="AP26" t="str">
            <v>LOCAL</v>
          </cell>
          <cell r="AQ26" t="str">
            <v>BOGOTÁ D.C.</v>
          </cell>
          <cell r="AR26" t="str">
            <v>N/A</v>
          </cell>
          <cell r="AS26">
            <v>44565</v>
          </cell>
          <cell r="AT26">
            <v>30</v>
          </cell>
          <cell r="AU26">
            <v>45106</v>
          </cell>
          <cell r="AV26" t="str">
            <v xml:space="preserve">Prestación Servicios </v>
          </cell>
          <cell r="AW26" t="str">
            <v>EN EJECUCIÓN</v>
          </cell>
          <cell r="AX26">
            <v>44567</v>
          </cell>
          <cell r="AY26">
            <v>44568</v>
          </cell>
          <cell r="AZ26">
            <v>44568</v>
          </cell>
          <cell r="BA26" t="str">
            <v>https://community.secop.gov.co/Public/Tendering/OpportunityDetail/Index?noticeUID=CO1.NTC.2490519&amp;isFromPublicArea=True&amp;isModal=true&amp;asPopupView=true</v>
          </cell>
          <cell r="BB26" t="str">
            <v>2022537150100097E</v>
          </cell>
          <cell r="BC26" t="str">
            <v>SI</v>
          </cell>
        </row>
        <row r="27">
          <cell r="A27">
            <v>26</v>
          </cell>
          <cell r="B27" t="str">
            <v>Cindy Pineda Rozo</v>
          </cell>
          <cell r="C27">
            <v>1013581590</v>
          </cell>
          <cell r="D27">
            <v>31653</v>
          </cell>
          <cell r="E27" t="str">
            <v>Bogotá</v>
          </cell>
          <cell r="F27" t="str">
            <v>Mujer</v>
          </cell>
          <cell r="G27">
            <v>44567</v>
          </cell>
          <cell r="H27">
            <v>44926</v>
          </cell>
          <cell r="I27">
            <v>80111604</v>
          </cell>
          <cell r="J27" t="str">
            <v>TECNICO EN ASISTENCIA EN
ADMINISTRACION</v>
          </cell>
          <cell r="K27" t="str">
            <v>TÉCNICO I</v>
          </cell>
          <cell r="L27" t="str">
            <v>Apoyo</v>
          </cell>
          <cell r="M27">
            <v>3188023345</v>
          </cell>
          <cell r="N27" t="str">
            <v>cindypineda@supertransporte.gov.co</v>
          </cell>
          <cell r="O27" t="str">
            <v>cindyjinetpineda@gmail.com</v>
          </cell>
          <cell r="P27">
            <v>1873920</v>
          </cell>
          <cell r="Q27">
            <v>22174720</v>
          </cell>
          <cell r="S27">
            <v>22174720</v>
          </cell>
          <cell r="T27" t="str">
            <v>Delegatura de Transito y Transporte Terrestre</v>
          </cell>
          <cell r="U27" t="str">
            <v>Adriana Margarita Urbina Pinedo</v>
          </cell>
          <cell r="V27">
            <v>44568</v>
          </cell>
          <cell r="W27">
            <v>15922</v>
          </cell>
          <cell r="X27">
            <v>44566</v>
          </cell>
          <cell r="Y27" t="str">
            <v>INVERSIÓN</v>
          </cell>
          <cell r="Z27">
            <v>8322</v>
          </cell>
          <cell r="AA27">
            <v>22174720</v>
          </cell>
          <cell r="AB27" t="str">
            <v>C-2499-0600-2-0-2499060-02</v>
          </cell>
          <cell r="AC27" t="str">
            <v>ADQUISICIÓN DE BIENES Y SERVICIOS - SERVICIO DE IMPLEMENTACIÓN SISTEMAS DE GESTIÓN - MEJORAMIENTO DE LA GESTIÓN Y CAPACIDAD INSTITUCIONAL PARA LA SUPERVISIÓN INTEGRAL A LOS VIGILADOS A NIVEL NACIONAL</v>
          </cell>
          <cell r="AD27" t="str">
            <v>si</v>
          </cell>
          <cell r="AE27">
            <v>44926</v>
          </cell>
          <cell r="AN27" t="str">
            <v xml:space="preserve">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 </v>
          </cell>
          <cell r="AO27" t="str">
            <v xml:space="preserve">Contratación Directa </v>
          </cell>
          <cell r="AP27" t="str">
            <v>LOCAL</v>
          </cell>
          <cell r="AQ27" t="str">
            <v>BOGOTÁ D.C.</v>
          </cell>
          <cell r="AR27" t="str">
            <v>N/A</v>
          </cell>
          <cell r="AS27">
            <v>44565</v>
          </cell>
          <cell r="AT27">
            <v>36</v>
          </cell>
          <cell r="AU27">
            <v>45106</v>
          </cell>
          <cell r="AV27" t="str">
            <v xml:space="preserve">Prestación Servicios </v>
          </cell>
          <cell r="AW27" t="str">
            <v>EN EJECUCIÓN</v>
          </cell>
          <cell r="AX27">
            <v>44567</v>
          </cell>
          <cell r="AY27">
            <v>44568</v>
          </cell>
          <cell r="AZ27" t="str">
            <v>N/A</v>
          </cell>
          <cell r="BA27" t="str">
            <v>https://community.secop.gov.co/Public/Tendering/OpportunityDetail/Index?noticeUID=CO1.NTC.2490724&amp;isFromPublicArea=True&amp;isModal=true&amp;asPopupView=true</v>
          </cell>
          <cell r="BB27" t="str">
            <v>2022537150100229E</v>
          </cell>
          <cell r="BC27" t="str">
            <v>SI</v>
          </cell>
        </row>
        <row r="28">
          <cell r="A28">
            <v>27</v>
          </cell>
          <cell r="B28" t="str">
            <v>Hugo Fernando Cano Hernández</v>
          </cell>
          <cell r="C28">
            <v>1110499226</v>
          </cell>
          <cell r="D28">
            <v>33046</v>
          </cell>
          <cell r="E28" t="str">
            <v>Bogotá</v>
          </cell>
          <cell r="F28" t="str">
            <v>Hombre</v>
          </cell>
          <cell r="G28">
            <v>44567</v>
          </cell>
          <cell r="H28">
            <v>44926</v>
          </cell>
          <cell r="I28">
            <v>80111607</v>
          </cell>
          <cell r="J28" t="str">
            <v>Abogado - ESP</v>
          </cell>
          <cell r="K28" t="str">
            <v>PROFESIONAL IV</v>
          </cell>
          <cell r="L28" t="str">
            <v>Profesional</v>
          </cell>
          <cell r="M28">
            <v>3143302332</v>
          </cell>
          <cell r="N28" t="str">
            <v>hugocano@supertransporte.gov.co</v>
          </cell>
          <cell r="O28" t="str">
            <v>hugocano22@hotmail.com</v>
          </cell>
          <cell r="P28">
            <v>4227072</v>
          </cell>
          <cell r="Q28">
            <v>50443059</v>
          </cell>
          <cell r="S28">
            <v>50443059</v>
          </cell>
          <cell r="T28" t="str">
            <v>Oficina Asesora Jurídica</v>
          </cell>
          <cell r="U28" t="str">
            <v>María Fernanda Serna Quiroga</v>
          </cell>
          <cell r="V28">
            <v>44572</v>
          </cell>
          <cell r="W28">
            <v>7522</v>
          </cell>
          <cell r="X28">
            <v>44565</v>
          </cell>
          <cell r="Y28" t="str">
            <v>FUNCIONAMIENTO</v>
          </cell>
          <cell r="Z28">
            <v>8122</v>
          </cell>
          <cell r="AA28">
            <v>50443059</v>
          </cell>
          <cell r="AB28" t="str">
            <v>A-02-02-02-008-002</v>
          </cell>
          <cell r="AC28" t="str">
            <v>SERVICIOS JURÍDICOS Y CONTABLES</v>
          </cell>
          <cell r="AD28" t="str">
            <v>si</v>
          </cell>
          <cell r="AE28">
            <v>44926</v>
          </cell>
          <cell r="AN28" t="str">
            <v xml:space="preserve">Prestar sus servicios profesionales en la Oficina Asesora Jurídica de la Superintendencia de Trasporte, en la proyección y revisión de documentos de carácter jurídico que le sean asignados y adelantar la defensa de la entidad, en aquellos procesos donde se otorgue poder para el efecto </v>
          </cell>
          <cell r="AO28" t="str">
            <v xml:space="preserve">Contratación Directa </v>
          </cell>
          <cell r="AP28" t="str">
            <v>LOCAL</v>
          </cell>
          <cell r="AQ28" t="str">
            <v>BOGOTÁ D.C.</v>
          </cell>
          <cell r="AR28" t="str">
            <v>N/A</v>
          </cell>
          <cell r="AS28">
            <v>44565</v>
          </cell>
          <cell r="AT28">
            <v>32</v>
          </cell>
          <cell r="AU28">
            <v>45106</v>
          </cell>
          <cell r="AV28" t="str">
            <v xml:space="preserve">Prestación Servicios </v>
          </cell>
          <cell r="AW28" t="str">
            <v>EN EJECUCIÓN</v>
          </cell>
          <cell r="AX28">
            <v>44567</v>
          </cell>
          <cell r="AY28">
            <v>44568</v>
          </cell>
          <cell r="AZ28">
            <v>44568</v>
          </cell>
          <cell r="BA28" t="str">
            <v>https://community.secop.gov.co/Public/Tendering/OpportunityDetail/Index?noticeUID=CO1.NTC.2490866&amp;isFromPublicArea=True&amp;isModal=true&amp;asPopupView=true</v>
          </cell>
          <cell r="BB28" t="str">
            <v>2022537150100096E</v>
          </cell>
          <cell r="BC28" t="str">
            <v>SI</v>
          </cell>
        </row>
        <row r="29">
          <cell r="A29">
            <v>28</v>
          </cell>
          <cell r="B29" t="str">
            <v>Nallivy Arias Galindo</v>
          </cell>
          <cell r="C29">
            <v>1022967434</v>
          </cell>
          <cell r="D29">
            <v>33311</v>
          </cell>
          <cell r="E29" t="str">
            <v>Bogotá</v>
          </cell>
          <cell r="F29" t="str">
            <v>Mujer</v>
          </cell>
          <cell r="G29">
            <v>44567</v>
          </cell>
          <cell r="H29">
            <v>44926</v>
          </cell>
          <cell r="I29">
            <v>80111604</v>
          </cell>
          <cell r="J29" t="str">
            <v>TÉCNICO EN ASISTENCIA EN
ADMINISTRACIÓN DOCUMENTAL</v>
          </cell>
          <cell r="K29" t="str">
            <v>TÉCNICO I</v>
          </cell>
          <cell r="L29" t="str">
            <v>Apoyo</v>
          </cell>
          <cell r="M29">
            <v>3133889321</v>
          </cell>
          <cell r="N29" t="str">
            <v>nallivyarias@supertransporte.gov.co</v>
          </cell>
          <cell r="O29" t="str">
            <v>nallivy14@hotmail.com</v>
          </cell>
          <cell r="P29">
            <v>1873920</v>
          </cell>
          <cell r="Q29">
            <v>22174720</v>
          </cell>
          <cell r="S29">
            <v>22174720</v>
          </cell>
          <cell r="T29" t="str">
            <v>Delegatura de Transito y Transporte Terrestre</v>
          </cell>
          <cell r="U29" t="str">
            <v>Adriana Margarita Urbina Pinedo</v>
          </cell>
          <cell r="V29">
            <v>44568</v>
          </cell>
          <cell r="W29">
            <v>16122</v>
          </cell>
          <cell r="X29">
            <v>44566</v>
          </cell>
          <cell r="Y29" t="str">
            <v>INVERSIÓN</v>
          </cell>
          <cell r="Z29">
            <v>8322</v>
          </cell>
          <cell r="AA29">
            <v>22174720</v>
          </cell>
          <cell r="AB29" t="str">
            <v>C-2499-0600-2-0-2499060-02</v>
          </cell>
          <cell r="AC29" t="str">
            <v>ADQUISICIÓN DE BIENES Y SERVICIOS - SERVICIO DE IMPLEMENTACIÓN SISTEMAS DE GESTIÓN - MEJORAMIENTO DE LA GESTIÓN Y CAPACIDAD INSTITUCIONAL PARA LA SUPERVISIÓN INTEGRAL A LOS VIGILADOS A NIVEL NACIONAL</v>
          </cell>
          <cell r="AD29" t="str">
            <v>si</v>
          </cell>
          <cell r="AE29">
            <v>44926</v>
          </cell>
          <cell r="AN29" t="str">
            <v xml:space="preserve">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 </v>
          </cell>
          <cell r="AO29" t="str">
            <v xml:space="preserve">Contratación Directa </v>
          </cell>
          <cell r="AP29" t="str">
            <v>LOCAL</v>
          </cell>
          <cell r="AQ29" t="str">
            <v>BOGOTÁ D.C.</v>
          </cell>
          <cell r="AR29" t="str">
            <v>N/A</v>
          </cell>
          <cell r="AS29">
            <v>44565</v>
          </cell>
          <cell r="AT29">
            <v>31</v>
          </cell>
          <cell r="AU29">
            <v>45106</v>
          </cell>
          <cell r="AV29" t="str">
            <v xml:space="preserve">Prestación Servicios </v>
          </cell>
          <cell r="AW29" t="str">
            <v>EN EJECUCIÓN</v>
          </cell>
          <cell r="AX29">
            <v>44567</v>
          </cell>
          <cell r="AY29">
            <v>44568</v>
          </cell>
          <cell r="AZ29" t="str">
            <v>N/A</v>
          </cell>
          <cell r="BA29" t="str">
            <v>https://community.secop.gov.co/Public/Tendering/OpportunityDetail/Index?noticeUID=CO1.NTC.2490934&amp;isFromPublicArea=True&amp;isModal=true&amp;asPopupView=true</v>
          </cell>
          <cell r="BB29" t="str">
            <v>2022537150100230E</v>
          </cell>
          <cell r="BC29" t="str">
            <v>SI</v>
          </cell>
        </row>
        <row r="30">
          <cell r="A30">
            <v>29</v>
          </cell>
          <cell r="B30" t="str">
            <v>Tatiana Franky Leon</v>
          </cell>
          <cell r="C30">
            <v>1015453249</v>
          </cell>
          <cell r="D30">
            <v>34786</v>
          </cell>
          <cell r="E30" t="str">
            <v>Bogotá D.C.</v>
          </cell>
          <cell r="F30" t="str">
            <v>Mujer</v>
          </cell>
          <cell r="G30">
            <v>44567</v>
          </cell>
          <cell r="H30">
            <v>44834</v>
          </cell>
          <cell r="I30">
            <v>80111607</v>
          </cell>
          <cell r="J30" t="str">
            <v>Abogado</v>
          </cell>
          <cell r="K30" t="str">
            <v>PROFESIONAL V</v>
          </cell>
          <cell r="L30" t="str">
            <v>Profesional</v>
          </cell>
          <cell r="M30">
            <v>6558505</v>
          </cell>
          <cell r="N30" t="str">
            <v>tatianafranky@supertransporte.gov.co</v>
          </cell>
          <cell r="O30" t="str">
            <v>frankyleontatiana@gmail.com</v>
          </cell>
          <cell r="P30">
            <v>4768567</v>
          </cell>
          <cell r="Q30">
            <v>42599199</v>
          </cell>
          <cell r="R30">
            <v>13034083</v>
          </cell>
          <cell r="S30">
            <v>55633282</v>
          </cell>
          <cell r="T30" t="str">
            <v>Oficina Asesora Jurídica</v>
          </cell>
          <cell r="U30" t="str">
            <v>María Fernanda Serna Quiroga</v>
          </cell>
          <cell r="V30">
            <v>44572</v>
          </cell>
          <cell r="W30">
            <v>7622</v>
          </cell>
          <cell r="X30">
            <v>44565</v>
          </cell>
          <cell r="Y30" t="str">
            <v>FUNCIONAMIENTO</v>
          </cell>
          <cell r="Z30">
            <v>8222</v>
          </cell>
          <cell r="AA30">
            <v>42599199</v>
          </cell>
          <cell r="AB30" t="str">
            <v>A-02-02-02-008-002</v>
          </cell>
          <cell r="AC30" t="str">
            <v>SERVICIOS JURÍDICOS Y CONTABLES</v>
          </cell>
          <cell r="AD30" t="str">
            <v>si</v>
          </cell>
          <cell r="AE30">
            <v>44926</v>
          </cell>
          <cell r="AH30" t="str">
            <v>ADICIÓN Y PRÓRROGA</v>
          </cell>
          <cell r="AI30">
            <v>44834</v>
          </cell>
          <cell r="AJ30" t="str">
            <v>N/A</v>
          </cell>
          <cell r="AN30" t="str">
            <v xml:space="preserve">Prestar sus servicios profesionales en la Oficina Asesora Jurídica de la Superintendencia de Trasporte, apoyando la investigación, análisis, proyección y revisión de documentos de carácter jurídico que le sean asignados y acompañar las funciones correspondientes a dicha oficina </v>
          </cell>
          <cell r="AO30" t="str">
            <v xml:space="preserve">Contratación Directa </v>
          </cell>
          <cell r="AP30" t="str">
            <v>LOCAL</v>
          </cell>
          <cell r="AQ30" t="str">
            <v>BOGOTÁ D.C.</v>
          </cell>
          <cell r="AR30" t="str">
            <v>N/A</v>
          </cell>
          <cell r="AS30">
            <v>44565</v>
          </cell>
          <cell r="AT30">
            <v>27</v>
          </cell>
          <cell r="AU30">
            <v>45106</v>
          </cell>
          <cell r="AV30" t="str">
            <v xml:space="preserve">Prestación Servicios </v>
          </cell>
          <cell r="AW30" t="str">
            <v xml:space="preserve">MODIFICACIÓN </v>
          </cell>
          <cell r="AX30">
            <v>44567</v>
          </cell>
          <cell r="AY30">
            <v>44568</v>
          </cell>
          <cell r="AZ30">
            <v>44572</v>
          </cell>
          <cell r="BA30" t="str">
            <v>https://community.secop.gov.co/Public/Tendering/OpportunityDetail/Index?noticeUID=CO1.NTC.2491131&amp;isFromPublicArea=True&amp;isModal=true&amp;asPopupView=true</v>
          </cell>
          <cell r="BB30" t="str">
            <v>2022537150100094E</v>
          </cell>
          <cell r="BC30" t="str">
            <v>SI</v>
          </cell>
        </row>
        <row r="31">
          <cell r="A31">
            <v>30</v>
          </cell>
          <cell r="B31" t="str">
            <v>UNP</v>
          </cell>
          <cell r="C31">
            <v>900475780</v>
          </cell>
          <cell r="D31" t="e">
            <v>#N/A</v>
          </cell>
          <cell r="E31" t="e">
            <v>#N/A</v>
          </cell>
          <cell r="F31" t="str">
            <v>Persona Jurídica</v>
          </cell>
          <cell r="G31">
            <v>44566</v>
          </cell>
          <cell r="H31">
            <v>44895</v>
          </cell>
          <cell r="I31">
            <v>92121504</v>
          </cell>
          <cell r="J31" t="str">
            <v>N/A</v>
          </cell>
          <cell r="K31" t="e">
            <v>#N/A</v>
          </cell>
          <cell r="L31" t="str">
            <v>N/A</v>
          </cell>
          <cell r="M31">
            <v>4269800</v>
          </cell>
          <cell r="N31" t="e">
            <v>#N/A</v>
          </cell>
          <cell r="O31" t="str">
            <v>contratos@unp.gov.co</v>
          </cell>
          <cell r="P31" t="str">
            <v>Según factura</v>
          </cell>
          <cell r="Q31">
            <v>400798299</v>
          </cell>
          <cell r="S31">
            <v>400798299</v>
          </cell>
          <cell r="T31" t="str">
            <v>Dirección Administrativa</v>
          </cell>
          <cell r="U31" t="str">
            <v>Denis Adriana Monroy Rugeles</v>
          </cell>
          <cell r="V31">
            <v>44567</v>
          </cell>
          <cell r="W31">
            <v>722</v>
          </cell>
          <cell r="X31">
            <v>44565</v>
          </cell>
          <cell r="Y31" t="str">
            <v>FUNCIONAMIENTO</v>
          </cell>
          <cell r="Z31">
            <v>5622</v>
          </cell>
          <cell r="AA31">
            <v>356210052</v>
          </cell>
          <cell r="AB31" t="str">
            <v>A-02-02-02-008-005</v>
          </cell>
          <cell r="AC31" t="str">
            <v>SERVICIOS DE SOPORTE</v>
          </cell>
          <cell r="AD31" t="str">
            <v>si</v>
          </cell>
          <cell r="AE31">
            <v>44895</v>
          </cell>
          <cell r="AN31" t="str">
            <v xml:space="preserve">Aunar esfuerzos, recursos físicos, humanos, administrativos, técnicos, financieros, capacidades y métodos entre la UNP y la Superintendencia de Transporte, que permitan ejercer la adecuada protección del Superintendente de Transporte, que en razón a su cargo y funciones tiene un mayor riesgo para su vida e integridad física. </v>
          </cell>
          <cell r="AO31" t="str">
            <v xml:space="preserve">Contratación Directa </v>
          </cell>
          <cell r="AP31" t="str">
            <v>LOCAL</v>
          </cell>
          <cell r="AQ31" t="str">
            <v>BOGOTÁ D.C.</v>
          </cell>
          <cell r="AR31" t="str">
            <v>El RP esta por debajo del total del cto por lo aportado por la ST</v>
          </cell>
          <cell r="AS31">
            <v>44565</v>
          </cell>
          <cell r="AT31" t="e">
            <v>#N/A</v>
          </cell>
          <cell r="AU31">
            <v>45075</v>
          </cell>
          <cell r="AV31" t="str">
            <v>Contrato interadministrativo</v>
          </cell>
          <cell r="AW31" t="str">
            <v>EN EJECUCIÓN</v>
          </cell>
          <cell r="AX31" t="str">
            <v>N/A</v>
          </cell>
          <cell r="AY31" t="str">
            <v>N/A</v>
          </cell>
          <cell r="AZ31" t="str">
            <v>N/A</v>
          </cell>
          <cell r="BA31" t="str">
            <v>https://community.secop.gov.co/Public/Tendering/OpportunityDetail/Index?noticeUID=CO1.NTC.2491317&amp;isFromPublicArea=True&amp;isModal=true&amp;asPopupView=true</v>
          </cell>
          <cell r="BB31" t="str">
            <v>2022537150100318E</v>
          </cell>
          <cell r="BC31" t="str">
            <v>SI</v>
          </cell>
        </row>
        <row r="32">
          <cell r="A32">
            <v>31</v>
          </cell>
          <cell r="B32" t="str">
            <v>Jennifer Constanza Suaza Saenz</v>
          </cell>
          <cell r="C32">
            <v>52156658</v>
          </cell>
          <cell r="D32">
            <v>27338</v>
          </cell>
          <cell r="E32" t="str">
            <v>La Plata</v>
          </cell>
          <cell r="F32" t="str">
            <v>Mujer</v>
          </cell>
          <cell r="G32">
            <v>44567</v>
          </cell>
          <cell r="H32">
            <v>44926</v>
          </cell>
          <cell r="I32">
            <v>80111601</v>
          </cell>
          <cell r="J32" t="str">
            <v>Abogado - ESP</v>
          </cell>
          <cell r="K32" t="str">
            <v>ESPECIALIZADO I</v>
          </cell>
          <cell r="L32" t="str">
            <v>Profesional</v>
          </cell>
          <cell r="M32">
            <v>3185864319</v>
          </cell>
          <cell r="N32" t="str">
            <v>JenniferSuaza@supertransporte.gov.co</v>
          </cell>
          <cell r="O32" t="str">
            <v>jsuaza@hotmail.com</v>
          </cell>
          <cell r="P32">
            <v>5502193.6600000001</v>
          </cell>
          <cell r="Q32">
            <v>33013161.960000001</v>
          </cell>
          <cell r="S32">
            <v>33013161.960000001</v>
          </cell>
          <cell r="T32" t="str">
            <v>Dirección Financiera</v>
          </cell>
          <cell r="U32" t="str">
            <v>Diana Paola Suárez Méndez</v>
          </cell>
          <cell r="V32">
            <v>44568</v>
          </cell>
          <cell r="W32">
            <v>1922</v>
          </cell>
          <cell r="X32">
            <v>44565</v>
          </cell>
          <cell r="Y32" t="str">
            <v>FUNCIONAMIENTO</v>
          </cell>
          <cell r="Z32">
            <v>7822</v>
          </cell>
          <cell r="AA32">
            <v>33013161.960000001</v>
          </cell>
          <cell r="AB32" t="str">
            <v>A-02-02-02-008-002</v>
          </cell>
          <cell r="AC32" t="str">
            <v>SERVICIOS JURÍDICOS Y CONTABLES</v>
          </cell>
          <cell r="AD32" t="str">
            <v>si</v>
          </cell>
          <cell r="AE32">
            <v>44926</v>
          </cell>
          <cell r="AN32" t="str">
            <v xml:space="preserve">Prestar sus servicios profesionales en la Dirección Financiera de la Superintendencia de Transporte acompañando en la gestión y revisión de actos administrativos, respuestas a peticiones, y demás asuntos de naturaleza jurídica que sean atendidos por la dependencia. </v>
          </cell>
          <cell r="AO32" t="str">
            <v xml:space="preserve">Contratación Directa </v>
          </cell>
          <cell r="AP32" t="str">
            <v>LOCAL</v>
          </cell>
          <cell r="AQ32" t="str">
            <v>BOGOTÁ D.C.</v>
          </cell>
          <cell r="AR32" t="str">
            <v>N/A</v>
          </cell>
          <cell r="AS32">
            <v>44565</v>
          </cell>
          <cell r="AT32">
            <v>48</v>
          </cell>
          <cell r="AU32">
            <v>45106</v>
          </cell>
          <cell r="AV32" t="str">
            <v xml:space="preserve">Prestación Servicios </v>
          </cell>
          <cell r="AW32" t="str">
            <v>EN EJECUCIÓN</v>
          </cell>
          <cell r="AX32">
            <v>44567</v>
          </cell>
          <cell r="AY32">
            <v>44568</v>
          </cell>
          <cell r="AZ32">
            <v>44568</v>
          </cell>
          <cell r="BA32" t="str">
            <v>https://community.secop.gov.co/Public/Tendering/OpportunityDetail/Index?noticeUID=CO1.NTC.2491968&amp;isFromPublicArea=True&amp;isModal=true&amp;asPopupView=true</v>
          </cell>
          <cell r="BB32" t="str">
            <v>2022537150100110E</v>
          </cell>
          <cell r="BC32" t="str">
            <v>SI</v>
          </cell>
        </row>
        <row r="33">
          <cell r="A33">
            <v>32</v>
          </cell>
          <cell r="B33" t="str">
            <v>Ana patricia Hernandez Cienfuegos</v>
          </cell>
          <cell r="C33">
            <v>1102855779</v>
          </cell>
          <cell r="D33">
            <v>34201</v>
          </cell>
          <cell r="E33" t="str">
            <v>Sincelejo</v>
          </cell>
          <cell r="F33" t="str">
            <v>Mujer</v>
          </cell>
          <cell r="G33">
            <v>44567</v>
          </cell>
          <cell r="H33">
            <v>44926</v>
          </cell>
          <cell r="I33">
            <v>80111601</v>
          </cell>
          <cell r="J33" t="str">
            <v>Bachiller</v>
          </cell>
          <cell r="K33" t="str">
            <v>BACHILLER II</v>
          </cell>
          <cell r="L33" t="str">
            <v>Apoyo</v>
          </cell>
          <cell r="M33">
            <v>3044038752</v>
          </cell>
          <cell r="N33" t="str">
            <v>anahernandez@supertransporte.gov.co</v>
          </cell>
          <cell r="O33" t="str">
            <v>hernandezpatry46@gmail.com</v>
          </cell>
          <cell r="P33">
            <v>1765376</v>
          </cell>
          <cell r="Q33">
            <v>20890283</v>
          </cell>
          <cell r="S33">
            <v>20890283</v>
          </cell>
          <cell r="T33" t="str">
            <v>Delegatura de Transito y Transporte Terrestre</v>
          </cell>
          <cell r="U33" t="str">
            <v>Adriana Margarita Urbina Pinedo</v>
          </cell>
          <cell r="V33">
            <v>44568</v>
          </cell>
          <cell r="W33">
            <v>16522</v>
          </cell>
          <cell r="X33">
            <v>44566</v>
          </cell>
          <cell r="Y33" t="str">
            <v>INVERSIÓN</v>
          </cell>
          <cell r="Z33">
            <v>7422</v>
          </cell>
          <cell r="AA33">
            <v>20890283</v>
          </cell>
          <cell r="AB33" t="str">
            <v>C-2499-0600-2-0-2499060-02</v>
          </cell>
          <cell r="AC33" t="str">
            <v>ADQUISICIÓN DE BIENES Y SERVICIOS - SERVICIO DE IMPLEMENTACIÓN SISTEMAS DE GESTIÓN - MEJORAMIENTO DE LA GESTIÓN Y CAPACIDAD INSTITUCIONAL PARA LA SUPERVISIÓN INTEGRAL A LOS VIGILADOS A NIVEL NACIONAL</v>
          </cell>
          <cell r="AD33" t="str">
            <v>si</v>
          </cell>
          <cell r="AE33">
            <v>44926</v>
          </cell>
          <cell r="AN33" t="str">
            <v>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v>
          </cell>
          <cell r="AO33" t="str">
            <v xml:space="preserve">Contratación Directa </v>
          </cell>
          <cell r="AP33" t="str">
            <v>LOCAL</v>
          </cell>
          <cell r="AQ33" t="str">
            <v>BOGOTÁ D.C.</v>
          </cell>
          <cell r="AR33" t="str">
            <v>N/A</v>
          </cell>
          <cell r="AS33">
            <v>44565</v>
          </cell>
          <cell r="AT33">
            <v>29</v>
          </cell>
          <cell r="AU33">
            <v>45106</v>
          </cell>
          <cell r="AV33" t="str">
            <v xml:space="preserve">Prestación Servicios </v>
          </cell>
          <cell r="AW33" t="str">
            <v>EN EJECUCIÓN</v>
          </cell>
          <cell r="AX33">
            <v>44567</v>
          </cell>
          <cell r="AY33">
            <v>44568</v>
          </cell>
          <cell r="AZ33" t="str">
            <v>N/A</v>
          </cell>
          <cell r="BA33" t="str">
            <v>https://community.secop.gov.co/Public/Tendering/OpportunityDetail/Index?noticeUID=CO1.NTC.2490971&amp;isFromPublicArea=True&amp;isModal=true&amp;asPopupView=true</v>
          </cell>
          <cell r="BB33" t="str">
            <v xml:space="preserve">2022537150100231E </v>
          </cell>
          <cell r="BC33" t="str">
            <v>SI</v>
          </cell>
        </row>
        <row r="34">
          <cell r="A34">
            <v>33</v>
          </cell>
          <cell r="B34" t="str">
            <v>Cristian German Osorio Moya</v>
          </cell>
          <cell r="C34">
            <v>1012374947</v>
          </cell>
          <cell r="D34">
            <v>33310</v>
          </cell>
          <cell r="E34" t="str">
            <v>Bogotá</v>
          </cell>
          <cell r="F34" t="str">
            <v>Hombre</v>
          </cell>
          <cell r="G34">
            <v>44567</v>
          </cell>
          <cell r="H34">
            <v>44926</v>
          </cell>
          <cell r="I34">
            <v>80111601</v>
          </cell>
          <cell r="J34" t="str">
            <v>Bachiller</v>
          </cell>
          <cell r="K34" t="str">
            <v>BACHILLER II</v>
          </cell>
          <cell r="L34" t="str">
            <v>Apoyo</v>
          </cell>
          <cell r="M34">
            <v>3186566996</v>
          </cell>
          <cell r="N34" t="str">
            <v>cristianosorio@supertransporte.gov.co</v>
          </cell>
          <cell r="O34" t="str">
            <v>leidycamila052@hotmail.com</v>
          </cell>
          <cell r="P34">
            <v>1765376</v>
          </cell>
          <cell r="Q34">
            <v>20890283</v>
          </cell>
          <cell r="S34">
            <v>20890283</v>
          </cell>
          <cell r="T34" t="str">
            <v>Delegatura de Transito y Transporte Terrestre</v>
          </cell>
          <cell r="U34" t="str">
            <v>Adriana Margarita Urbina Pinedo</v>
          </cell>
          <cell r="V34">
            <v>44568</v>
          </cell>
          <cell r="W34">
            <v>16722</v>
          </cell>
          <cell r="X34">
            <v>44566</v>
          </cell>
          <cell r="Y34" t="str">
            <v>INVERSIÓN</v>
          </cell>
          <cell r="Z34">
            <v>7522</v>
          </cell>
          <cell r="AA34">
            <v>20890283</v>
          </cell>
          <cell r="AB34" t="str">
            <v>C-2499-0600-2-0-2499060-02</v>
          </cell>
          <cell r="AC34" t="str">
            <v>ADQUISICIÓN DE BIENES Y SERVICIOS - SERVICIO DE IMPLEMENTACIÓN SISTEMAS DE GESTIÓN - MEJORAMIENTO DE LA GESTIÓN Y CAPACIDAD INSTITUCIONAL PARA LA SUPERVISIÓN INTEGRAL A LOS VIGILADOS A NIVEL NACIONAL</v>
          </cell>
          <cell r="AD34" t="str">
            <v>si</v>
          </cell>
          <cell r="AE34">
            <v>44926</v>
          </cell>
          <cell r="AN34" t="str">
            <v>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v>
          </cell>
          <cell r="AO34" t="str">
            <v xml:space="preserve">Contratación Directa </v>
          </cell>
          <cell r="AP34" t="str">
            <v>LOCAL</v>
          </cell>
          <cell r="AQ34" t="str">
            <v>BOGOTÁ D.C.</v>
          </cell>
          <cell r="AR34" t="str">
            <v>N/A</v>
          </cell>
          <cell r="AS34">
            <v>44565</v>
          </cell>
          <cell r="AT34">
            <v>31</v>
          </cell>
          <cell r="AU34">
            <v>45106</v>
          </cell>
          <cell r="AV34" t="str">
            <v xml:space="preserve">Prestación Servicios </v>
          </cell>
          <cell r="AW34" t="str">
            <v>EN EJECUCIÓN</v>
          </cell>
          <cell r="AX34">
            <v>44567</v>
          </cell>
          <cell r="AY34">
            <v>44568</v>
          </cell>
          <cell r="AZ34" t="str">
            <v>N/A</v>
          </cell>
          <cell r="BA34" t="str">
            <v>https://community.secop.gov.co/Public/Tendering/OpportunityDetail/Index?noticeUID=CO1.NTC.2491324&amp;isFromPublicArea=True&amp;isModal=true&amp;asPopupView=true</v>
          </cell>
          <cell r="BB34" t="str">
            <v>2022537150100232E</v>
          </cell>
          <cell r="BC34" t="str">
            <v>SI</v>
          </cell>
        </row>
        <row r="35">
          <cell r="A35">
            <v>34</v>
          </cell>
          <cell r="B35" t="str">
            <v>Claudia Patricia Niño</v>
          </cell>
          <cell r="C35">
            <v>37864757</v>
          </cell>
          <cell r="D35">
            <v>29780</v>
          </cell>
          <cell r="E35" t="str">
            <v>Bucaramanga</v>
          </cell>
          <cell r="F35" t="str">
            <v>Mujer</v>
          </cell>
          <cell r="G35">
            <v>44568</v>
          </cell>
          <cell r="H35">
            <v>44926</v>
          </cell>
          <cell r="I35">
            <v>80111614</v>
          </cell>
          <cell r="J35" t="str">
            <v>Ingenieria de sistemas - Esp</v>
          </cell>
          <cell r="K35" t="str">
            <v>ESPECIALIZADO III</v>
          </cell>
          <cell r="L35" t="str">
            <v>Profesional</v>
          </cell>
          <cell r="M35">
            <v>3043820135</v>
          </cell>
          <cell r="N35" t="str">
            <v>Claudianino@supertransporte.gov.co</v>
          </cell>
          <cell r="O35" t="str">
            <v>claudia.patricia.n@gmail.com</v>
          </cell>
          <cell r="P35">
            <v>6724902</v>
          </cell>
          <cell r="Q35">
            <v>79802170</v>
          </cell>
          <cell r="S35">
            <v>79802170</v>
          </cell>
          <cell r="T35" t="str">
            <v>TICS</v>
          </cell>
          <cell r="U35" t="str">
            <v>1. Jorge Guillermo Neira Bossa
2. Claudia Milena Rodriguez Álvarez (01/10/2022)</v>
          </cell>
          <cell r="V35">
            <v>44572</v>
          </cell>
          <cell r="W35">
            <v>18422</v>
          </cell>
          <cell r="X35">
            <v>44566</v>
          </cell>
          <cell r="Y35" t="str">
            <v>INVERSIÓN</v>
          </cell>
          <cell r="Z35">
            <v>9922</v>
          </cell>
          <cell r="AA35">
            <v>79802170</v>
          </cell>
          <cell r="AB35" t="str">
            <v>C-2499-0600-2-0-2499062-02</v>
          </cell>
          <cell r="AC35" t="str">
            <v>ADQUISICIÓN DE BIENES Y SERVICIOS - SERVICIOS DE INFORMACIÓN ACTUALIZADOS - MEJORAMIENTO DE LA GESTIÓN Y CAPACIDAD INSTITUCIONAL PARA LA SUPERVISIÓN INTEGRAL A LOS VIGILADOS A NIVEL NACIONAL</v>
          </cell>
          <cell r="AD35" t="str">
            <v>si</v>
          </cell>
          <cell r="AE35">
            <v>44926</v>
          </cell>
          <cell r="AN35" t="str">
            <v xml:space="preserve">Prestar sus servicios profesionales en la Oficina de Tecnologías de la Información y las Comunicaciones, adelantando actividades relativas a la gestión y seguimiento de proyectos de tecnología en el marco de la Política de Gobierno Digital </v>
          </cell>
          <cell r="AO35" t="str">
            <v xml:space="preserve">Contratación Directa </v>
          </cell>
          <cell r="AP35" t="str">
            <v>LOCAL</v>
          </cell>
          <cell r="AQ35" t="str">
            <v>BOGOTÁ D.C.</v>
          </cell>
          <cell r="AR35" t="str">
            <v>N/A</v>
          </cell>
          <cell r="AS35">
            <v>44567</v>
          </cell>
          <cell r="AT35">
            <v>41</v>
          </cell>
          <cell r="AU35">
            <v>45106</v>
          </cell>
          <cell r="AV35" t="str">
            <v xml:space="preserve">Prestación Servicios </v>
          </cell>
          <cell r="AW35" t="str">
            <v>EN EJECUCIÓN</v>
          </cell>
          <cell r="AX35">
            <v>44568</v>
          </cell>
          <cell r="AY35">
            <v>44572</v>
          </cell>
          <cell r="AZ35">
            <v>44572</v>
          </cell>
          <cell r="BA35" t="str">
            <v>https://community.secop.gov.co/Public/Tendering/OpportunityDetail/Index?noticeUID=CO1.NTC.2493349&amp;isFromPublicArea=True&amp;isModal=true&amp;asPopupView=true</v>
          </cell>
          <cell r="BB35" t="str">
            <v>2022537150100084E</v>
          </cell>
          <cell r="BC35" t="str">
            <v>SI</v>
          </cell>
        </row>
        <row r="36">
          <cell r="A36">
            <v>35</v>
          </cell>
          <cell r="B36" t="str">
            <v>Cristian Alexis Martínez Lozano</v>
          </cell>
          <cell r="C36">
            <v>1109244471</v>
          </cell>
          <cell r="D36">
            <v>32711</v>
          </cell>
          <cell r="E36" t="str">
            <v>Ataco</v>
          </cell>
          <cell r="F36" t="str">
            <v>Hombre</v>
          </cell>
          <cell r="G36">
            <v>44568</v>
          </cell>
          <cell r="H36">
            <v>44926</v>
          </cell>
          <cell r="I36">
            <v>80111614</v>
          </cell>
          <cell r="J36" t="str">
            <v xml:space="preserve">Ingeniero Electronico </v>
          </cell>
          <cell r="K36" t="str">
            <v>PROFESIONAL V</v>
          </cell>
          <cell r="L36" t="str">
            <v>Profesional</v>
          </cell>
          <cell r="M36">
            <v>3135299582</v>
          </cell>
          <cell r="N36" t="str">
            <v>cristianmartinez@supertransporte.gov.co</v>
          </cell>
          <cell r="O36" t="str">
            <v>cristmartin7@gmail.com</v>
          </cell>
          <cell r="P36">
            <v>4768567</v>
          </cell>
          <cell r="Q36">
            <v>56602894</v>
          </cell>
          <cell r="S36">
            <v>56602894</v>
          </cell>
          <cell r="T36" t="str">
            <v>TICS</v>
          </cell>
          <cell r="U36" t="str">
            <v>1. Jorge Guillermo Neira Bossa
2. Claudia Milena Rodriguez Álvarez (01/10/2022)</v>
          </cell>
          <cell r="V36">
            <v>44572</v>
          </cell>
          <cell r="W36">
            <v>17922</v>
          </cell>
          <cell r="X36">
            <v>44566</v>
          </cell>
          <cell r="Y36" t="str">
            <v>INVERSIÓN</v>
          </cell>
          <cell r="Z36">
            <v>10222</v>
          </cell>
          <cell r="AA36">
            <v>56602894</v>
          </cell>
          <cell r="AB36" t="str">
            <v>C-2499-0600-2-0-2499062-02</v>
          </cell>
          <cell r="AC36" t="str">
            <v>ADQUISICIÓN DE BIENES Y SERVICIOS - SERVICIOS DE INFORMACIÓN ACTUALIZADOS - MEJORAMIENTO DE LA GESTIÓN Y CAPACIDAD INSTITUCIONAL PARA LA SUPERVISIÓN INTEGRAL A LOS VIGILADOS A NIVEL NACIONAL</v>
          </cell>
          <cell r="AD36" t="str">
            <v>si</v>
          </cell>
          <cell r="AE36">
            <v>44926</v>
          </cell>
          <cell r="AN36" t="str">
            <v>Prestar sus servicios profesionales para la operación de la intranet institucional y la implementación  de nuevas funcionalidades al sitio web de la Superintendencia de Transporte</v>
          </cell>
          <cell r="AO36" t="str">
            <v xml:space="preserve">Contratación Directa </v>
          </cell>
          <cell r="AP36" t="str">
            <v>LOCAL</v>
          </cell>
          <cell r="AQ36" t="str">
            <v>BOGOTÁ D.C.</v>
          </cell>
          <cell r="AR36" t="str">
            <v>N/A</v>
          </cell>
          <cell r="AS36">
            <v>44567</v>
          </cell>
          <cell r="AT36">
            <v>33</v>
          </cell>
          <cell r="AU36">
            <v>45106</v>
          </cell>
          <cell r="AV36" t="str">
            <v xml:space="preserve">Prestación Servicios </v>
          </cell>
          <cell r="AW36" t="str">
            <v>EN EJECUCIÓN</v>
          </cell>
          <cell r="AX36">
            <v>44568</v>
          </cell>
          <cell r="AY36">
            <v>44572</v>
          </cell>
          <cell r="AZ36">
            <v>44572</v>
          </cell>
          <cell r="BA36" t="str">
            <v>https://community.secop.gov.co/Public/Tendering/OpportunityDetail/Index?noticeUID=CO1.NTC.2494507&amp;isFromPublicArea=True&amp;isModal=true&amp;asPopupView=true</v>
          </cell>
          <cell r="BB36" t="str">
            <v>2022537150100085E</v>
          </cell>
          <cell r="BC36" t="str">
            <v>SI</v>
          </cell>
        </row>
        <row r="37">
          <cell r="A37">
            <v>36</v>
          </cell>
          <cell r="B37" t="str">
            <v>Diego Alejandro Blanco</v>
          </cell>
          <cell r="C37">
            <v>1030537167</v>
          </cell>
          <cell r="D37">
            <v>31896</v>
          </cell>
          <cell r="E37" t="str">
            <v>Bogotá</v>
          </cell>
          <cell r="F37" t="str">
            <v>Hombre</v>
          </cell>
          <cell r="G37">
            <v>44568</v>
          </cell>
          <cell r="H37">
            <v>44926</v>
          </cell>
          <cell r="I37">
            <v>80111604</v>
          </cell>
          <cell r="J37" t="str">
            <v>Tecnólogo</v>
          </cell>
          <cell r="K37" t="str">
            <v>TECNÓLOGO III</v>
          </cell>
          <cell r="L37" t="str">
            <v>Apoyo</v>
          </cell>
          <cell r="M37">
            <v>3165826526</v>
          </cell>
          <cell r="N37" t="str">
            <v>diegoblanco@supertransporte.gov.co</v>
          </cell>
          <cell r="O37" t="str">
            <v>DBLANCOBERNAL@GMAIL.COM</v>
          </cell>
          <cell r="P37">
            <v>2941952</v>
          </cell>
          <cell r="Q37">
            <v>34911164</v>
          </cell>
          <cell r="S37">
            <v>34911164</v>
          </cell>
          <cell r="T37" t="str">
            <v>TICS</v>
          </cell>
          <cell r="U37" t="str">
            <v>1. Jorge Guillermo Neira Bossa
2. Claudia Milena Rodriguez Álvarez (01/10/2022)</v>
          </cell>
          <cell r="V37">
            <v>44572</v>
          </cell>
          <cell r="W37">
            <v>17122</v>
          </cell>
          <cell r="X37">
            <v>44566</v>
          </cell>
          <cell r="Y37" t="str">
            <v>INVERSIÓN</v>
          </cell>
          <cell r="Z37">
            <v>10022</v>
          </cell>
          <cell r="AA37">
            <v>34911164</v>
          </cell>
          <cell r="AB37" t="str">
            <v>C-2499-0600-2-0-2499062-02</v>
          </cell>
          <cell r="AC37" t="str">
            <v>ADQUISICIÓN DE BIENES Y SERVICIOS - SERVICIOS DE INFORMACIÓN ACTUALIZADOS - MEJORAMIENTO DE LA GESTIÓN Y CAPACIDAD INSTITUCIONAL PARA LA SUPERVISIÓN INTEGRAL A LOS VIGILADOS A NIVEL NACIONAL</v>
          </cell>
          <cell r="AD37" t="str">
            <v>si</v>
          </cell>
          <cell r="AE37">
            <v>44926</v>
          </cell>
          <cell r="AN37" t="str">
            <v>Prestar sus servicios para apoyar la gestión en la operación de servidores y bases de datos que conforman la  infraestructura tecnológica de la Superintendencia de Transporte</v>
          </cell>
          <cell r="AO37" t="str">
            <v xml:space="preserve">Contratación Directa </v>
          </cell>
          <cell r="AP37" t="str">
            <v>LOCAL</v>
          </cell>
          <cell r="AQ37" t="str">
            <v>BOGOTÁ D.C.</v>
          </cell>
          <cell r="AR37" t="str">
            <v>N/A</v>
          </cell>
          <cell r="AS37">
            <v>44566</v>
          </cell>
          <cell r="AT37">
            <v>35</v>
          </cell>
          <cell r="AU37">
            <v>45106</v>
          </cell>
          <cell r="AV37" t="str">
            <v xml:space="preserve">Prestación Servicios </v>
          </cell>
          <cell r="AW37" t="str">
            <v>EN EJECUCIÓN</v>
          </cell>
          <cell r="AX37">
            <v>44568</v>
          </cell>
          <cell r="AY37">
            <v>44572</v>
          </cell>
          <cell r="AZ37">
            <v>44572</v>
          </cell>
          <cell r="BA37" t="str">
            <v>https://community.secop.gov.co/Public/Tendering/OpportunityDetail/Index?noticeUID=CO1.NTC.2494030&amp;isFromPublicArea=True&amp;isModal=true&amp;asPopupView=true</v>
          </cell>
          <cell r="BB37" t="str">
            <v>2022537150100086E</v>
          </cell>
          <cell r="BC37" t="str">
            <v>SI</v>
          </cell>
        </row>
        <row r="38">
          <cell r="A38">
            <v>37</v>
          </cell>
          <cell r="B38" t="str">
            <v>Oscar Javier Carvajal Bernal</v>
          </cell>
          <cell r="C38">
            <v>79965555</v>
          </cell>
          <cell r="D38">
            <v>28492</v>
          </cell>
          <cell r="E38" t="str">
            <v>Bogotá D.C.</v>
          </cell>
          <cell r="F38" t="str">
            <v>Hombre</v>
          </cell>
          <cell r="G38">
            <v>44568</v>
          </cell>
          <cell r="H38">
            <v>44926</v>
          </cell>
          <cell r="I38">
            <v>80111604</v>
          </cell>
          <cell r="J38" t="str">
            <v>TECNICA PROFESIONAL EN INGENIERIA
DE SISTEMAS</v>
          </cell>
          <cell r="K38" t="str">
            <v>TECNÓLOGO III</v>
          </cell>
          <cell r="L38" t="str">
            <v>Apoyo</v>
          </cell>
          <cell r="M38">
            <v>3123344734</v>
          </cell>
          <cell r="N38" t="str">
            <v>oscarcarvajal@supertransporte.gov.co</v>
          </cell>
          <cell r="O38" t="str">
            <v>oscarcarvajal02@gmail.com</v>
          </cell>
          <cell r="P38">
            <v>2941952</v>
          </cell>
          <cell r="Q38">
            <v>34911164</v>
          </cell>
          <cell r="S38">
            <v>34911164</v>
          </cell>
          <cell r="T38" t="str">
            <v>TICS</v>
          </cell>
          <cell r="U38" t="str">
            <v>1. Jorge Guillermo Neira Bossa
2. Claudia Milena Rodriguez Álvarez (01/10/2022)</v>
          </cell>
          <cell r="V38">
            <v>44572</v>
          </cell>
          <cell r="W38">
            <v>17422</v>
          </cell>
          <cell r="X38">
            <v>44566</v>
          </cell>
          <cell r="Y38" t="str">
            <v>INVERSIÓN</v>
          </cell>
          <cell r="Z38">
            <v>10322</v>
          </cell>
          <cell r="AA38">
            <v>34911164</v>
          </cell>
          <cell r="AB38" t="str">
            <v>C-2499-0600-2-0-2499062-02</v>
          </cell>
          <cell r="AC38" t="str">
            <v>ADQUISICIÓN DE BIENES Y SERVICIOS - SERVICIOS DE INFORMACIÓN ACTUALIZADOS - MEJORAMIENTO DE LA GESTIÓN Y CAPACIDAD INSTITUCIONAL PARA LA SUPERVISIÓN INTEGRAL A LOS VIGILADOS A NIVEL NACIONAL</v>
          </cell>
          <cell r="AD38" t="str">
            <v>si</v>
          </cell>
          <cell r="AE38">
            <v>44926</v>
          </cell>
          <cell r="AN38" t="str">
            <v>Prestar sus servicios para apoyar la gestión en la operación de redes de comunicación que conforman la infraestructura tecnológica de la Superintendencia de Transporte</v>
          </cell>
          <cell r="AO38" t="str">
            <v xml:space="preserve">Contratación Directa </v>
          </cell>
          <cell r="AP38" t="str">
            <v>LOCAL</v>
          </cell>
          <cell r="AQ38" t="str">
            <v>BOGOTÁ D.C.</v>
          </cell>
          <cell r="AR38" t="str">
            <v>N/A</v>
          </cell>
          <cell r="AS38">
            <v>44566</v>
          </cell>
          <cell r="AT38">
            <v>44</v>
          </cell>
          <cell r="AU38">
            <v>45106</v>
          </cell>
          <cell r="AV38" t="str">
            <v xml:space="preserve">Prestación Servicios </v>
          </cell>
          <cell r="AW38" t="str">
            <v>EN EJECUCIÓN</v>
          </cell>
          <cell r="AX38">
            <v>44568</v>
          </cell>
          <cell r="AY38">
            <v>44572</v>
          </cell>
          <cell r="AZ38">
            <v>44572</v>
          </cell>
          <cell r="BA38" t="str">
            <v>https://community.secop.gov.co/Public/Tendering/OpportunityDetail/Index?noticeUID=CO1.NTC.2494820&amp;isFromPublicArea=True&amp;isModal=true&amp;asPopupView=true</v>
          </cell>
          <cell r="BB38" t="str">
            <v>2022537150100090E</v>
          </cell>
          <cell r="BC38" t="str">
            <v>SI</v>
          </cell>
        </row>
        <row r="39">
          <cell r="A39">
            <v>38</v>
          </cell>
          <cell r="B39" t="str">
            <v>Luis Fernando Caballero / Oscar Eduardo Páez Moreno</v>
          </cell>
          <cell r="C39" t="str">
            <v>1022342264/ 80166554</v>
          </cell>
          <cell r="D39">
            <v>29842</v>
          </cell>
          <cell r="E39" t="str">
            <v>Bogotá</v>
          </cell>
          <cell r="F39" t="str">
            <v>Hombre</v>
          </cell>
          <cell r="G39">
            <v>44568</v>
          </cell>
          <cell r="H39">
            <v>44926</v>
          </cell>
          <cell r="I39">
            <v>80111614</v>
          </cell>
          <cell r="J39" t="str">
            <v>Ingenieria de sistemas - Esp</v>
          </cell>
          <cell r="K39" t="str">
            <v>PROFESIONAL IV</v>
          </cell>
          <cell r="L39" t="str">
            <v>Profesional</v>
          </cell>
          <cell r="M39">
            <v>4532503</v>
          </cell>
          <cell r="N39" t="str">
            <v>oscarpaez@supertransporte.gov.co</v>
          </cell>
          <cell r="O39" t="str">
            <v>fercho16_1@hotmail.com / oscaredpm@gmail.com</v>
          </cell>
          <cell r="P39">
            <v>4227072</v>
          </cell>
          <cell r="Q39">
            <v>50161254</v>
          </cell>
          <cell r="S39">
            <v>50161254</v>
          </cell>
          <cell r="T39" t="str">
            <v>TICS</v>
          </cell>
          <cell r="U39" t="str">
            <v>1. Jorge Guillermo Neira Bossa
2. Claudia Milena Rodriguez Álvarez (01/10/2022)</v>
          </cell>
          <cell r="V39">
            <v>44572</v>
          </cell>
          <cell r="W39">
            <v>17822</v>
          </cell>
          <cell r="X39">
            <v>44566</v>
          </cell>
          <cell r="Y39" t="str">
            <v>INVERSIÓN</v>
          </cell>
          <cell r="Z39">
            <v>10422</v>
          </cell>
          <cell r="AA39">
            <v>50161254</v>
          </cell>
          <cell r="AB39" t="str">
            <v>C-2499-0600-2-0-2499062-02</v>
          </cell>
          <cell r="AC39" t="str">
            <v>ADQUISICIÓN DE BIENES Y SERVICIOS - SERVICIOS DE INFORMACIÓN ACTUALIZADOS - MEJORAMIENTO DE LA GESTIÓN Y CAPACIDAD INSTITUCIONAL PARA LA SUPERVISIÓN INTEGRAL A LOS VIGILADOS A NIVEL NACIONAL</v>
          </cell>
          <cell r="AD39" t="str">
            <v>no</v>
          </cell>
          <cell r="AE39">
            <v>44926</v>
          </cell>
          <cell r="AF39">
            <v>44771</v>
          </cell>
          <cell r="AG39">
            <v>28039577.199999999</v>
          </cell>
          <cell r="AH39" t="str">
            <v>CESIÓN</v>
          </cell>
          <cell r="AI39">
            <v>44636</v>
          </cell>
          <cell r="AJ39" t="str">
            <v>N/A</v>
          </cell>
          <cell r="AK39" t="str">
            <v>Terminación anticipada del contrato</v>
          </cell>
          <cell r="AL39">
            <v>44771</v>
          </cell>
          <cell r="AM39" t="str">
            <v>N/A</v>
          </cell>
          <cell r="AN39" t="str">
            <v>Prestar sus servicios profesionales coadyuvando los procesos propios de la gestión y operación de la infraestructura tecnológica de la Superintendencia de Transporte.</v>
          </cell>
          <cell r="AO39" t="str">
            <v xml:space="preserve">Contratación Directa </v>
          </cell>
          <cell r="AP39" t="str">
            <v>LOCAL</v>
          </cell>
          <cell r="AQ39" t="str">
            <v>BOGOTÁ D.C.</v>
          </cell>
          <cell r="AR39" t="str">
            <v>Terminado</v>
          </cell>
          <cell r="AS39">
            <v>44567</v>
          </cell>
          <cell r="AT39">
            <v>41</v>
          </cell>
          <cell r="AU39">
            <v>45106</v>
          </cell>
          <cell r="AV39" t="str">
            <v xml:space="preserve">Prestación Servicios </v>
          </cell>
          <cell r="AW39" t="str">
            <v>TERMINADO</v>
          </cell>
          <cell r="AX39">
            <v>44568</v>
          </cell>
          <cell r="AY39">
            <v>44572</v>
          </cell>
          <cell r="AZ39">
            <v>44572</v>
          </cell>
          <cell r="BA39" t="str">
            <v>https://community.secop.gov.co/Public/Tendering/OpportunityDetail/Index?noticeUID=CO1.NTC.2496056&amp;isFromPublicArea=True&amp;isModal=true&amp;asPopupView=true</v>
          </cell>
          <cell r="BB39" t="str">
            <v>2022537150100088E</v>
          </cell>
          <cell r="BC39" t="str">
            <v>SI</v>
          </cell>
        </row>
        <row r="40">
          <cell r="A40">
            <v>39</v>
          </cell>
          <cell r="B40" t="str">
            <v>Mauricio Bautista Cabra</v>
          </cell>
          <cell r="C40">
            <v>79803798</v>
          </cell>
          <cell r="D40">
            <v>27899</v>
          </cell>
          <cell r="E40" t="str">
            <v>Bogotá</v>
          </cell>
          <cell r="F40" t="str">
            <v>Hombre</v>
          </cell>
          <cell r="G40">
            <v>44568</v>
          </cell>
          <cell r="H40">
            <v>44926</v>
          </cell>
          <cell r="I40">
            <v>80111614</v>
          </cell>
          <cell r="J40" t="str">
            <v>Ingeniero de sistema</v>
          </cell>
          <cell r="K40" t="str">
            <v>PROFESIONAL IV</v>
          </cell>
          <cell r="L40" t="str">
            <v>Profesional</v>
          </cell>
          <cell r="M40">
            <v>3132083727</v>
          </cell>
          <cell r="N40" t="str">
            <v>MauricioBautista@supertransporte.gov.co</v>
          </cell>
          <cell r="O40" t="str">
            <v>mbautistac@hotmail.com</v>
          </cell>
          <cell r="P40">
            <v>4227072</v>
          </cell>
          <cell r="Q40">
            <v>49315840</v>
          </cell>
          <cell r="S40">
            <v>49315840</v>
          </cell>
          <cell r="T40" t="str">
            <v>TICS</v>
          </cell>
          <cell r="U40" t="str">
            <v>1. Jorge Guillermo Neira Bossa
2. Claudia Milena Rodriguez Álvarez (01/10/2022)</v>
          </cell>
          <cell r="V40">
            <v>44572</v>
          </cell>
          <cell r="W40">
            <v>17622</v>
          </cell>
          <cell r="X40">
            <v>44566</v>
          </cell>
          <cell r="Y40" t="str">
            <v>INVERSIÓN</v>
          </cell>
          <cell r="Z40">
            <v>10522</v>
          </cell>
          <cell r="AA40">
            <v>49315840</v>
          </cell>
          <cell r="AB40" t="str">
            <v>C-2499-0600-2-0-2499062-02</v>
          </cell>
          <cell r="AC40" t="str">
            <v>ADQUISICIÓN DE BIENES Y SERVICIOS - SERVICIOS DE INFORMACIÓN ACTUALIZADOS - MEJORAMIENTO DE LA GESTIÓN Y CAPACIDAD INSTITUCIONAL PARA LA SUPERVISIÓN INTEGRAL A LOS VIGILADOS A NIVEL NACIONAL</v>
          </cell>
          <cell r="AD40" t="str">
            <v>si</v>
          </cell>
          <cell r="AE40">
            <v>44926</v>
          </cell>
          <cell r="AN40" t="str">
            <v>Prestar sus servicios profesionales coadyuvando los procesos propios de la gestión y operación de la infraestructura tecnológica de la Superintendencia de Transporte.</v>
          </cell>
          <cell r="AO40" t="str">
            <v xml:space="preserve">Contratación Directa </v>
          </cell>
          <cell r="AP40" t="str">
            <v>LOCAL</v>
          </cell>
          <cell r="AQ40" t="str">
            <v>BOGOTÁ D.C.</v>
          </cell>
          <cell r="AR40" t="str">
            <v>N/A</v>
          </cell>
          <cell r="AS40">
            <v>44567</v>
          </cell>
          <cell r="AT40">
            <v>46</v>
          </cell>
          <cell r="AU40">
            <v>45106</v>
          </cell>
          <cell r="AV40" t="str">
            <v xml:space="preserve">Prestación Servicios </v>
          </cell>
          <cell r="AW40" t="str">
            <v>EN EJECUCIÓN</v>
          </cell>
          <cell r="AX40">
            <v>44568</v>
          </cell>
          <cell r="AY40">
            <v>44572</v>
          </cell>
          <cell r="AZ40">
            <v>44572</v>
          </cell>
          <cell r="BA40" t="str">
            <v>https://community.secop.gov.co/Public/Tendering/OpportunityDetail/Index?noticeUID=CO1.NTC.2496253&amp;isFromPublicArea=True&amp;isModal=true&amp;asPopupView=true</v>
          </cell>
          <cell r="BB40" t="str">
            <v>2022537150100089E</v>
          </cell>
          <cell r="BC40" t="str">
            <v>SI</v>
          </cell>
        </row>
        <row r="41">
          <cell r="A41">
            <v>40</v>
          </cell>
          <cell r="B41" t="str">
            <v>Sobira Sojo Rodriguez</v>
          </cell>
          <cell r="C41">
            <v>22462980</v>
          </cell>
          <cell r="D41">
            <v>28398</v>
          </cell>
          <cell r="E41" t="str">
            <v>Barranquilla</v>
          </cell>
          <cell r="F41" t="str">
            <v>Mujer</v>
          </cell>
          <cell r="G41">
            <v>44568</v>
          </cell>
          <cell r="H41">
            <v>44926</v>
          </cell>
          <cell r="I41">
            <v>80111607</v>
          </cell>
          <cell r="J41" t="str">
            <v>Abogado</v>
          </cell>
          <cell r="K41" t="str">
            <v>ESPECIALIZADO I</v>
          </cell>
          <cell r="L41" t="str">
            <v>Profesional</v>
          </cell>
          <cell r="M41">
            <v>3153716017</v>
          </cell>
          <cell r="N41" t="str">
            <v>sobirasojo@supertransporte.gov.co</v>
          </cell>
          <cell r="O41" t="str">
            <v>sobirasojo@gmail.com</v>
          </cell>
          <cell r="P41">
            <v>5502194</v>
          </cell>
          <cell r="Q41">
            <v>65292702</v>
          </cell>
          <cell r="S41">
            <v>65292702</v>
          </cell>
          <cell r="T41" t="str">
            <v>TICS</v>
          </cell>
          <cell r="U41" t="str">
            <v>1. Jorge Guillermo Neira Bossa
2. Claudia Milena Rodriguez Álvarez (01/10/2022)</v>
          </cell>
          <cell r="V41">
            <v>44572</v>
          </cell>
          <cell r="W41">
            <v>18022</v>
          </cell>
          <cell r="X41">
            <v>44566</v>
          </cell>
          <cell r="Y41" t="str">
            <v>INVERSIÓN</v>
          </cell>
          <cell r="Z41">
            <v>10122</v>
          </cell>
          <cell r="AA41">
            <v>65292702</v>
          </cell>
          <cell r="AB41" t="str">
            <v>C-2499-0600-2-0-2499062-02</v>
          </cell>
          <cell r="AC41" t="str">
            <v>ADQUISICIÓN DE BIENES Y SERVICIOS - SERVICIOS DE INFORMACIÓN ACTUALIZADOS - MEJORAMIENTO DE LA GESTIÓN Y CAPACIDAD INSTITUCIONAL PARA LA SUPERVISIÓN INTEGRAL A LOS VIGILADOS A NIVEL NACIONAL</v>
          </cell>
          <cell r="AD41" t="str">
            <v>si</v>
          </cell>
          <cell r="AE41">
            <v>44926</v>
          </cell>
          <cell r="AN41" t="str">
            <v>Prestar sus servicios profesionales para apoyar jurídicamente la estructuración de los procesos de contratación y asuntos propios de la ejecución de contratos a cargo de la Oficina de Tecnologías de la Información y las Comunicaciones</v>
          </cell>
          <cell r="AO41" t="str">
            <v xml:space="preserve">Contratación Directa </v>
          </cell>
          <cell r="AP41" t="str">
            <v>LOCAL</v>
          </cell>
          <cell r="AQ41" t="str">
            <v>BOGOTÁ D.C.</v>
          </cell>
          <cell r="AR41" t="str">
            <v>N/A</v>
          </cell>
          <cell r="AS41">
            <v>44567</v>
          </cell>
          <cell r="AT41">
            <v>45</v>
          </cell>
          <cell r="AU41">
            <v>45106</v>
          </cell>
          <cell r="AV41" t="str">
            <v xml:space="preserve">Prestación Servicios </v>
          </cell>
          <cell r="AW41" t="str">
            <v>EN EJECUCIÓN</v>
          </cell>
          <cell r="AX41">
            <v>44568</v>
          </cell>
          <cell r="AY41">
            <v>44572</v>
          </cell>
          <cell r="AZ41">
            <v>44572</v>
          </cell>
          <cell r="BA41" t="str">
            <v>https://community.secop.gov.co/Public/Tendering/OpportunityDetail/Index?noticeUID=CO1.NTC.2496662&amp;isFromPublicArea=True&amp;isModal=true&amp;asPopupView=true</v>
          </cell>
          <cell r="BB41" t="str">
            <v>2022537150100091E</v>
          </cell>
          <cell r="BC41" t="str">
            <v>SI</v>
          </cell>
        </row>
        <row r="42">
          <cell r="A42">
            <v>41</v>
          </cell>
          <cell r="B42" t="str">
            <v>Gladys Carolina Foliaco / Nury Yasmín Guitierrez Vega</v>
          </cell>
          <cell r="C42" t="str">
            <v>60380997 / 52780086</v>
          </cell>
          <cell r="D42" t="str">
            <v>22/04/1977 / 28/01/1984</v>
          </cell>
          <cell r="E42" t="str">
            <v>Cucuta / Facatativa</v>
          </cell>
          <cell r="F42" t="str">
            <v>Mujer</v>
          </cell>
          <cell r="G42">
            <v>44567</v>
          </cell>
          <cell r="H42">
            <v>44749</v>
          </cell>
          <cell r="I42">
            <v>80111607</v>
          </cell>
          <cell r="J42" t="str">
            <v>Abogado</v>
          </cell>
          <cell r="K42" t="str">
            <v>ESPECIALIZADO I</v>
          </cell>
          <cell r="L42" t="str">
            <v>Profesional</v>
          </cell>
          <cell r="M42">
            <v>3204939633</v>
          </cell>
          <cell r="N42" t="str">
            <v>nurygutierrez@supertransporte.gov.co</v>
          </cell>
          <cell r="O42" t="str">
            <v>carofo77@gmail.com</v>
          </cell>
          <cell r="P42">
            <v>5502194</v>
          </cell>
          <cell r="Q42">
            <v>33013158</v>
          </cell>
          <cell r="S42">
            <v>33013158</v>
          </cell>
          <cell r="T42" t="str">
            <v>TICS</v>
          </cell>
          <cell r="U42" t="str">
            <v>1. Jorge Guillermo Neira Bossa
2. Claudia Milena Rodriguez Álvarez (01/10/2022)</v>
          </cell>
          <cell r="V42">
            <v>44568</v>
          </cell>
          <cell r="W42">
            <v>18222</v>
          </cell>
          <cell r="X42">
            <v>44566</v>
          </cell>
          <cell r="Y42" t="str">
            <v>INVERSIÓN</v>
          </cell>
          <cell r="Z42">
            <v>6822</v>
          </cell>
          <cell r="AA42">
            <v>32829758</v>
          </cell>
          <cell r="AB42" t="str">
            <v>C-2499-0600-2-0-2499062-02</v>
          </cell>
          <cell r="AC42" t="str">
            <v>ADQUISICIÓN DE BIENES Y SERVICIOS - SERVICIOS DE INFORMACIÓN ACTUALIZADOS - MEJORAMIENTO DE LA GESTIÓN Y CAPACIDAD INSTITUCIONAL PARA LA SUPERVISIÓN INTEGRAL A LOS VIGILADOS A NIVEL NACIONAL</v>
          </cell>
          <cell r="AD42" t="str">
            <v>no</v>
          </cell>
          <cell r="AE42">
            <v>44749</v>
          </cell>
          <cell r="AH42" t="str">
            <v>CESIÓN</v>
          </cell>
          <cell r="AI42">
            <v>44690</v>
          </cell>
          <cell r="AN42" t="str">
            <v>Prestar sus servicios profesionales para apoyar jurídicamente la estructuración de los procesos de contratación y asuntos propios de la ejecución de contratos a cargo de la Oficina de Tecnologías de la Información y las Comunicaciones</v>
          </cell>
          <cell r="AO42" t="str">
            <v xml:space="preserve">Contratación Directa </v>
          </cell>
          <cell r="AP42" t="str">
            <v>LOCAL</v>
          </cell>
          <cell r="AQ42" t="str">
            <v>BOGOTÁ D.C.</v>
          </cell>
          <cell r="AR42" t="str">
            <v>Cesión</v>
          </cell>
          <cell r="AS42">
            <v>44567</v>
          </cell>
          <cell r="AT42" t="e">
            <v>#VALUE!</v>
          </cell>
          <cell r="AU42">
            <v>44929</v>
          </cell>
          <cell r="AV42" t="str">
            <v xml:space="preserve">Prestación Servicios </v>
          </cell>
          <cell r="AW42" t="str">
            <v>CESIÓN</v>
          </cell>
          <cell r="AX42">
            <v>44567</v>
          </cell>
          <cell r="AY42">
            <v>44568</v>
          </cell>
          <cell r="AZ42">
            <v>44568</v>
          </cell>
          <cell r="BA42" t="str">
            <v>https://community.secop.gov.co/Public/Tendering/OpportunityDetail/Index?noticeUID=CO1.NTC.2497113&amp;isFromPublicArea=True&amp;isModal=true&amp;asPopupView=true</v>
          </cell>
          <cell r="BB42" t="str">
            <v>2022537150100087E</v>
          </cell>
          <cell r="BC42" t="str">
            <v>SI</v>
          </cell>
        </row>
        <row r="43">
          <cell r="A43">
            <v>42</v>
          </cell>
          <cell r="B43" t="str">
            <v>Gilma Susana Martinez Gaitan</v>
          </cell>
          <cell r="C43">
            <v>20421116</v>
          </cell>
          <cell r="D43">
            <v>21968</v>
          </cell>
          <cell r="E43" t="str">
            <v>Cajica</v>
          </cell>
          <cell r="F43" t="str">
            <v>Mujer</v>
          </cell>
          <cell r="G43">
            <v>44566</v>
          </cell>
          <cell r="H43">
            <v>44915</v>
          </cell>
          <cell r="I43">
            <v>80111621</v>
          </cell>
          <cell r="J43" t="str">
            <v>Contador Publico -ESP</v>
          </cell>
          <cell r="K43" t="str">
            <v>ESPECIALIZADO IV</v>
          </cell>
          <cell r="L43" t="str">
            <v>Profesional</v>
          </cell>
          <cell r="M43">
            <v>3124999456</v>
          </cell>
          <cell r="N43" t="str">
            <v>gilmamartinez@supertransporte.gov.co</v>
          </cell>
          <cell r="O43" t="str">
            <v>afgilmasu@gmail.com</v>
          </cell>
          <cell r="P43">
            <v>7288832</v>
          </cell>
          <cell r="Q43">
            <v>83821568</v>
          </cell>
          <cell r="S43">
            <v>83821568</v>
          </cell>
          <cell r="T43" t="str">
            <v>Secretaria General</v>
          </cell>
          <cell r="U43" t="str">
            <v>Juan David Benjumea Quintero</v>
          </cell>
          <cell r="V43">
            <v>44567</v>
          </cell>
          <cell r="W43">
            <v>422</v>
          </cell>
          <cell r="X43">
            <v>44565</v>
          </cell>
          <cell r="Y43" t="str">
            <v>FUNCIONAMIENTO</v>
          </cell>
          <cell r="Z43">
            <v>5722</v>
          </cell>
          <cell r="AA43">
            <v>83821568</v>
          </cell>
          <cell r="AB43" t="str">
            <v>A-02-02-02-008-002</v>
          </cell>
          <cell r="AC43" t="str">
            <v>SERVICIOS JURÍDICOS Y CONTABLES</v>
          </cell>
          <cell r="AD43" t="str">
            <v>si</v>
          </cell>
          <cell r="AE43">
            <v>44915</v>
          </cell>
          <cell r="AN43" t="str">
            <v>Prestar los servicios profesionales brindando asesoría y apoyo en la revisión y actualización de los procesos y procedimientos de la Secretaría General en el marco de la mejora continua para el sostenimiento del Sistema Integrado de Gestión Institucional</v>
          </cell>
          <cell r="AO43" t="str">
            <v xml:space="preserve">Contratación Directa </v>
          </cell>
          <cell r="AP43" t="str">
            <v>LOCAL</v>
          </cell>
          <cell r="AQ43" t="str">
            <v>BOGOTÁ D.C.</v>
          </cell>
          <cell r="AR43" t="str">
            <v>N/A</v>
          </cell>
          <cell r="AS43">
            <v>44566</v>
          </cell>
          <cell r="AT43">
            <v>62</v>
          </cell>
          <cell r="AU43">
            <v>45095</v>
          </cell>
          <cell r="AV43" t="str">
            <v xml:space="preserve">Prestación Servicios </v>
          </cell>
          <cell r="AW43" t="str">
            <v>EN EJECUCIÓN</v>
          </cell>
          <cell r="AX43">
            <v>44566</v>
          </cell>
          <cell r="AY43">
            <v>44567</v>
          </cell>
          <cell r="AZ43">
            <v>44567</v>
          </cell>
          <cell r="BA43" t="str">
            <v>https://community.secop.gov.co/Public/Tendering/OpportunityDetail/Index?noticeUID=CO1.NTC.2492420&amp;isFromPublicArea=True&amp;isModal=true&amp;asPopupView=true</v>
          </cell>
          <cell r="BB43" t="str">
            <v>2022537150100093E</v>
          </cell>
          <cell r="BC43" t="str">
            <v>SI</v>
          </cell>
        </row>
        <row r="44">
          <cell r="A44">
            <v>43</v>
          </cell>
          <cell r="B44" t="str">
            <v>Wilmar Fernando Murillo Rodriguez</v>
          </cell>
          <cell r="C44">
            <v>1106453181</v>
          </cell>
          <cell r="D44">
            <v>32857</v>
          </cell>
          <cell r="E44" t="str">
            <v>San Luis</v>
          </cell>
          <cell r="F44" t="str">
            <v>Hombre</v>
          </cell>
          <cell r="G44">
            <v>44567</v>
          </cell>
          <cell r="H44">
            <v>44926</v>
          </cell>
          <cell r="I44">
            <v>80111601</v>
          </cell>
          <cell r="J44" t="str">
            <v>Bachiller</v>
          </cell>
          <cell r="K44" t="str">
            <v>BACHILLER II</v>
          </cell>
          <cell r="L44" t="str">
            <v xml:space="preserve">Apoyo </v>
          </cell>
          <cell r="M44">
            <v>3144208496</v>
          </cell>
          <cell r="N44" t="str">
            <v>wilmarmurillo@supertransporte.gov.co</v>
          </cell>
          <cell r="O44" t="str">
            <v>fernandomurillo1215@gmail.com</v>
          </cell>
          <cell r="P44">
            <v>1765376</v>
          </cell>
          <cell r="Q44">
            <v>20890283</v>
          </cell>
          <cell r="S44">
            <v>20890283</v>
          </cell>
          <cell r="T44" t="str">
            <v>Delegatura de Transito y Transporte Terrestre</v>
          </cell>
          <cell r="U44" t="str">
            <v>Adriana Margarita Urbina Pinedo</v>
          </cell>
          <cell r="V44">
            <v>44568</v>
          </cell>
          <cell r="W44">
            <v>17722</v>
          </cell>
          <cell r="X44">
            <v>44566</v>
          </cell>
          <cell r="Y44" t="str">
            <v>INVERSIÓN</v>
          </cell>
          <cell r="Z44">
            <v>7622</v>
          </cell>
          <cell r="AA44">
            <v>20890283</v>
          </cell>
          <cell r="AB44" t="str">
            <v>C-2499-0600-2-0-2499060-02</v>
          </cell>
          <cell r="AC44" t="str">
            <v>ADQUISICIÓN DE BIENES Y SERVICIOS - SERVICIO DE IMPLEMENTACIÓN SISTEMAS DE GESTIÓN - MEJORAMIENTO DE LA GESTIÓN Y CAPACIDAD INSTITUCIONAL PARA LA SUPERVISIÓN INTEGRAL A LOS VIGILADOS A NIVEL NACIONAL</v>
          </cell>
          <cell r="AD44" t="str">
            <v>si</v>
          </cell>
          <cell r="AE44">
            <v>44926</v>
          </cell>
          <cell r="AN44" t="str">
            <v>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v>
          </cell>
          <cell r="AO44" t="str">
            <v xml:space="preserve">Contratación Directa </v>
          </cell>
          <cell r="AP44" t="str">
            <v>LOCAL</v>
          </cell>
          <cell r="AQ44" t="str">
            <v>BOGOTÁ D.C.</v>
          </cell>
          <cell r="AR44" t="str">
            <v>N/A</v>
          </cell>
          <cell r="AS44">
            <v>44566</v>
          </cell>
          <cell r="AT44">
            <v>33</v>
          </cell>
          <cell r="AU44">
            <v>45106</v>
          </cell>
          <cell r="AV44" t="str">
            <v xml:space="preserve">Prestación Servicios </v>
          </cell>
          <cell r="AW44" t="str">
            <v>EN EJECUCIÓN</v>
          </cell>
          <cell r="AX44">
            <v>44567</v>
          </cell>
          <cell r="AY44">
            <v>44568</v>
          </cell>
          <cell r="AZ44" t="str">
            <v>N/A</v>
          </cell>
          <cell r="BA44" t="str">
            <v>https://community.secop.gov.co/Public/Tendering/OpportunityDetail/Index?noticeUID=CO1.NTC.2492239&amp;isFromPublicArea=True&amp;isModal=true&amp;asPopupView=true</v>
          </cell>
          <cell r="BB44" t="str">
            <v xml:space="preserve"> 2022537150100233E</v>
          </cell>
          <cell r="BC44" t="str">
            <v>SI</v>
          </cell>
        </row>
        <row r="45">
          <cell r="A45">
            <v>44</v>
          </cell>
          <cell r="B45" t="str">
            <v>Maricel Alejandra Monroy Zambrano</v>
          </cell>
          <cell r="C45">
            <v>1012379162</v>
          </cell>
          <cell r="D45">
            <v>33442</v>
          </cell>
          <cell r="E45" t="str">
            <v>Bogotá</v>
          </cell>
          <cell r="F45" t="str">
            <v>Mujer</v>
          </cell>
          <cell r="G45">
            <v>44568</v>
          </cell>
          <cell r="H45">
            <v>44926</v>
          </cell>
          <cell r="I45">
            <v>80111601</v>
          </cell>
          <cell r="J45" t="str">
            <v xml:space="preserve">Bibliotecologa </v>
          </cell>
          <cell r="K45" t="str">
            <v>PROFESIONAL III</v>
          </cell>
          <cell r="L45" t="str">
            <v>Profesional</v>
          </cell>
          <cell r="M45">
            <v>3123847178</v>
          </cell>
          <cell r="N45" t="str">
            <v>maricelmonroy@supertransporte.gov.co</v>
          </cell>
          <cell r="O45" t="str">
            <v>mari.alejandrazam@gmail.com</v>
          </cell>
          <cell r="P45">
            <v>3529728</v>
          </cell>
          <cell r="Q45">
            <v>42003763</v>
          </cell>
          <cell r="S45">
            <v>42003763</v>
          </cell>
          <cell r="T45" t="str">
            <v>Dirección de Investigaciones de la Delegatura de Tránsito y Transporte Terrestre</v>
          </cell>
          <cell r="U45" t="str">
            <v>Hernan Dario Otalora Guevara</v>
          </cell>
          <cell r="V45">
            <v>44572</v>
          </cell>
          <cell r="W45">
            <v>14222</v>
          </cell>
          <cell r="X45">
            <v>44566</v>
          </cell>
          <cell r="Y45" t="str">
            <v>FUNCIONAMIENTO</v>
          </cell>
          <cell r="Z45">
            <v>8822</v>
          </cell>
          <cell r="AA45">
            <v>42003763</v>
          </cell>
          <cell r="AB45" t="str">
            <v>A-02-02-02-008-003</v>
          </cell>
          <cell r="AC45" t="str">
            <v>OTROS SERVICIOS PROFESIONALES, CIENTÍFICOS Y TÉCNICOS</v>
          </cell>
          <cell r="AD45" t="str">
            <v>si</v>
          </cell>
          <cell r="AE45">
            <v>44926</v>
          </cell>
          <cell r="AN45" t="str">
            <v>Prestar sus servicios profesionales en la Superintendencia de Transporte analizando la información recibida o recabada para el desarrollo de las actividades a cargo de la Dirección de Investigaciones de Tránsito y Transporte Terrestre, en el ejercicio de sus funciones de vigilancia, inspección y control en la prestación del servicio público de transporte.</v>
          </cell>
          <cell r="AO45" t="str">
            <v xml:space="preserve">Contratación Directa </v>
          </cell>
          <cell r="AP45" t="str">
            <v>LOCAL</v>
          </cell>
          <cell r="AQ45" t="str">
            <v>BOGOTÁ D.C.</v>
          </cell>
          <cell r="AR45" t="str">
            <v>N/A</v>
          </cell>
          <cell r="AS45">
            <v>44566</v>
          </cell>
          <cell r="AT45">
            <v>31</v>
          </cell>
          <cell r="AU45">
            <v>45106</v>
          </cell>
          <cell r="AV45" t="str">
            <v xml:space="preserve">Prestación Servicios </v>
          </cell>
          <cell r="AW45" t="str">
            <v>EN EJECUCIÓN</v>
          </cell>
          <cell r="AX45">
            <v>44568</v>
          </cell>
          <cell r="AY45">
            <v>44572</v>
          </cell>
          <cell r="AZ45">
            <v>44572</v>
          </cell>
          <cell r="BA45" t="str">
            <v>https://community.secop.gov.co/Public/Tendering/OpportunityDetail/Index?noticeUID=CO1.NTC.2492240&amp;isFromPublicArea=True&amp;isModal=true&amp;asPopupView=true</v>
          </cell>
          <cell r="BB45" t="str">
            <v xml:space="preserve">2022537150100279E </v>
          </cell>
          <cell r="BC45" t="str">
            <v>SI</v>
          </cell>
        </row>
        <row r="46">
          <cell r="A46">
            <v>45</v>
          </cell>
          <cell r="B46" t="str">
            <v>Astrid  Xiomara Torres Ariza</v>
          </cell>
          <cell r="C46">
            <v>1101177804</v>
          </cell>
          <cell r="D46">
            <v>34751</v>
          </cell>
          <cell r="E46" t="str">
            <v>Puente Nacional</v>
          </cell>
          <cell r="F46" t="str">
            <v>Mujer</v>
          </cell>
          <cell r="G46">
            <v>44567</v>
          </cell>
          <cell r="H46">
            <v>44926</v>
          </cell>
          <cell r="I46">
            <v>80111601</v>
          </cell>
          <cell r="J46" t="str">
            <v>Acredita Topografía</v>
          </cell>
          <cell r="K46" t="str">
            <v>BACHILLER II</v>
          </cell>
          <cell r="L46" t="str">
            <v>APOYO</v>
          </cell>
          <cell r="M46">
            <v>3526700</v>
          </cell>
          <cell r="N46" t="str">
            <v>AstridTorres@supertransporte.gov.co</v>
          </cell>
          <cell r="O46" t="str">
            <v>xiomaratorress21@gmail.com</v>
          </cell>
          <cell r="P46">
            <v>1765376</v>
          </cell>
          <cell r="Q46">
            <v>20890283</v>
          </cell>
          <cell r="S46">
            <v>20890283</v>
          </cell>
          <cell r="T46" t="str">
            <v>Delegatura de Transito y Transporte Terrestre</v>
          </cell>
          <cell r="U46" t="str">
            <v>Adriana Margarita Urbina Pinedo</v>
          </cell>
          <cell r="V46">
            <v>44579</v>
          </cell>
          <cell r="W46">
            <v>18122</v>
          </cell>
          <cell r="X46">
            <v>44566</v>
          </cell>
          <cell r="Y46" t="str">
            <v>INVERSIÓN</v>
          </cell>
          <cell r="Z46">
            <v>6922</v>
          </cell>
          <cell r="AA46">
            <v>20890283</v>
          </cell>
          <cell r="AB46" t="str">
            <v>C-2499-0600-2-0-2499060-02</v>
          </cell>
          <cell r="AC46" t="str">
            <v>ADQUISICIÓN DE BIENES Y SERVICIOS - SERVICIO DE IMPLEMENTACIÓN SISTEMAS DE GESTIÓN - MEJORAMIENTO DE LA GESTIÓN Y CAPACIDAD INSTITUCIONAL PARA LA SUPERVISIÓN INTEGRAL A LOS VIGILADOS A NIVEL NACIONAL</v>
          </cell>
          <cell r="AD46" t="str">
            <v>si</v>
          </cell>
          <cell r="AE46">
            <v>44926</v>
          </cell>
          <cell r="AN46" t="str">
            <v>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v>
          </cell>
          <cell r="AO46" t="str">
            <v xml:space="preserve">Contratación Directa </v>
          </cell>
          <cell r="AP46" t="str">
            <v>LOCAL</v>
          </cell>
          <cell r="AQ46" t="str">
            <v>BOGOTÁ D.C.</v>
          </cell>
          <cell r="AR46" t="str">
            <v>N/A</v>
          </cell>
          <cell r="AS46">
            <v>44566</v>
          </cell>
          <cell r="AT46">
            <v>27</v>
          </cell>
          <cell r="AU46">
            <v>45106</v>
          </cell>
          <cell r="AV46" t="str">
            <v xml:space="preserve">Prestación Servicios </v>
          </cell>
          <cell r="AW46" t="str">
            <v>EN EJECUCIÓN</v>
          </cell>
          <cell r="AX46">
            <v>44567</v>
          </cell>
          <cell r="AY46">
            <v>44568</v>
          </cell>
          <cell r="BA46" t="str">
            <v>https://community.secop.gov.co/Public/Tendering/OpportunityDetail/Index?noticeUID=CO1.NTC.2492296&amp;isFromPublicArea=True&amp;isModal=true&amp;asPopupView=true</v>
          </cell>
          <cell r="BB46" t="str">
            <v xml:space="preserve">2022537150100234E </v>
          </cell>
          <cell r="BC46" t="str">
            <v>SI</v>
          </cell>
        </row>
        <row r="47">
          <cell r="A47">
            <v>46</v>
          </cell>
          <cell r="B47" t="str">
            <v>Maria Ines Rodriguez</v>
          </cell>
          <cell r="C47">
            <v>1030542327</v>
          </cell>
          <cell r="D47">
            <v>32106</v>
          </cell>
          <cell r="E47" t="str">
            <v>Samacá</v>
          </cell>
          <cell r="F47" t="str">
            <v>Mujer</v>
          </cell>
          <cell r="G47">
            <v>44568</v>
          </cell>
          <cell r="H47">
            <v>44926</v>
          </cell>
          <cell r="I47">
            <v>80111601</v>
          </cell>
          <cell r="J47" t="str">
            <v xml:space="preserve">Bibliotecologa </v>
          </cell>
          <cell r="K47" t="str">
            <v>PROFESIONAL I</v>
          </cell>
          <cell r="L47" t="str">
            <v>Profesional</v>
          </cell>
          <cell r="M47">
            <v>3142668400</v>
          </cell>
          <cell r="N47" t="str">
            <v>mariarodriguez@supertransporte.gov.co</v>
          </cell>
          <cell r="O47" t="str">
            <v>mainesjerez@gmail.com</v>
          </cell>
          <cell r="P47">
            <v>2941952</v>
          </cell>
          <cell r="Q47">
            <v>35009229</v>
          </cell>
          <cell r="S47">
            <v>35009229</v>
          </cell>
          <cell r="T47" t="str">
            <v>Dirección de Investigaciones de la Delegatura de Tránsito y Transporte Terrestre</v>
          </cell>
          <cell r="U47" t="str">
            <v>Hernan Dario Otalora Guevara</v>
          </cell>
          <cell r="V47">
            <v>44572</v>
          </cell>
          <cell r="W47">
            <v>14322</v>
          </cell>
          <cell r="X47">
            <v>44566</v>
          </cell>
          <cell r="Y47" t="str">
            <v>FUNCIONAMIENTO</v>
          </cell>
          <cell r="Z47">
            <v>8622</v>
          </cell>
          <cell r="AA47">
            <v>35009229</v>
          </cell>
          <cell r="AB47" t="str">
            <v>A-02-02-02-008-003</v>
          </cell>
          <cell r="AC47" t="str">
            <v>OTROS SERVICIOS PROFESIONALES, CIENTÍFICOS Y TÉCNICOS</v>
          </cell>
          <cell r="AD47" t="str">
            <v>si</v>
          </cell>
          <cell r="AE47">
            <v>44926</v>
          </cell>
          <cell r="AN47" t="str">
            <v>Prestar sus servicios profesionales en la Superintendencia de Transporte analizando la información recibida o recabada para el desarrollo de las actividades a cargo de la Dirección de Investigaciones de Tránsito y Transporte Terrestre, en el ejercicio de sus funciones de vigilancia, inspección y control en la prestación del servicio público de transporte.</v>
          </cell>
          <cell r="AO47" t="str">
            <v xml:space="preserve">Contratación Directa </v>
          </cell>
          <cell r="AP47" t="str">
            <v>LOCAL</v>
          </cell>
          <cell r="AQ47" t="str">
            <v>BOGOTÁ D.C.</v>
          </cell>
          <cell r="AR47" t="str">
            <v>N/A</v>
          </cell>
          <cell r="AS47">
            <v>44566</v>
          </cell>
          <cell r="AT47">
            <v>35</v>
          </cell>
          <cell r="AU47">
            <v>45106</v>
          </cell>
          <cell r="AV47" t="str">
            <v xml:space="preserve">Prestación Servicios </v>
          </cell>
          <cell r="AW47" t="str">
            <v>EN EJECUCIÓN</v>
          </cell>
          <cell r="AX47">
            <v>44568</v>
          </cell>
          <cell r="AY47">
            <v>44572</v>
          </cell>
          <cell r="AZ47">
            <v>44572</v>
          </cell>
          <cell r="BA47" t="str">
            <v>https://community.secop.gov.co/Public/Tendering/OpportunityDetail/Index?noticeUID=CO1.NTC.2492513&amp;isFromPublicArea=True&amp;isModal=true&amp;asPopupView=true</v>
          </cell>
          <cell r="BB47" t="str">
            <v xml:space="preserve"> 2022537150100280E </v>
          </cell>
          <cell r="BC47" t="str">
            <v>SI</v>
          </cell>
        </row>
        <row r="48">
          <cell r="A48">
            <v>47</v>
          </cell>
          <cell r="B48" t="str">
            <v>Diego Fernando Peñaranda Revelo</v>
          </cell>
          <cell r="C48">
            <v>1113530028</v>
          </cell>
          <cell r="D48">
            <v>34336</v>
          </cell>
          <cell r="E48" t="str">
            <v>Florida</v>
          </cell>
          <cell r="F48" t="str">
            <v>Hombre</v>
          </cell>
          <cell r="G48">
            <v>44567</v>
          </cell>
          <cell r="H48">
            <v>44926</v>
          </cell>
          <cell r="I48">
            <v>80111604</v>
          </cell>
          <cell r="J48" t="str">
            <v>Archivística</v>
          </cell>
          <cell r="K48" t="str">
            <v>TÉCNICO I</v>
          </cell>
          <cell r="L48" t="str">
            <v>Apoyo</v>
          </cell>
          <cell r="M48">
            <v>3175129586</v>
          </cell>
          <cell r="N48" t="str">
            <v>diegopenaranda@supertransporte.gov.co</v>
          </cell>
          <cell r="O48" t="str">
            <v>diegofer.0102@hotmail.com</v>
          </cell>
          <cell r="P48">
            <v>1873920</v>
          </cell>
          <cell r="Q48">
            <v>21425152</v>
          </cell>
          <cell r="S48">
            <v>21425152</v>
          </cell>
          <cell r="T48" t="str">
            <v>Delegatura de Transito y Transporte Terrestre</v>
          </cell>
          <cell r="U48" t="str">
            <v>Adriana Margarita Urbina Pinedo</v>
          </cell>
          <cell r="V48">
            <v>44579</v>
          </cell>
          <cell r="W48">
            <v>18722</v>
          </cell>
          <cell r="X48">
            <v>44566</v>
          </cell>
          <cell r="Y48" t="str">
            <v>INVERSIÓN</v>
          </cell>
          <cell r="Z48">
            <v>7722</v>
          </cell>
          <cell r="AA48">
            <v>21425152</v>
          </cell>
          <cell r="AB48" t="str">
            <v>C-2499-0600-2-0-2499060-02</v>
          </cell>
          <cell r="AC48" t="str">
            <v>ADQUISICIÓN DE BIENES Y SERVICIOS - SERVICIO DE IMPLEMENTACIÓN SISTEMAS DE GESTIÓN - MEJORAMIENTO DE LA GESTIÓN Y CAPACIDAD INSTITUCIONAL PARA LA SUPERVISIÓN INTEGRAL A LOS VIGILADOS A NIVEL NACIONAL</v>
          </cell>
          <cell r="AD48" t="str">
            <v>si</v>
          </cell>
          <cell r="AE48">
            <v>44926</v>
          </cell>
          <cell r="AN48" t="str">
            <v>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v>
          </cell>
          <cell r="AO48" t="str">
            <v xml:space="preserve">Contratación Directa </v>
          </cell>
          <cell r="AP48" t="str">
            <v>LOCAL</v>
          </cell>
          <cell r="AQ48" t="str">
            <v>BOGOTÁ D.C.</v>
          </cell>
          <cell r="AR48" t="str">
            <v>N/A</v>
          </cell>
          <cell r="AS48">
            <v>44566</v>
          </cell>
          <cell r="AT48">
            <v>28</v>
          </cell>
          <cell r="AU48">
            <v>45106</v>
          </cell>
          <cell r="AV48" t="str">
            <v xml:space="preserve">Prestación Servicios </v>
          </cell>
          <cell r="AW48" t="str">
            <v>EN EJECUCIÓN</v>
          </cell>
          <cell r="AX48">
            <v>44567</v>
          </cell>
          <cell r="AY48">
            <v>44568</v>
          </cell>
          <cell r="BA48" t="str">
            <v>https://community.secop.gov.co/Public/Tendering/OpportunityDetail/Index?noticeUID=CO1.NTC.2492946&amp;isFromPublicArea=True&amp;isModal=true&amp;asPopupView=true</v>
          </cell>
          <cell r="BB48" t="str">
            <v xml:space="preserve"> 2022537150100236E</v>
          </cell>
          <cell r="BC48" t="str">
            <v>SI</v>
          </cell>
        </row>
        <row r="49">
          <cell r="A49">
            <v>48</v>
          </cell>
          <cell r="B49" t="str">
            <v>Elton Posada Benedetti</v>
          </cell>
          <cell r="C49">
            <v>3802427</v>
          </cell>
          <cell r="D49">
            <v>27591</v>
          </cell>
          <cell r="E49" t="str">
            <v>Cali</v>
          </cell>
          <cell r="F49" t="str">
            <v>Hombre</v>
          </cell>
          <cell r="G49">
            <v>44566</v>
          </cell>
          <cell r="H49">
            <v>44926</v>
          </cell>
          <cell r="I49">
            <v>80111604</v>
          </cell>
          <cell r="J49" t="str">
            <v>Técnico</v>
          </cell>
          <cell r="K49" t="str">
            <v>TÉCNICO II</v>
          </cell>
          <cell r="L49" t="str">
            <v>Apoyo</v>
          </cell>
          <cell r="M49">
            <v>3526700</v>
          </cell>
          <cell r="N49" t="str">
            <v>eltonposada@supertransporte.gov.co</v>
          </cell>
          <cell r="O49" t="str">
            <v>eposada16@hotmail.com</v>
          </cell>
          <cell r="P49">
            <v>2222080</v>
          </cell>
          <cell r="Q49">
            <v>26442752</v>
          </cell>
          <cell r="S49">
            <v>26442752</v>
          </cell>
          <cell r="T49" t="str">
            <v>Dirección de Investigaciones de la Delegatura de Tránsito y Transporte Terrestre</v>
          </cell>
          <cell r="U49" t="str">
            <v>Hernan Dario Otalora Guevara</v>
          </cell>
          <cell r="V49">
            <v>44567</v>
          </cell>
          <cell r="W49">
            <v>13522</v>
          </cell>
          <cell r="X49">
            <v>44566</v>
          </cell>
          <cell r="Y49" t="str">
            <v>INVERSIÓN</v>
          </cell>
          <cell r="Z49">
            <v>6322</v>
          </cell>
          <cell r="AA49">
            <v>26442752</v>
          </cell>
          <cell r="AB49" t="str">
            <v>C-2410-0600-3-0-2410002-02</v>
          </cell>
          <cell r="AC49" t="str">
            <v>ADQUISICIÓN DE BIENES Y SERVICIOS - SERVICIO DE SUPERVISIÓN EN EL CUMPLIMIENTO DE LOS REQUISITOS EN EL SECTOR TRANSPORTE - FORTALECIMIENTO A LA SUPERVISIÓN INTEGRAL A LOS VIGILADOS A NIVEL NACIONAL</v>
          </cell>
          <cell r="AD49" t="str">
            <v>si</v>
          </cell>
          <cell r="AE49">
            <v>44926</v>
          </cell>
          <cell r="AN49" t="str">
            <v>Prestar sus servicios de apoyo a la gestión en la Superintendencia de Transporte con el estudio y revisión de los documentos y trámites propios de las solicitudes de entrega de vehículos inmovilizados, de acuerdo con los procedimientos y parámetros establecidos en la Circular Única de Infraestructura y Transporte y la normatividad vigente.</v>
          </cell>
          <cell r="AO49" t="str">
            <v xml:space="preserve">Contratación Directa </v>
          </cell>
          <cell r="AP49" t="str">
            <v>LOCAL</v>
          </cell>
          <cell r="AQ49" t="str">
            <v>BOGOTÁ D.C.</v>
          </cell>
          <cell r="AR49" t="str">
            <v>N/A</v>
          </cell>
          <cell r="AS49">
            <v>44566</v>
          </cell>
          <cell r="AT49">
            <v>47</v>
          </cell>
          <cell r="AU49">
            <v>45106</v>
          </cell>
          <cell r="AV49" t="str">
            <v xml:space="preserve">Prestación Servicios </v>
          </cell>
          <cell r="AW49" t="str">
            <v>EN EJECUCIÓN</v>
          </cell>
          <cell r="AX49">
            <v>44566</v>
          </cell>
          <cell r="AY49">
            <v>44567</v>
          </cell>
          <cell r="AZ49" t="str">
            <v>N/A</v>
          </cell>
          <cell r="BA49" t="str">
            <v>https://community.secop.gov.co/Public/Tendering/OpportunityDetail/Index?noticeUID=CO1.NTC.2492993&amp;isFromPublicArea=True&amp;isModal=true&amp;asPopupView=true</v>
          </cell>
          <cell r="BB49" t="str">
            <v>2022537150100282E</v>
          </cell>
          <cell r="BC49" t="str">
            <v>SI</v>
          </cell>
        </row>
        <row r="50">
          <cell r="A50">
            <v>49</v>
          </cell>
          <cell r="B50" t="str">
            <v>Imprenta</v>
          </cell>
          <cell r="C50">
            <v>830001113</v>
          </cell>
          <cell r="D50" t="e">
            <v>#N/A</v>
          </cell>
          <cell r="E50" t="str">
            <v>N/A</v>
          </cell>
          <cell r="F50" t="str">
            <v>Persona Jurídica</v>
          </cell>
          <cell r="G50">
            <v>44567</v>
          </cell>
          <cell r="H50">
            <v>44926</v>
          </cell>
          <cell r="I50">
            <v>55101500</v>
          </cell>
          <cell r="J50" t="str">
            <v>N/A</v>
          </cell>
          <cell r="K50" t="e">
            <v>#N/A</v>
          </cell>
          <cell r="L50" t="str">
            <v>N/A</v>
          </cell>
          <cell r="M50">
            <v>4578000</v>
          </cell>
          <cell r="N50" t="e">
            <v>#N/A</v>
          </cell>
          <cell r="O50" t="str">
            <v>diana.bohorquez@imprenta.gov.co</v>
          </cell>
          <cell r="P50" t="str">
            <v>Según factura</v>
          </cell>
          <cell r="Q50">
            <v>12582912</v>
          </cell>
          <cell r="S50">
            <v>12582912</v>
          </cell>
          <cell r="T50" t="str">
            <v>Dirección Administrativa</v>
          </cell>
          <cell r="U50" t="str">
            <v>Denis Adriana Monroy Rugeles</v>
          </cell>
          <cell r="V50">
            <v>44567</v>
          </cell>
          <cell r="W50">
            <v>222</v>
          </cell>
          <cell r="X50">
            <v>44565</v>
          </cell>
          <cell r="Y50" t="str">
            <v>FUNCIONAMIENTO</v>
          </cell>
          <cell r="Z50">
            <v>6522</v>
          </cell>
          <cell r="AA50">
            <v>12582912</v>
          </cell>
          <cell r="AB50" t="str">
            <v>A-02-02-02-008-003</v>
          </cell>
          <cell r="AC50" t="str">
            <v>OTROS SERVICIOS PROFESIONALES, CIENTÍFICOS Y TÉCNICOS</v>
          </cell>
          <cell r="AD50" t="str">
            <v>si</v>
          </cell>
          <cell r="AE50">
            <v>44926</v>
          </cell>
          <cell r="AN50" t="str">
            <v>Prestación de servicios de publicación en el Diario Oficial de la Imprenta Nacional de Colombia de los actos administrativos expedidos por la Superintendencia de Transporte que legalmente lo requiera.</v>
          </cell>
          <cell r="AO50" t="str">
            <v xml:space="preserve">Contratación Directa </v>
          </cell>
          <cell r="AP50" t="str">
            <v>LOCAL</v>
          </cell>
          <cell r="AQ50" t="str">
            <v>BOGOTÁ D.C.</v>
          </cell>
          <cell r="AR50" t="str">
            <v>N/A</v>
          </cell>
          <cell r="AS50">
            <v>44566</v>
          </cell>
          <cell r="AT50" t="e">
            <v>#N/A</v>
          </cell>
          <cell r="AU50">
            <v>45106</v>
          </cell>
          <cell r="AV50" t="str">
            <v>Contrato interadministrativo</v>
          </cell>
          <cell r="AW50" t="str">
            <v>EN EJECUCIÓN</v>
          </cell>
          <cell r="AX50" t="str">
            <v>N/A</v>
          </cell>
          <cell r="AY50" t="str">
            <v>N/A</v>
          </cell>
          <cell r="AZ50" t="str">
            <v>N/A</v>
          </cell>
          <cell r="BA50" t="str">
            <v>https://community.secop.gov.co/Public/Tendering/OpportunityDetail/Index?noticeUID=CO1.NTC.2493149&amp;isFromPublicArea=True&amp;isModal=true&amp;asPopupView=true</v>
          </cell>
          <cell r="BB50" t="str">
            <v>2022537150100313E</v>
          </cell>
          <cell r="BC50" t="str">
            <v>SI</v>
          </cell>
        </row>
        <row r="51">
          <cell r="A51">
            <v>50</v>
          </cell>
          <cell r="B51" t="str">
            <v>Andrea Catherinn Chaparro Salamanca</v>
          </cell>
          <cell r="C51">
            <v>1030630793</v>
          </cell>
          <cell r="D51">
            <v>34239</v>
          </cell>
          <cell r="E51" t="str">
            <v>Bogotá</v>
          </cell>
          <cell r="F51" t="str">
            <v>Mujer</v>
          </cell>
          <cell r="G51">
            <v>44567</v>
          </cell>
          <cell r="H51">
            <v>44926</v>
          </cell>
          <cell r="I51">
            <v>80111604</v>
          </cell>
          <cell r="J51" t="str">
            <v>Abogado</v>
          </cell>
          <cell r="K51" t="str">
            <v>TÉCNICO II</v>
          </cell>
          <cell r="L51" t="str">
            <v>APOYO</v>
          </cell>
          <cell r="M51">
            <v>7321104</v>
          </cell>
          <cell r="N51" t="str">
            <v>AndreaChaparro@supertransporte.gov.co</v>
          </cell>
          <cell r="O51" t="str">
            <v>catherinn24@gmail.com</v>
          </cell>
          <cell r="P51">
            <v>2222080</v>
          </cell>
          <cell r="Q51">
            <v>26442752</v>
          </cell>
          <cell r="S51">
            <v>26442752</v>
          </cell>
          <cell r="T51" t="str">
            <v>Dirección de Investigaciones de la Delegatura de Tránsito y Transporte Terrestre</v>
          </cell>
          <cell r="U51" t="str">
            <v>Hernan Dario Otalora Guevara</v>
          </cell>
          <cell r="V51">
            <v>44567</v>
          </cell>
          <cell r="W51">
            <v>13422</v>
          </cell>
          <cell r="X51">
            <v>44566</v>
          </cell>
          <cell r="Y51" t="str">
            <v>INVERSIÓN</v>
          </cell>
          <cell r="Z51">
            <v>6622</v>
          </cell>
          <cell r="AA51">
            <v>26442752</v>
          </cell>
          <cell r="AB51" t="str">
            <v>C-2410-0600-3-0-2410002-02</v>
          </cell>
          <cell r="AC51" t="str">
            <v>ADQUISICIÓN DE BIENES Y SERVICIOS - SERVICIO DE SUPERVISIÓN EN EL CUMPLIMIENTO DE LOS REQUISITOS EN EL SECTOR TRANSPORTE - FORTALECIMIENTO A LA SUPERVISIÓN INTEGRAL A LOS VIGILADOS A NIVEL NACIONAL</v>
          </cell>
          <cell r="AD51" t="str">
            <v>si</v>
          </cell>
          <cell r="AE51">
            <v>44926</v>
          </cell>
          <cell r="AN51" t="str">
            <v>Prestar sus servicios de apoyo a la gestión en la Superintendencia de Transporte con el estudio y revisión de los documentos y trámites propios de las solicitudes de entrega de vehículos inmovilizados, de acuerdo con los procedimientos y parámetros establecidos en la Circular Única de Infraestructura y Transporte y la normatividad vigente.</v>
          </cell>
          <cell r="AO51" t="str">
            <v xml:space="preserve">Contratación Directa </v>
          </cell>
          <cell r="AP51" t="str">
            <v>LOCAL</v>
          </cell>
          <cell r="AQ51" t="str">
            <v>BOGOTÁ D.C.</v>
          </cell>
          <cell r="AR51" t="str">
            <v>N/A</v>
          </cell>
          <cell r="AS51">
            <v>44566</v>
          </cell>
          <cell r="AT51">
            <v>29</v>
          </cell>
          <cell r="AU51">
            <v>45106</v>
          </cell>
          <cell r="AV51" t="str">
            <v xml:space="preserve">Prestación Servicios </v>
          </cell>
          <cell r="AW51" t="str">
            <v>EN EJECUCIÓN</v>
          </cell>
          <cell r="AX51">
            <v>44567</v>
          </cell>
          <cell r="AY51">
            <v>44568</v>
          </cell>
          <cell r="AZ51" t="str">
            <v>N/A</v>
          </cell>
          <cell r="BA51" t="str">
            <v>https://community.secop.gov.co/Public/Tendering/OpportunityDetail/Index?noticeUID=CO1.NTC.2493908&amp;isFromPublicArea=True&amp;isModal=true&amp;asPopupView=true</v>
          </cell>
          <cell r="BB51" t="str">
            <v xml:space="preserve"> 2022537150100283E</v>
          </cell>
          <cell r="BC51" t="str">
            <v>SI</v>
          </cell>
        </row>
        <row r="52">
          <cell r="A52">
            <v>51</v>
          </cell>
          <cell r="B52" t="str">
            <v>Eddy Esperanza Reyes Nieto</v>
          </cell>
          <cell r="C52">
            <v>1022954148</v>
          </cell>
          <cell r="D52">
            <v>32778</v>
          </cell>
          <cell r="E52" t="str">
            <v>Bogota</v>
          </cell>
          <cell r="F52" t="str">
            <v>Mujer</v>
          </cell>
          <cell r="G52">
            <v>44568</v>
          </cell>
          <cell r="H52">
            <v>44814</v>
          </cell>
          <cell r="I52">
            <v>80111605</v>
          </cell>
          <cell r="J52" t="str">
            <v xml:space="preserve">CONTADOR </v>
          </cell>
          <cell r="K52" t="str">
            <v>PROFESIONAL I</v>
          </cell>
          <cell r="L52" t="str">
            <v>Profesional</v>
          </cell>
          <cell r="M52" t="str">
            <v> 3194695038</v>
          </cell>
          <cell r="N52" t="str">
            <v>eddyreyes@supertransporte.gov.co</v>
          </cell>
          <cell r="O52" t="str">
            <v>eddyreyes0927@gmail.com</v>
          </cell>
          <cell r="P52">
            <v>2941952</v>
          </cell>
          <cell r="Q52">
            <v>23535616</v>
          </cell>
          <cell r="R52">
            <v>10787157</v>
          </cell>
          <cell r="S52">
            <v>34322773</v>
          </cell>
          <cell r="T52" t="str">
            <v>Dirección Financiera</v>
          </cell>
          <cell r="U52" t="str">
            <v>Diana Paola Suárez Méndez</v>
          </cell>
          <cell r="V52">
            <v>44572</v>
          </cell>
          <cell r="W52">
            <v>2122</v>
          </cell>
          <cell r="X52">
            <v>44565</v>
          </cell>
          <cell r="Y52" t="str">
            <v>FUNCIONAMIENTO</v>
          </cell>
          <cell r="Z52">
            <v>9022</v>
          </cell>
          <cell r="AA52">
            <v>23535616</v>
          </cell>
          <cell r="AB52" t="str">
            <v>A-02-02-02-008-002</v>
          </cell>
          <cell r="AC52" t="str">
            <v>SERVICIOS JURÍDICOS Y CONTABLES</v>
          </cell>
          <cell r="AD52" t="str">
            <v>si</v>
          </cell>
          <cell r="AE52">
            <v>44926</v>
          </cell>
          <cell r="AH52" t="str">
            <v>ADICIÓN Y PRÓRROGA</v>
          </cell>
          <cell r="AI52">
            <v>44813</v>
          </cell>
          <cell r="AJ52" t="str">
            <v>N/A</v>
          </cell>
          <cell r="AN52" t="str">
            <v>Prestar sus servicios profesionales en la Dirección Financiera de la Superintendencia de Transporte, acompañando en las acciones administrativas necesarias para identificar, analizar, y sanear las partidas conciliatorias relacionadas con el recaudo de la Entidad, así como la proyección de respuestas a peticiones, quejas y reclamos de asuntos de esta Dependencia.</v>
          </cell>
          <cell r="AO52" t="str">
            <v xml:space="preserve">Contratación Directa </v>
          </cell>
          <cell r="AP52" t="str">
            <v>LOCAL</v>
          </cell>
          <cell r="AQ52" t="str">
            <v>BOGOTÁ D.C.</v>
          </cell>
          <cell r="AR52" t="str">
            <v>N/A</v>
          </cell>
          <cell r="AS52">
            <v>44566</v>
          </cell>
          <cell r="AT52">
            <v>33</v>
          </cell>
          <cell r="AU52">
            <v>45106</v>
          </cell>
          <cell r="AV52" t="str">
            <v xml:space="preserve">Prestación Servicios </v>
          </cell>
          <cell r="AW52" t="str">
            <v xml:space="preserve">MODIFICACIÓN </v>
          </cell>
          <cell r="AX52">
            <v>44568</v>
          </cell>
          <cell r="AY52">
            <v>44572</v>
          </cell>
          <cell r="BA52" t="str">
            <v>https://community.secop.gov.co/Public/Tendering/OpportunityDetail/Index?noticeUID=CO1.NTC.2494053&amp;isFromPublicArea=True&amp;isModal=true&amp;asPopupView=true</v>
          </cell>
          <cell r="BB52" t="str">
            <v>2022537150100116E</v>
          </cell>
          <cell r="BC52" t="str">
            <v>SI</v>
          </cell>
        </row>
        <row r="53">
          <cell r="A53">
            <v>52</v>
          </cell>
          <cell r="B53" t="str">
            <v xml:space="preserve">Franklim Julian Acosta Acevedo </v>
          </cell>
          <cell r="C53">
            <v>7161492</v>
          </cell>
          <cell r="D53">
            <v>25453</v>
          </cell>
          <cell r="E53" t="str">
            <v>Chaparral</v>
          </cell>
          <cell r="F53" t="str">
            <v>Hombre</v>
          </cell>
          <cell r="G53">
            <v>44568</v>
          </cell>
          <cell r="H53">
            <v>44814</v>
          </cell>
          <cell r="I53">
            <v>80111607</v>
          </cell>
          <cell r="J53" t="str">
            <v>Abogado - Esp</v>
          </cell>
          <cell r="K53" t="str">
            <v>PROFESIONAL I</v>
          </cell>
          <cell r="L53" t="str">
            <v>Profesional</v>
          </cell>
          <cell r="M53">
            <v>3575487</v>
          </cell>
          <cell r="N53" t="str">
            <v>franklimacosta@supertransporte.gov.co</v>
          </cell>
          <cell r="O53" t="str">
            <v>frankacosta2015@gmail.com</v>
          </cell>
          <cell r="P53">
            <v>2941952</v>
          </cell>
          <cell r="Q53">
            <v>23535616</v>
          </cell>
          <cell r="R53">
            <v>10787157</v>
          </cell>
          <cell r="S53">
            <v>34322773</v>
          </cell>
          <cell r="T53" t="str">
            <v>Dirección Financiera</v>
          </cell>
          <cell r="U53" t="str">
            <v>Diana Paola Suárez Méndez</v>
          </cell>
          <cell r="V53">
            <v>44572</v>
          </cell>
          <cell r="W53">
            <v>2022</v>
          </cell>
          <cell r="X53">
            <v>44565</v>
          </cell>
          <cell r="Y53" t="str">
            <v>FUNCIONAMIENTO</v>
          </cell>
          <cell r="Z53">
            <v>9322</v>
          </cell>
          <cell r="AA53">
            <v>23535616</v>
          </cell>
          <cell r="AB53" t="str">
            <v>A-02-02-02-008-002</v>
          </cell>
          <cell r="AC53" t="str">
            <v>SERVICIOS JURÍDICOS Y CONTABLES</v>
          </cell>
          <cell r="AD53" t="str">
            <v>si</v>
          </cell>
          <cell r="AE53">
            <v>44926</v>
          </cell>
          <cell r="AH53" t="str">
            <v>ADICIÓN Y PRÓRROGA</v>
          </cell>
          <cell r="AI53">
            <v>44813</v>
          </cell>
          <cell r="AJ53" t="str">
            <v>N/A</v>
          </cell>
          <cell r="AN53" t="str">
            <v>Prestar sus servicios profesionales en la sustanciación y proyección de actos administrativos, respuestas a peticiones presentadas por los vigilados, y demás asuntos de naturaleza jurídica que sean atendidos por la Dirección Financiera de la Superintendencia de Transporte.</v>
          </cell>
          <cell r="AO53" t="str">
            <v xml:space="preserve">Contratación Directa </v>
          </cell>
          <cell r="AP53" t="str">
            <v>LOCAL</v>
          </cell>
          <cell r="AQ53" t="str">
            <v>BOGOTÁ D.C.</v>
          </cell>
          <cell r="AR53" t="str">
            <v>N/A</v>
          </cell>
          <cell r="AS53">
            <v>44566</v>
          </cell>
          <cell r="AT53">
            <v>53</v>
          </cell>
          <cell r="AU53">
            <v>45106</v>
          </cell>
          <cell r="AV53" t="str">
            <v xml:space="preserve">Prestación Servicios </v>
          </cell>
          <cell r="AW53" t="str">
            <v xml:space="preserve">MODIFICACIÓN </v>
          </cell>
          <cell r="AX53">
            <v>44568</v>
          </cell>
          <cell r="AY53">
            <v>44572</v>
          </cell>
          <cell r="BA53" t="str">
            <v>https://community.secop.gov.co/Public/Tendering/OpportunityDetail/Index?noticeUID=CO1.NTC.2494257&amp;isFromPublicArea=True&amp;isModal=true&amp;asPopupView=true</v>
          </cell>
          <cell r="BB53" t="str">
            <v>2022537150100109E</v>
          </cell>
          <cell r="BC53" t="str">
            <v>SI</v>
          </cell>
        </row>
        <row r="54">
          <cell r="A54">
            <v>53</v>
          </cell>
          <cell r="B54" t="str">
            <v>José Ricardo Romero Avilez</v>
          </cell>
          <cell r="C54">
            <v>11314949</v>
          </cell>
          <cell r="D54">
            <v>24859</v>
          </cell>
          <cell r="E54" t="str">
            <v>Giradot</v>
          </cell>
          <cell r="F54" t="str">
            <v>Hombre</v>
          </cell>
          <cell r="G54">
            <v>44568</v>
          </cell>
          <cell r="H54">
            <v>44784</v>
          </cell>
          <cell r="I54">
            <v>80111605</v>
          </cell>
          <cell r="J54" t="str">
            <v>Contador Público</v>
          </cell>
          <cell r="K54" t="str">
            <v>EXPERTO I</v>
          </cell>
          <cell r="L54" t="str">
            <v>Profesional</v>
          </cell>
          <cell r="M54">
            <v>3229096726</v>
          </cell>
          <cell r="N54" t="str">
            <v>JoseRomero@supertransporte.gov.co</v>
          </cell>
          <cell r="O54" t="str">
            <v>ricardo.romerojo@hotmail.com</v>
          </cell>
          <cell r="P54">
            <v>8355840</v>
          </cell>
          <cell r="Q54">
            <v>58490880</v>
          </cell>
          <cell r="R54">
            <v>23953408</v>
          </cell>
          <cell r="S54">
            <v>82444288</v>
          </cell>
          <cell r="T54" t="str">
            <v>Dirección Financiera</v>
          </cell>
          <cell r="U54" t="str">
            <v>Diana Paola Suárez Méndez</v>
          </cell>
          <cell r="V54">
            <v>44573</v>
          </cell>
          <cell r="W54">
            <v>1322</v>
          </cell>
          <cell r="X54">
            <v>44565</v>
          </cell>
          <cell r="Y54" t="str">
            <v>FUNCIONAMIENTO</v>
          </cell>
          <cell r="Z54">
            <v>10622</v>
          </cell>
          <cell r="AA54">
            <v>58490880</v>
          </cell>
          <cell r="AB54" t="str">
            <v>A-02-02-02-008-002</v>
          </cell>
          <cell r="AC54" t="str">
            <v>SERVICIOS JURÍDICOS Y CONTABLES</v>
          </cell>
          <cell r="AD54" t="str">
            <v>si</v>
          </cell>
          <cell r="AE54">
            <v>44926</v>
          </cell>
          <cell r="AH54" t="str">
            <v>SUSPENSIÓN</v>
          </cell>
          <cell r="AI54">
            <v>44638</v>
          </cell>
          <cell r="AJ54">
            <v>44692</v>
          </cell>
          <cell r="AK54" t="str">
            <v>Adición y prórroga</v>
          </cell>
          <cell r="AL54">
            <v>44834</v>
          </cell>
          <cell r="AN54" t="str">
            <v>Prestar sus servicios profesionales para la Dirección Financiera de la Superintendencia de Transporte acompañando en la revisión y mejoramiento de las políticas y los procesos operativos contables, así como el planteamiento y desarrollo de acciones y actividades de mejora que atiendan efectivamente las causas de los hallazgos contables impuestos a la Dirección Financiera por la Contraloría General de la República.</v>
          </cell>
          <cell r="AO54" t="str">
            <v xml:space="preserve">Contratación Directa </v>
          </cell>
          <cell r="AP54" t="str">
            <v>LOCAL</v>
          </cell>
          <cell r="AQ54" t="str">
            <v>BOGOTÁ D.C.</v>
          </cell>
          <cell r="AR54" t="str">
            <v>N/A</v>
          </cell>
          <cell r="AS54">
            <v>44566</v>
          </cell>
          <cell r="AT54">
            <v>54</v>
          </cell>
          <cell r="AU54">
            <v>45106</v>
          </cell>
          <cell r="AV54" t="str">
            <v xml:space="preserve">Prestación Servicios </v>
          </cell>
          <cell r="AW54" t="str">
            <v xml:space="preserve">MODIFICACIÓN </v>
          </cell>
          <cell r="AX54">
            <v>44568</v>
          </cell>
          <cell r="AY54">
            <v>44572</v>
          </cell>
          <cell r="BA54" t="str">
            <v>https://community.secop.gov.co/Public/Tendering/OpportunityDetail/Index?noticeUID=CO1.NTC.2494904&amp;isFromPublicArea=True&amp;isModal=true&amp;asPopupView=true</v>
          </cell>
          <cell r="BB54" t="str">
            <v>2022537150100117E</v>
          </cell>
          <cell r="BC54" t="str">
            <v>SI</v>
          </cell>
        </row>
        <row r="55">
          <cell r="A55">
            <v>54</v>
          </cell>
          <cell r="B55" t="str">
            <v>Fanny Aya Castro</v>
          </cell>
          <cell r="C55">
            <v>35329739</v>
          </cell>
          <cell r="D55">
            <v>22433</v>
          </cell>
          <cell r="E55" t="str">
            <v>Bogotá D.C.</v>
          </cell>
          <cell r="F55" t="str">
            <v>Mujer</v>
          </cell>
          <cell r="G55">
            <v>44575</v>
          </cell>
          <cell r="H55">
            <v>44850</v>
          </cell>
          <cell r="I55">
            <v>80111601</v>
          </cell>
          <cell r="J55" t="str">
            <v>Adminsitración Pública</v>
          </cell>
          <cell r="K55" t="str">
            <v>PROFESIONAL II</v>
          </cell>
          <cell r="L55" t="str">
            <v>Profesional</v>
          </cell>
          <cell r="M55">
            <v>3108003938</v>
          </cell>
          <cell r="N55" t="str">
            <v>fannyaya@supertransporte.gov.co</v>
          </cell>
          <cell r="O55" t="str">
            <v>FAYTALI@HOTMAIL.COM</v>
          </cell>
          <cell r="P55">
            <v>3179044.86</v>
          </cell>
          <cell r="Q55">
            <v>28611403.739999998</v>
          </cell>
          <cell r="S55">
            <v>28611403.739999998</v>
          </cell>
          <cell r="T55" t="str">
            <v>GIT - Relacionamiento con el Ciudadano</v>
          </cell>
          <cell r="U55" t="str">
            <v>Sandra Liliana Ucrós Velásquez</v>
          </cell>
          <cell r="V55">
            <v>44578</v>
          </cell>
          <cell r="W55">
            <v>37422</v>
          </cell>
          <cell r="X55">
            <v>44575</v>
          </cell>
          <cell r="Y55" t="str">
            <v>FUNCIONAMIENTO</v>
          </cell>
          <cell r="Z55">
            <v>18022</v>
          </cell>
          <cell r="AA55">
            <v>28611403.739999998</v>
          </cell>
          <cell r="AB55" t="str">
            <v>A-02-02-02-008-003</v>
          </cell>
          <cell r="AC55" t="str">
            <v>OTROS SERVICIOS PROFESIONALES, CIENTÍFICOS Y TÉCNICOS</v>
          </cell>
          <cell r="AD55" t="str">
            <v>no</v>
          </cell>
          <cell r="AE55">
            <v>44850</v>
          </cell>
          <cell r="AN55" t="str">
            <v xml:space="preserve"> Prestar sus servicios profesionales al Grupo de Relacionamiento con el Ciudadano de la Superintendencia de Transporte, en el acompañamiento y desarrollo de las actividades que nos permitan dar cumplimiento a los temas establecidos en la norma con la relación Estado Ciudadano</v>
          </cell>
          <cell r="AO55" t="str">
            <v xml:space="preserve">Contratación Directa </v>
          </cell>
          <cell r="AP55" t="str">
            <v>LOCAL</v>
          </cell>
          <cell r="AQ55" t="str">
            <v>BOGOTÁ D.C.</v>
          </cell>
          <cell r="AR55" t="str">
            <v>N/A</v>
          </cell>
          <cell r="AS55">
            <v>44566</v>
          </cell>
          <cell r="AT55">
            <v>61</v>
          </cell>
          <cell r="AU55">
            <v>45030</v>
          </cell>
          <cell r="AV55" t="str">
            <v xml:space="preserve">Prestación Servicios </v>
          </cell>
          <cell r="AW55" t="str">
            <v>EN EJECUCIÓN</v>
          </cell>
          <cell r="AX55">
            <v>44577</v>
          </cell>
          <cell r="AY55">
            <v>44578</v>
          </cell>
          <cell r="BA55" t="str">
            <v>https://community.secop.gov.co/Public/Tendering/OpportunityDetail/Index?noticeUID=CO1.NTC.2494142&amp;isFromPublicArea=True&amp;isModal=true&amp;asPopupView=true</v>
          </cell>
          <cell r="BB55" t="str">
            <v>2022537150100101E</v>
          </cell>
          <cell r="BC55" t="str">
            <v>SI</v>
          </cell>
        </row>
        <row r="56">
          <cell r="A56">
            <v>55</v>
          </cell>
          <cell r="B56" t="str">
            <v>Maria Clara Jose Gallo Florez / Harrysson Steven Niño Oliveros</v>
          </cell>
          <cell r="C56" t="str">
            <v>1110546028 / 1.030.623.881</v>
          </cell>
          <cell r="D56" t="str">
            <v>18/01/1994 / 24/04/1993</v>
          </cell>
          <cell r="E56" t="str">
            <v>Ibague / Bogotá</v>
          </cell>
          <cell r="F56" t="str">
            <v>Hombre</v>
          </cell>
          <cell r="G56">
            <v>44572</v>
          </cell>
          <cell r="H56">
            <v>44921</v>
          </cell>
          <cell r="I56">
            <v>80111607</v>
          </cell>
          <cell r="J56" t="str">
            <v>Derecho - ESP</v>
          </cell>
          <cell r="K56" t="str">
            <v>PROFESIONAL IV</v>
          </cell>
          <cell r="L56" t="str">
            <v>Profesional</v>
          </cell>
          <cell r="M56">
            <v>3057122950</v>
          </cell>
          <cell r="N56" t="str">
            <v>harryssonnino@supertransporte.gov.co</v>
          </cell>
          <cell r="O56" t="str">
            <v xml:space="preserve">clara.gallo.f@gmail.com / harryoliveros@hotmail.com </v>
          </cell>
          <cell r="P56">
            <v>4227072</v>
          </cell>
          <cell r="Q56">
            <v>48611328</v>
          </cell>
          <cell r="S56">
            <v>48611328</v>
          </cell>
          <cell r="T56" t="str">
            <v>GIT - Relacionamiento con el Ciudadano</v>
          </cell>
          <cell r="U56" t="str">
            <v>Sandra Liliana Ucrós Velásquez</v>
          </cell>
          <cell r="V56">
            <v>44573</v>
          </cell>
          <cell r="W56">
            <v>7822</v>
          </cell>
          <cell r="X56">
            <v>44565</v>
          </cell>
          <cell r="Y56" t="str">
            <v>FUNCIONAMIENTO</v>
          </cell>
          <cell r="Z56">
            <v>11722</v>
          </cell>
          <cell r="AA56">
            <v>48611328</v>
          </cell>
          <cell r="AB56" t="str">
            <v>A-02-02-02-008-002</v>
          </cell>
          <cell r="AC56" t="str">
            <v>SERVICIOS JURÍDICOS Y CONTABLES</v>
          </cell>
          <cell r="AD56" t="str">
            <v>si</v>
          </cell>
          <cell r="AE56">
            <v>44921</v>
          </cell>
          <cell r="AH56" t="str">
            <v>CESIÓN</v>
          </cell>
          <cell r="AI56">
            <v>44697</v>
          </cell>
          <cell r="AN56" t="str">
            <v xml:space="preserve"> Prestar sus servicios profesionales al Grupo de Relacionamiento con el Ciudadano de la Superintendencia de Transporte, proyectar respuesta o comunicación de traslado por competencia de las peticiones formuladas a la entidad, a efecto de garantizar el cumplimiento de lo establecido en la normatividad vigente frente a las PQRSD</v>
          </cell>
          <cell r="AO56" t="str">
            <v xml:space="preserve">Contratación Directa </v>
          </cell>
          <cell r="AP56" t="str">
            <v>LOCAL</v>
          </cell>
          <cell r="AQ56" t="str">
            <v>BOGOTÁ D.C.</v>
          </cell>
          <cell r="AR56" t="str">
            <v>Cesión</v>
          </cell>
          <cell r="AS56">
            <v>44566</v>
          </cell>
          <cell r="AT56" t="e">
            <v>#VALUE!</v>
          </cell>
          <cell r="AU56">
            <v>45101</v>
          </cell>
          <cell r="AV56" t="str">
            <v xml:space="preserve">Prestación Servicios </v>
          </cell>
          <cell r="AW56" t="str">
            <v>CESIÓN</v>
          </cell>
          <cell r="AX56">
            <v>44572</v>
          </cell>
          <cell r="AY56">
            <v>44573</v>
          </cell>
          <cell r="BA56" t="str">
            <v>https://community.secop.gov.co/Public/Tendering/OpportunityDetail/Index?noticeUID=CO1.NTC.2494411&amp;isFromPublicArea=True&amp;isModal=true&amp;asPopupView=true</v>
          </cell>
          <cell r="BB56" t="str">
            <v>2022537150100099E</v>
          </cell>
          <cell r="BC56" t="str">
            <v>SI</v>
          </cell>
        </row>
        <row r="57">
          <cell r="A57">
            <v>56</v>
          </cell>
          <cell r="B57" t="str">
            <v>Leidy Viviana Lopez Zambrano</v>
          </cell>
          <cell r="C57">
            <v>1018503919</v>
          </cell>
          <cell r="D57">
            <v>35967</v>
          </cell>
          <cell r="E57" t="str">
            <v>Bogotá, D.C.</v>
          </cell>
          <cell r="F57" t="str">
            <v>Mujer</v>
          </cell>
          <cell r="G57">
            <v>44567</v>
          </cell>
          <cell r="H57">
            <v>44926</v>
          </cell>
          <cell r="I57">
            <v>80111604</v>
          </cell>
          <cell r="J57" t="str">
            <v>Administración</v>
          </cell>
          <cell r="K57" t="str">
            <v>TÉCNICO II</v>
          </cell>
          <cell r="L57" t="str">
            <v>APOYO</v>
          </cell>
          <cell r="M57">
            <v>3196891359</v>
          </cell>
          <cell r="N57" t="str">
            <v>LeidyLopez@supertransporte.gov.co</v>
          </cell>
          <cell r="O57" t="str">
            <v>leidyzam23@gmail.com</v>
          </cell>
          <cell r="P57">
            <v>2222080</v>
          </cell>
          <cell r="Q57">
            <v>26442752</v>
          </cell>
          <cell r="S57">
            <v>26442752</v>
          </cell>
          <cell r="T57" t="str">
            <v>Dirección de Investigaciones de la Delegatura de Tránsito y Transporte Terrestre</v>
          </cell>
          <cell r="U57" t="str">
            <v>Hernan Dario Otalora Guevara</v>
          </cell>
          <cell r="V57">
            <v>44568</v>
          </cell>
          <cell r="W57">
            <v>13922</v>
          </cell>
          <cell r="X57">
            <v>44566</v>
          </cell>
          <cell r="Y57" t="str">
            <v>FUNCIONAMIENTO</v>
          </cell>
          <cell r="Z57">
            <v>6722</v>
          </cell>
          <cell r="AA57">
            <v>26442752</v>
          </cell>
          <cell r="AB57" t="str">
            <v>A-02-02-02-008-005</v>
          </cell>
          <cell r="AC57" t="str">
            <v>SERVICIOS DE SOPORTE</v>
          </cell>
          <cell r="AD57" t="str">
            <v>si</v>
          </cell>
          <cell r="AE57">
            <v>44926</v>
          </cell>
          <cell r="AN57" t="str">
            <v>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ejercicio de las funciones de vigilancia, inspección y control que le fueron asignadas a la Dirección.</v>
          </cell>
          <cell r="AO57" t="str">
            <v xml:space="preserve">Contratación Directa </v>
          </cell>
          <cell r="AP57" t="str">
            <v>LOCAL</v>
          </cell>
          <cell r="AQ57" t="str">
            <v>BOGOTÁ D.C.</v>
          </cell>
          <cell r="AR57" t="str">
            <v>N/A</v>
          </cell>
          <cell r="AS57">
            <v>44566</v>
          </cell>
          <cell r="AT57">
            <v>24</v>
          </cell>
          <cell r="AU57">
            <v>45106</v>
          </cell>
          <cell r="AV57" t="str">
            <v xml:space="preserve">Prestación Servicios </v>
          </cell>
          <cell r="AW57" t="str">
            <v>EN EJECUCIÓN</v>
          </cell>
          <cell r="AX57">
            <v>44567</v>
          </cell>
          <cell r="AY57">
            <v>44568</v>
          </cell>
          <cell r="AZ57" t="str">
            <v>N/A</v>
          </cell>
          <cell r="BA57" t="str">
            <v>https://community.secop.gov.co/Public/Tendering/OpportunityDetail/Index?noticeUID=CO1.NTC.2494680&amp;isFromPublicArea=True&amp;isModal=true&amp;asPopupView=true</v>
          </cell>
          <cell r="BB57" t="str">
            <v>2022537150100281E</v>
          </cell>
          <cell r="BC57" t="str">
            <v>SI</v>
          </cell>
        </row>
        <row r="58">
          <cell r="A58">
            <v>57</v>
          </cell>
          <cell r="B58" t="str">
            <v>Julio Cesar Echeverri</v>
          </cell>
          <cell r="C58">
            <v>79270105</v>
          </cell>
          <cell r="D58">
            <v>23020</v>
          </cell>
          <cell r="E58" t="str">
            <v>Medellín</v>
          </cell>
          <cell r="F58" t="str">
            <v>Hombre</v>
          </cell>
          <cell r="G58">
            <v>44568</v>
          </cell>
          <cell r="H58">
            <v>44921</v>
          </cell>
          <cell r="I58">
            <v>80111607</v>
          </cell>
          <cell r="J58" t="str">
            <v>Derecho - ESP</v>
          </cell>
          <cell r="K58" t="str">
            <v>PROFESIONAL IV</v>
          </cell>
          <cell r="L58" t="str">
            <v>Profesional</v>
          </cell>
          <cell r="M58">
            <v>2502407</v>
          </cell>
          <cell r="N58" t="str">
            <v>julioecheverri@supertransporte.gov.co</v>
          </cell>
          <cell r="O58" t="str">
            <v>julioabogado91@hotmail.com</v>
          </cell>
          <cell r="P58">
            <v>4227072</v>
          </cell>
          <cell r="Q58">
            <v>48611328</v>
          </cell>
          <cell r="S58">
            <v>48611328</v>
          </cell>
          <cell r="T58" t="str">
            <v>GIT - Relacionamiento con el Ciudadano</v>
          </cell>
          <cell r="U58" t="str">
            <v>Sandra Liliana Ucrós Velásquez</v>
          </cell>
          <cell r="V58">
            <v>44572</v>
          </cell>
          <cell r="W58">
            <v>8022</v>
          </cell>
          <cell r="X58">
            <v>44565</v>
          </cell>
          <cell r="Y58" t="str">
            <v>FUNCIONAMIENTO</v>
          </cell>
          <cell r="Z58">
            <v>10722</v>
          </cell>
          <cell r="AA58">
            <v>48611328</v>
          </cell>
          <cell r="AB58" t="str">
            <v>A-02-02-02-008-002</v>
          </cell>
          <cell r="AC58" t="str">
            <v>SERVICIOS JURÍDICOS Y CONTABLES</v>
          </cell>
          <cell r="AD58" t="str">
            <v>si</v>
          </cell>
          <cell r="AE58">
            <v>44921</v>
          </cell>
          <cell r="AN58" t="str">
            <v xml:space="preserve"> Prestar sus servicios profesionales al Grupo de Relacionamiento con el Ciudadano de la Superintendencia de Transporte, proyectar respuesta o comunicación de traslado por competencia de las peticiones formuladas a la entidad, a efecto de garantizar el cumplimiento de lo establecido en la normatividad vigente frente a las PQRSD</v>
          </cell>
          <cell r="AO58" t="str">
            <v xml:space="preserve">Contratación Directa </v>
          </cell>
          <cell r="AP58" t="str">
            <v>LOCAL</v>
          </cell>
          <cell r="AQ58" t="str">
            <v>BOGOTÁ D.C.</v>
          </cell>
          <cell r="AR58" t="str">
            <v>N/A</v>
          </cell>
          <cell r="AS58">
            <v>44566</v>
          </cell>
          <cell r="AT58">
            <v>59</v>
          </cell>
          <cell r="AU58">
            <v>45101</v>
          </cell>
          <cell r="AV58" t="str">
            <v xml:space="preserve">Prestación Servicios </v>
          </cell>
          <cell r="AW58" t="str">
            <v>EN EJECUCIÓN</v>
          </cell>
          <cell r="AX58">
            <v>44568</v>
          </cell>
          <cell r="AY58">
            <v>44572</v>
          </cell>
          <cell r="BA58" t="str">
            <v>https://community.secop.gov.co/Public/Tendering/OpportunityDetail/Index?noticeUID=CO1.NTC.2494615&amp;isFromPublicArea=True&amp;isModal=true&amp;asPopupView=true</v>
          </cell>
          <cell r="BB58" t="str">
            <v>2022537150100100E</v>
          </cell>
          <cell r="BC58" t="str">
            <v>SI</v>
          </cell>
        </row>
        <row r="59">
          <cell r="A59">
            <v>58</v>
          </cell>
          <cell r="B59" t="str">
            <v>Ana Maria Ortiz Toro</v>
          </cell>
          <cell r="C59">
            <v>1087990814</v>
          </cell>
          <cell r="D59">
            <v>32035</v>
          </cell>
          <cell r="E59" t="str">
            <v>Cajamarca</v>
          </cell>
          <cell r="F59" t="str">
            <v>Mujer</v>
          </cell>
          <cell r="G59">
            <v>44568</v>
          </cell>
          <cell r="H59">
            <v>44921</v>
          </cell>
          <cell r="I59">
            <v>80111607</v>
          </cell>
          <cell r="J59" t="str">
            <v>Abogado</v>
          </cell>
          <cell r="K59" t="str">
            <v>PROFESIONAL IV</v>
          </cell>
          <cell r="L59" t="str">
            <v>Profesional</v>
          </cell>
          <cell r="M59">
            <v>3192036818</v>
          </cell>
          <cell r="N59" t="str">
            <v>anaortiz@supertransporte.gov.co</v>
          </cell>
          <cell r="O59" t="str">
            <v>amot1509@hotmail.com</v>
          </cell>
          <cell r="P59">
            <v>4227072</v>
          </cell>
          <cell r="Q59">
            <v>48611328</v>
          </cell>
          <cell r="S59">
            <v>48611328</v>
          </cell>
          <cell r="T59" t="str">
            <v>GIT - Relacionamiento con el Ciudadano</v>
          </cell>
          <cell r="U59" t="str">
            <v>Sandra Liliana Ucrós Velásquez</v>
          </cell>
          <cell r="V59">
            <v>44573</v>
          </cell>
          <cell r="W59">
            <v>8122</v>
          </cell>
          <cell r="X59">
            <v>44565</v>
          </cell>
          <cell r="Y59" t="str">
            <v>FUNCIONAMIENTO</v>
          </cell>
          <cell r="Z59">
            <v>10822</v>
          </cell>
          <cell r="AA59">
            <v>48611328</v>
          </cell>
          <cell r="AB59" t="str">
            <v>A-02-02-02-008-002</v>
          </cell>
          <cell r="AC59" t="str">
            <v>SERVICIOS JURÍDICOS Y CONTABLES</v>
          </cell>
          <cell r="AD59" t="str">
            <v>si</v>
          </cell>
          <cell r="AE59">
            <v>44921</v>
          </cell>
          <cell r="AN59" t="str">
            <v xml:space="preserve">  Prestar sus servicios profesionales al Grupo de Relacionamiento con el Ciudadano de la Superintendencia de Transporte, proyectar respuesta o comunicación de traslado por competencia de las peticiones formuladas a la entidad, a efecto de garantizar el cumplimiento de lo establecido en la normatividad vigente frente a las PQRSD</v>
          </cell>
          <cell r="AO59" t="str">
            <v xml:space="preserve">Contratación Directa </v>
          </cell>
          <cell r="AP59" t="str">
            <v>LOCAL</v>
          </cell>
          <cell r="AQ59" t="str">
            <v>BOGOTÁ D.C.</v>
          </cell>
          <cell r="AR59" t="str">
            <v>N/A</v>
          </cell>
          <cell r="AS59">
            <v>44566</v>
          </cell>
          <cell r="AT59">
            <v>35</v>
          </cell>
          <cell r="AU59">
            <v>45101</v>
          </cell>
          <cell r="AV59" t="str">
            <v xml:space="preserve">Prestación Servicios </v>
          </cell>
          <cell r="AW59" t="str">
            <v>EN EJECUCIÓN</v>
          </cell>
          <cell r="AX59">
            <v>44568</v>
          </cell>
          <cell r="AY59">
            <v>44572</v>
          </cell>
          <cell r="BA59" t="str">
            <v>https://community.secop.gov.co/Public/Tendering/OpportunityDetail/Index?noticeUID=CO1.NTC.2494484&amp;isFromPublicArea=True&amp;isModal=true&amp;asPopupView=true</v>
          </cell>
          <cell r="BB59" t="str">
            <v>2022537150100098E</v>
          </cell>
          <cell r="BC59" t="str">
            <v>SI</v>
          </cell>
        </row>
        <row r="60">
          <cell r="A60">
            <v>59</v>
          </cell>
          <cell r="B60" t="str">
            <v>Diana Alejandra Escobar Baracaldo</v>
          </cell>
          <cell r="C60">
            <v>1015408646</v>
          </cell>
          <cell r="D60">
            <v>32454</v>
          </cell>
          <cell r="E60" t="str">
            <v>Bogotá, D.C.</v>
          </cell>
          <cell r="F60" t="str">
            <v>Mujer</v>
          </cell>
          <cell r="G60">
            <v>44567</v>
          </cell>
          <cell r="H60">
            <v>44926</v>
          </cell>
          <cell r="I60">
            <v>80111607</v>
          </cell>
          <cell r="J60" t="str">
            <v>Derecho</v>
          </cell>
          <cell r="K60" t="str">
            <v>PROFESIONAL I</v>
          </cell>
          <cell r="L60" t="str">
            <v>Profesional</v>
          </cell>
          <cell r="M60">
            <v>3208367654</v>
          </cell>
          <cell r="N60" t="str">
            <v>dianaescobar@supertransporte.gov.co</v>
          </cell>
          <cell r="O60" t="str">
            <v>diani117@hotmail.com</v>
          </cell>
          <cell r="P60">
            <v>2941952</v>
          </cell>
          <cell r="Q60">
            <v>35009229</v>
          </cell>
          <cell r="S60">
            <v>35009229</v>
          </cell>
          <cell r="T60" t="str">
            <v>Delegatura de Transito y Transporte Terrestre</v>
          </cell>
          <cell r="U60" t="str">
            <v>Adriana Margarita Urbina Pinedo</v>
          </cell>
          <cell r="V60">
            <v>44572</v>
          </cell>
          <cell r="W60">
            <v>14122</v>
          </cell>
          <cell r="X60">
            <v>44566</v>
          </cell>
          <cell r="Y60" t="str">
            <v>INVERSIÓN</v>
          </cell>
          <cell r="Z60">
            <v>8422</v>
          </cell>
          <cell r="AA60">
            <v>35009229</v>
          </cell>
          <cell r="AB60" t="str">
            <v>C-2410-0600-3-0-2410002-02</v>
          </cell>
          <cell r="AC60" t="str">
            <v>ADQUISICIÓN DE BIENES Y SERVICIOS - SERVICIO DE SUPERVISIÓN EN EL CUMPLIMIENTO DE LOS REQUISITOS EN EL SECTOR TRANSPORTE - FORTALECIMIENTO A LA SUPERVISIÓN INTEGRAL A LOS VIGILADOS A NIVEL NACIONAL</v>
          </cell>
          <cell r="AD60" t="str">
            <v>si</v>
          </cell>
          <cell r="AE60">
            <v>44926</v>
          </cell>
          <cell r="AN60" t="str">
            <v>Prestar sus servicios profesionales en la Superintendencia de Transporte desde el punto de vista jurídico en las investigaciones y actuaciones administrativas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60" t="str">
            <v xml:space="preserve">Contratación Directa </v>
          </cell>
          <cell r="AP60" t="str">
            <v>LOCAL</v>
          </cell>
          <cell r="AQ60" t="str">
            <v>BOGOTÁ D.C.</v>
          </cell>
          <cell r="AR60" t="str">
            <v>N/A</v>
          </cell>
          <cell r="AT60">
            <v>34</v>
          </cell>
          <cell r="AU60">
            <v>45106</v>
          </cell>
          <cell r="AV60" t="str">
            <v xml:space="preserve">Prestación Servicios </v>
          </cell>
          <cell r="AW60" t="str">
            <v>EN EJECUCIÓN</v>
          </cell>
          <cell r="AX60">
            <v>44567</v>
          </cell>
          <cell r="AY60">
            <v>44568</v>
          </cell>
          <cell r="BA60" t="str">
            <v>https://community.secop.gov.co/Public/Tendering/OpportunityDetail/Index?noticeUID=CO1.NTC.2494911&amp;isFromPublicArea=True&amp;isModal=true&amp;asPopupView=true</v>
          </cell>
          <cell r="BB60" t="str">
            <v xml:space="preserve">2022537150100285E </v>
          </cell>
          <cell r="BC60" t="str">
            <v>SI</v>
          </cell>
        </row>
        <row r="61">
          <cell r="A61">
            <v>60</v>
          </cell>
          <cell r="B61" t="str">
            <v>Jennifer Paola Acosta Sánchez</v>
          </cell>
          <cell r="C61">
            <v>1053345340</v>
          </cell>
          <cell r="D61">
            <v>35066</v>
          </cell>
          <cell r="E61" t="str">
            <v>Chiquinquirá</v>
          </cell>
          <cell r="F61" t="str">
            <v>Mujer</v>
          </cell>
          <cell r="G61">
            <v>44572</v>
          </cell>
          <cell r="H61">
            <v>44926</v>
          </cell>
          <cell r="I61">
            <v>80111607</v>
          </cell>
          <cell r="J61" t="str">
            <v>Derecho</v>
          </cell>
          <cell r="K61" t="str">
            <v>PROFESIONAL III</v>
          </cell>
          <cell r="L61" t="str">
            <v>Profesional</v>
          </cell>
          <cell r="M61">
            <v>3125033060</v>
          </cell>
          <cell r="N61" t="str">
            <v>jenifferacosta@supertransporte.gov.co</v>
          </cell>
          <cell r="O61" t="str">
            <v>jeniffer010296@hotmail.com</v>
          </cell>
          <cell r="P61">
            <v>3529728</v>
          </cell>
          <cell r="Q61">
            <v>41768448</v>
          </cell>
          <cell r="S61">
            <v>41768448</v>
          </cell>
          <cell r="T61" t="str">
            <v>Dirección Financiera</v>
          </cell>
          <cell r="U61" t="str">
            <v>Diana Paola Suárez Méndez</v>
          </cell>
          <cell r="V61">
            <v>44572</v>
          </cell>
          <cell r="W61">
            <v>2422</v>
          </cell>
          <cell r="X61">
            <v>44565</v>
          </cell>
          <cell r="Y61" t="str">
            <v>FUNCIONAMIENTO</v>
          </cell>
          <cell r="Z61">
            <v>11122</v>
          </cell>
          <cell r="AA61">
            <v>41768448</v>
          </cell>
          <cell r="AB61" t="str">
            <v>A-02-02-02-008-002</v>
          </cell>
          <cell r="AC61" t="str">
            <v>SERVICIOS JURÍDICOS Y CONTABLES</v>
          </cell>
          <cell r="AD61" t="str">
            <v>si</v>
          </cell>
          <cell r="AE61">
            <v>44926</v>
          </cell>
          <cell r="AN61" t="str">
            <v>Prestar sus servicios profesionales en la sustanciación y proyección de actos administrativos, respuestas a peticiones presentadas por los vigilados, y demás asuntos de naturaleza jurídica que sean atendidos por la Dirección Financiera de la Superintendencia de Transporte.</v>
          </cell>
          <cell r="AO61" t="str">
            <v xml:space="preserve">Contratación Directa </v>
          </cell>
          <cell r="AP61" t="str">
            <v>LOCAL</v>
          </cell>
          <cell r="AQ61" t="str">
            <v>BOGOTÁ D.C.</v>
          </cell>
          <cell r="AR61" t="str">
            <v>N/A</v>
          </cell>
          <cell r="AS61">
            <v>44567</v>
          </cell>
          <cell r="AT61">
            <v>26</v>
          </cell>
          <cell r="AU61">
            <v>45106</v>
          </cell>
          <cell r="AV61" t="str">
            <v xml:space="preserve">Prestación Servicios </v>
          </cell>
          <cell r="AW61" t="str">
            <v>EN EJECUCIÓN</v>
          </cell>
          <cell r="AX61">
            <v>44572</v>
          </cell>
          <cell r="AY61">
            <v>44573</v>
          </cell>
          <cell r="BA61" t="str">
            <v>https://community.secop.gov.co/Public/Tendering/OpportunityDetail/Index?noticeUID=CO1.NTC.2495836&amp;isFromPublicArea=True&amp;isModal=true&amp;asPopupView=true</v>
          </cell>
          <cell r="BB61" t="str">
            <v>2022537150100007E</v>
          </cell>
          <cell r="BC61" t="str">
            <v>SI</v>
          </cell>
        </row>
        <row r="62">
          <cell r="A62">
            <v>61</v>
          </cell>
          <cell r="B62" t="str">
            <v>Sergio Andres Gonzalez Rodriguez</v>
          </cell>
          <cell r="C62">
            <v>1014179736</v>
          </cell>
          <cell r="D62">
            <v>31659</v>
          </cell>
          <cell r="E62" t="str">
            <v>Cúcuta</v>
          </cell>
          <cell r="F62" t="str">
            <v>Hombre</v>
          </cell>
          <cell r="G62">
            <v>44568</v>
          </cell>
          <cell r="H62">
            <v>44918</v>
          </cell>
          <cell r="I62">
            <v>80111607</v>
          </cell>
          <cell r="J62" t="str">
            <v>Abogado</v>
          </cell>
          <cell r="K62" t="str">
            <v>EXPERTO II</v>
          </cell>
          <cell r="L62" t="str">
            <v>Profesional</v>
          </cell>
          <cell r="M62">
            <v>3115894832</v>
          </cell>
          <cell r="N62" t="str">
            <v>SergioCardozo@supertransporte.gov.co</v>
          </cell>
          <cell r="O62" t="str">
            <v>sagr4587@gmail.com</v>
          </cell>
          <cell r="P62">
            <v>10011648</v>
          </cell>
          <cell r="Q62">
            <v>115801395</v>
          </cell>
          <cell r="S62">
            <v>115801395</v>
          </cell>
          <cell r="T62" t="str">
            <v>Oficina Asesora Jurídica</v>
          </cell>
          <cell r="U62" t="str">
            <v>María Fernanda Serna Quiroga</v>
          </cell>
          <cell r="V62">
            <v>44572</v>
          </cell>
          <cell r="W62">
            <v>7722</v>
          </cell>
          <cell r="X62">
            <v>44565</v>
          </cell>
          <cell r="Y62" t="str">
            <v>FUNCIONAMIENTO</v>
          </cell>
          <cell r="Z62">
            <v>9122</v>
          </cell>
          <cell r="AA62">
            <v>115801395</v>
          </cell>
          <cell r="AB62" t="str">
            <v>A-02-02-02-008-002</v>
          </cell>
          <cell r="AC62" t="str">
            <v>SERVICIOS JURÍDICOS Y CONTABLES</v>
          </cell>
          <cell r="AD62" t="str">
            <v>si</v>
          </cell>
          <cell r="AE62">
            <v>44926</v>
          </cell>
          <cell r="AN62" t="str">
            <v>Prestar sus servicios profesionales en la Oficina Asesora Jurídica de la Superintendencia de Transporte, apoyando en el análisis normativo jurisprudencial y doctrinal aplicado en la proyección y revisión de documentos de carácter jurídico que le sean asignados con el propósito de adelantar la defensa y representación de la entidad, en aquellos procesos donde se otorgue poder para el efecto</v>
          </cell>
          <cell r="AO62" t="str">
            <v xml:space="preserve">Contratación Directa </v>
          </cell>
          <cell r="AP62" t="str">
            <v>LOCAL</v>
          </cell>
          <cell r="AQ62" t="str">
            <v>BOGOTÁ D.C.</v>
          </cell>
          <cell r="AR62" t="str">
            <v>N/A</v>
          </cell>
          <cell r="AS62">
            <v>44567</v>
          </cell>
          <cell r="AT62">
            <v>36</v>
          </cell>
          <cell r="AU62">
            <v>45106</v>
          </cell>
          <cell r="AV62" t="str">
            <v xml:space="preserve">Prestación Servicios </v>
          </cell>
          <cell r="AW62" t="str">
            <v>EN EJECUCIÓN</v>
          </cell>
          <cell r="AX62">
            <v>44568</v>
          </cell>
          <cell r="AY62">
            <v>44572</v>
          </cell>
          <cell r="AZ62">
            <v>44572</v>
          </cell>
          <cell r="BA62" t="str">
            <v>https://community.secop.gov.co/Public/Tendering/OpportunityDetail/Index?noticeUID=CO1.NTC.2499071&amp;isFromPublicArea=True&amp;isModal=true&amp;asPopupView=true</v>
          </cell>
          <cell r="BB62" t="str">
            <v>2022537150100082E</v>
          </cell>
          <cell r="BC62" t="str">
            <v>SI</v>
          </cell>
        </row>
        <row r="63">
          <cell r="A63">
            <v>62</v>
          </cell>
          <cell r="B63" t="str">
            <v>Sandra Milena Rojas Fuentes</v>
          </cell>
          <cell r="C63">
            <v>1033727863</v>
          </cell>
          <cell r="D63">
            <v>33198</v>
          </cell>
          <cell r="E63" t="str">
            <v xml:space="preserve">Bogotá </v>
          </cell>
          <cell r="F63" t="str">
            <v>Mujer</v>
          </cell>
          <cell r="G63">
            <v>44572</v>
          </cell>
          <cell r="H63">
            <v>44921</v>
          </cell>
          <cell r="I63">
            <v>80111607</v>
          </cell>
          <cell r="J63" t="str">
            <v>Abogado</v>
          </cell>
          <cell r="K63" t="str">
            <v>PROFESIONAL III</v>
          </cell>
          <cell r="L63" t="str">
            <v>Profesional</v>
          </cell>
          <cell r="M63">
            <v>7317553632</v>
          </cell>
          <cell r="N63" t="str">
            <v>SandraRojas@supertransporte.gov.co</v>
          </cell>
          <cell r="O63" t="str">
            <v>sandramil1426@hotmail.com</v>
          </cell>
          <cell r="P63">
            <v>3529728</v>
          </cell>
          <cell r="Q63">
            <v>40591872</v>
          </cell>
          <cell r="S63">
            <v>40591872</v>
          </cell>
          <cell r="T63" t="str">
            <v>Dirección Financiera</v>
          </cell>
          <cell r="U63" t="str">
            <v>Diana Paola Suárez Méndez</v>
          </cell>
          <cell r="V63">
            <v>44573</v>
          </cell>
          <cell r="W63">
            <v>2322</v>
          </cell>
          <cell r="X63">
            <v>44565</v>
          </cell>
          <cell r="Y63" t="str">
            <v>FUNCIONAMIENTO</v>
          </cell>
          <cell r="Z63">
            <v>11822</v>
          </cell>
          <cell r="AA63">
            <v>40591872</v>
          </cell>
          <cell r="AB63" t="str">
            <v>A-02-02-02-008-002</v>
          </cell>
          <cell r="AC63" t="str">
            <v>SERVICIOS JURÍDICOS Y CONTABLES</v>
          </cell>
          <cell r="AD63" t="str">
            <v>si</v>
          </cell>
          <cell r="AE63">
            <v>44921</v>
          </cell>
          <cell r="AN63" t="str">
            <v>Prestar sus servicios profesionales en la sustanciación y proyección de actos administrativos, respuestas a peticiones presentadas por los vigilados, y demás asuntos de naturaleza jurídica que sean atendidos por la Dirección Financiera de la Superintendencia de Transporte.</v>
          </cell>
          <cell r="AO63" t="str">
            <v xml:space="preserve">Contratación Directa </v>
          </cell>
          <cell r="AP63" t="str">
            <v>LOCAL</v>
          </cell>
          <cell r="AQ63" t="str">
            <v>BOGOTÁ D.C.</v>
          </cell>
          <cell r="AR63" t="str">
            <v>N/A</v>
          </cell>
          <cell r="AS63">
            <v>44567</v>
          </cell>
          <cell r="AT63">
            <v>32</v>
          </cell>
          <cell r="AU63">
            <v>45101</v>
          </cell>
          <cell r="AV63" t="str">
            <v xml:space="preserve">Prestación Servicios </v>
          </cell>
          <cell r="AW63" t="str">
            <v>EN EJECUCIÓN</v>
          </cell>
          <cell r="AX63">
            <v>44572</v>
          </cell>
          <cell r="AY63">
            <v>44573</v>
          </cell>
          <cell r="BA63" t="str">
            <v>https://community.secop.gov.co/Public/Tendering/OpportunityDetail/Index?noticeUID=CO1.NTC.2495773&amp;isFromPublicArea=True&amp;isModal=true&amp;asPopupView=true</v>
          </cell>
          <cell r="BB63" t="str">
            <v>2022537150100108E</v>
          </cell>
          <cell r="BC63" t="str">
            <v>SI</v>
          </cell>
        </row>
        <row r="64">
          <cell r="A64">
            <v>63</v>
          </cell>
          <cell r="B64" t="str">
            <v>Lina María Agudelo Lesmes</v>
          </cell>
          <cell r="C64">
            <v>1024570730</v>
          </cell>
          <cell r="D64">
            <v>35179</v>
          </cell>
          <cell r="E64" t="str">
            <v>Bogotá, D.C.</v>
          </cell>
          <cell r="F64" t="str">
            <v>Mujer</v>
          </cell>
          <cell r="G64">
            <v>44567</v>
          </cell>
          <cell r="H64">
            <v>44926</v>
          </cell>
          <cell r="I64">
            <v>80111604</v>
          </cell>
          <cell r="J64" t="str">
            <v>Administración De Empresas</v>
          </cell>
          <cell r="K64" t="str">
            <v>TÉCNICO I</v>
          </cell>
          <cell r="L64" t="str">
            <v>Apoyo</v>
          </cell>
          <cell r="M64">
            <v>3058190296</v>
          </cell>
          <cell r="N64" t="str">
            <v>mariaagudelo@supertransporte.gov.co</v>
          </cell>
          <cell r="O64" t="str">
            <v>linamariaagudelolesmes@gmail.com</v>
          </cell>
          <cell r="P64">
            <v>1873920</v>
          </cell>
          <cell r="Q64">
            <v>22299648</v>
          </cell>
          <cell r="S64">
            <v>22299648</v>
          </cell>
          <cell r="T64" t="str">
            <v>Dirección de Investigaciones de la Delegatura de Tránsito y Transporte Terrestre</v>
          </cell>
          <cell r="U64" t="str">
            <v>Hernan Dario Otalora Guevara</v>
          </cell>
          <cell r="V64">
            <v>44568</v>
          </cell>
          <cell r="W64">
            <v>13222</v>
          </cell>
          <cell r="X64">
            <v>44566</v>
          </cell>
          <cell r="Y64" t="str">
            <v>INVERSIÓN</v>
          </cell>
          <cell r="Z64">
            <v>79222</v>
          </cell>
          <cell r="AA64">
            <v>22299648</v>
          </cell>
          <cell r="AB64" t="str">
            <v>C-2410-0600-3-0-2410002-02</v>
          </cell>
          <cell r="AC64" t="str">
            <v>ADQUISICIÓN DE BIENES Y SERVICIOS - SERVICIO DE SUPERVISIÓN EN EL CUMPLIMIENTO DE LOS REQUISITOS EN EL SECTOR TRANSPORTE - FORTALECIMIENTO A LA SUPERVISIÓN INTEGRAL A LOS VIGILADOS A NIVEL NACIONAL</v>
          </cell>
          <cell r="AD64" t="str">
            <v>si</v>
          </cell>
          <cell r="AE64">
            <v>44926</v>
          </cell>
          <cell r="AH64" t="str">
            <v>SUSPENSIÓN</v>
          </cell>
          <cell r="AI64">
            <v>44608</v>
          </cell>
          <cell r="AJ64">
            <v>44635</v>
          </cell>
          <cell r="AN64" t="str">
            <v>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fortalecimiento a la supervisión integral a los vigilados a nivel nacional.</v>
          </cell>
          <cell r="AO64" t="str">
            <v xml:space="preserve">Contratación Directa </v>
          </cell>
          <cell r="AP64" t="str">
            <v>LOCAL</v>
          </cell>
          <cell r="AQ64" t="str">
            <v>BOGOTÁ D.C.</v>
          </cell>
          <cell r="AR64" t="str">
            <v>N/A</v>
          </cell>
          <cell r="AS64">
            <v>44567</v>
          </cell>
          <cell r="AT64">
            <v>26</v>
          </cell>
          <cell r="AU64">
            <v>45106</v>
          </cell>
          <cell r="AV64" t="str">
            <v xml:space="preserve">Prestación Servicios </v>
          </cell>
          <cell r="AW64" t="str">
            <v>EN EJECUCIÓN</v>
          </cell>
          <cell r="AX64">
            <v>44567</v>
          </cell>
          <cell r="AY64">
            <v>44568</v>
          </cell>
          <cell r="BA64" t="str">
            <v>https://community.secop.gov.co/Public/Tendering/OpportunityDetail/Index?noticeUID=CO1.NTC.2496139&amp;isFromPublicArea=True&amp;isModal=true&amp;asPopupView=true</v>
          </cell>
          <cell r="BB64" t="str">
            <v xml:space="preserve"> 2022537150100284E</v>
          </cell>
          <cell r="BC64" t="str">
            <v>SI</v>
          </cell>
        </row>
        <row r="65">
          <cell r="A65">
            <v>64</v>
          </cell>
          <cell r="B65" t="str">
            <v>Jineth Alejandra Bernal Perdomo</v>
          </cell>
          <cell r="C65">
            <v>1023023177</v>
          </cell>
          <cell r="D65">
            <v>35658</v>
          </cell>
          <cell r="E65" t="str">
            <v>Bogotá, D.C.</v>
          </cell>
          <cell r="F65" t="str">
            <v>Mujer</v>
          </cell>
          <cell r="G65">
            <v>44572</v>
          </cell>
          <cell r="H65">
            <v>44926</v>
          </cell>
          <cell r="I65">
            <v>80111601</v>
          </cell>
          <cell r="J65" t="str">
            <v>Mercadeo y Publicidad</v>
          </cell>
          <cell r="K65" t="str">
            <v>BACHILLER II</v>
          </cell>
          <cell r="L65" t="str">
            <v>APOYO</v>
          </cell>
          <cell r="M65">
            <v>3229147784</v>
          </cell>
          <cell r="N65" t="str">
            <v>jinethbernal@supertransporte.gov.co</v>
          </cell>
          <cell r="O65" t="str">
            <v>alejandrabernal34@gmail.com</v>
          </cell>
          <cell r="P65">
            <v>1765376</v>
          </cell>
          <cell r="Q65">
            <v>20890283</v>
          </cell>
          <cell r="S65">
            <v>20890283</v>
          </cell>
          <cell r="T65" t="str">
            <v>Delegatura de Transito y Transporte Terrestre</v>
          </cell>
          <cell r="U65" t="str">
            <v>Adriana Margarita Urbina Pinedo</v>
          </cell>
          <cell r="V65">
            <v>44573</v>
          </cell>
          <cell r="W65">
            <v>18622</v>
          </cell>
          <cell r="X65">
            <v>44566</v>
          </cell>
          <cell r="Y65" t="str">
            <v>INVERSIÓN</v>
          </cell>
          <cell r="Z65">
            <v>11422</v>
          </cell>
          <cell r="AA65">
            <v>20890283</v>
          </cell>
          <cell r="AB65" t="str">
            <v>C-2499-0600-2-0-2499060-02</v>
          </cell>
          <cell r="AC65" t="str">
            <v>ADQUISICIÓN DE BIENES Y SERVICIOS - SERVICIO DE IMPLEMENTACIÓN SISTEMAS DE GESTIÓN - MEJORAMIENTO DE LA GESTIÓN Y CAPACIDAD INSTITUCIONAL PARA LA SUPERVISIÓN INTEGRAL A LOS VIGILADOS A NIVEL NACIONAL</v>
          </cell>
          <cell r="AD65" t="str">
            <v>si</v>
          </cell>
          <cell r="AE65">
            <v>44926</v>
          </cell>
          <cell r="AN65" t="str">
            <v>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v>
          </cell>
          <cell r="AO65" t="str">
            <v xml:space="preserve">Contratación Directa </v>
          </cell>
          <cell r="AP65" t="str">
            <v>LOCAL</v>
          </cell>
          <cell r="AQ65" t="str">
            <v>BOGOTÁ D.C.</v>
          </cell>
          <cell r="AR65" t="str">
            <v>N/A</v>
          </cell>
          <cell r="AS65">
            <v>44568</v>
          </cell>
          <cell r="AT65">
            <v>25</v>
          </cell>
          <cell r="AU65">
            <v>45106</v>
          </cell>
          <cell r="AV65" t="str">
            <v xml:space="preserve">Prestación Servicios </v>
          </cell>
          <cell r="AW65" t="str">
            <v>EN EJECUCIÓN</v>
          </cell>
          <cell r="AX65">
            <v>44572</v>
          </cell>
          <cell r="AY65">
            <v>44573</v>
          </cell>
          <cell r="BA65" t="str">
            <v>https://community.secop.gov.co/Public/Tendering/OpportunityDetail/Index?noticeUID=CO1.NTC.2496838&amp;isFromPublicArea=True&amp;isModal=true&amp;asPopupView=true</v>
          </cell>
          <cell r="BB65" t="str">
            <v>2022537150100235E</v>
          </cell>
          <cell r="BC65" t="str">
            <v>SI</v>
          </cell>
        </row>
        <row r="66">
          <cell r="A66">
            <v>65</v>
          </cell>
          <cell r="B66" t="str">
            <v xml:space="preserve">Yeni Patricia Rubiano Sanchez  / SANDRA PATRICIA MUÑOZ GALEANO </v>
          </cell>
          <cell r="C66">
            <v>53063591</v>
          </cell>
          <cell r="D66">
            <v>30822</v>
          </cell>
          <cell r="E66" t="str">
            <v>Bogotá</v>
          </cell>
          <cell r="F66" t="str">
            <v>Mujer</v>
          </cell>
          <cell r="G66">
            <v>44572</v>
          </cell>
          <cell r="H66">
            <v>44926</v>
          </cell>
          <cell r="I66">
            <v>80111604</v>
          </cell>
          <cell r="J66" t="str">
            <v>Tecnico</v>
          </cell>
          <cell r="K66" t="str">
            <v>TÉCNICO II</v>
          </cell>
          <cell r="L66" t="str">
            <v>Apoyo</v>
          </cell>
          <cell r="M66">
            <v>3057211731</v>
          </cell>
          <cell r="N66" t="str">
            <v>yenirubiano@supertransporte.gov.co</v>
          </cell>
          <cell r="O66" t="str">
            <v>yenirsanchezz@gmail.com</v>
          </cell>
          <cell r="P66">
            <v>2222080</v>
          </cell>
          <cell r="Q66">
            <v>25405781</v>
          </cell>
          <cell r="S66">
            <v>25405781</v>
          </cell>
          <cell r="T66" t="str">
            <v>Delegatura de Transito y Transporte Terrestre</v>
          </cell>
          <cell r="U66" t="str">
            <v>Adriana Margarita Urbina Pinedo</v>
          </cell>
          <cell r="V66">
            <v>44579</v>
          </cell>
          <cell r="W66">
            <v>18822</v>
          </cell>
          <cell r="X66">
            <v>44566</v>
          </cell>
          <cell r="Y66" t="str">
            <v>INVERSIÓN</v>
          </cell>
          <cell r="Z66">
            <v>11922</v>
          </cell>
          <cell r="AA66">
            <v>25405781</v>
          </cell>
          <cell r="AB66" t="str">
            <v>C-2499-0600-2-0-2499060-02</v>
          </cell>
          <cell r="AC66" t="str">
            <v>ADQUISICIÓN DE BIENES Y SERVICIOS - SERVICIO DE IMPLEMENTACIÓN SISTEMAS DE GESTIÓN - MEJORAMIENTO DE LA GESTIÓN Y CAPACIDAD INSTITUCIONAL PARA LA SUPERVISIÓN INTEGRAL A LOS VIGILADOS A NIVEL NACIONAL</v>
          </cell>
          <cell r="AD66" t="str">
            <v>si</v>
          </cell>
          <cell r="AE66">
            <v>44926</v>
          </cell>
          <cell r="AH66" t="str">
            <v>Cesión</v>
          </cell>
          <cell r="AI66">
            <v>44805</v>
          </cell>
          <cell r="AJ66">
            <v>44806</v>
          </cell>
          <cell r="AN66" t="str">
            <v>Prestar sus servicios de apoyo a la gestión en la Superintendencia de Transporte, realizando actividades de preparación de los expedientes y actualización de las bases de datos para la transferencia documental de la Delegatura de Tránsito y Transporte Terrestre, para el mejoramiento de la gestión y capacidad institucional para la supervisión integral a los vigilados a nivel nacional.</v>
          </cell>
          <cell r="AO66" t="str">
            <v xml:space="preserve">Contratación Directa </v>
          </cell>
          <cell r="AP66" t="str">
            <v>LOCAL</v>
          </cell>
          <cell r="AQ66" t="str">
            <v>BOGOTÁ D.C.</v>
          </cell>
          <cell r="AR66" t="str">
            <v>Cesión</v>
          </cell>
          <cell r="AS66">
            <v>44567</v>
          </cell>
          <cell r="AT66">
            <v>38</v>
          </cell>
          <cell r="AU66">
            <v>45106</v>
          </cell>
          <cell r="AV66" t="str">
            <v xml:space="preserve">Prestación Servicios </v>
          </cell>
          <cell r="AW66" t="str">
            <v>CESIÓN</v>
          </cell>
          <cell r="AX66">
            <v>44577</v>
          </cell>
          <cell r="AY66">
            <v>44579</v>
          </cell>
          <cell r="AZ66" t="str">
            <v>N/A</v>
          </cell>
          <cell r="BA66" t="str">
            <v>https://community.secop.gov.co/Public/Tendering/OpportunityDetail/Index?noticeUID=CO1.NTC.2496744&amp;isFromPublicArea=True&amp;isModal=true&amp;asPopupView=true</v>
          </cell>
          <cell r="BB66" t="str">
            <v>2022537150100261E</v>
          </cell>
          <cell r="BC66" t="str">
            <v>SI</v>
          </cell>
        </row>
        <row r="67">
          <cell r="A67">
            <v>66</v>
          </cell>
          <cell r="B67" t="str">
            <v>Esteban Díaz Villegas</v>
          </cell>
          <cell r="C67">
            <v>80092126</v>
          </cell>
          <cell r="D67">
            <v>30012</v>
          </cell>
          <cell r="E67" t="str">
            <v>Bogotá D.C.</v>
          </cell>
          <cell r="F67" t="str">
            <v>Hombre</v>
          </cell>
          <cell r="G67">
            <v>44568</v>
          </cell>
          <cell r="H67">
            <v>44926</v>
          </cell>
          <cell r="I67">
            <v>80111614</v>
          </cell>
          <cell r="J67" t="str">
            <v xml:space="preserve">INGENIERIA ELECTRONICA Y
TELECOMUNICACIONES - Maestria </v>
          </cell>
          <cell r="K67" t="str">
            <v>EXPERTO I</v>
          </cell>
          <cell r="L67" t="str">
            <v>Profesional</v>
          </cell>
          <cell r="M67">
            <v>3183594841</v>
          </cell>
          <cell r="N67" t="str">
            <v>estebandiaz@supertransporte.gov.co</v>
          </cell>
          <cell r="O67" t="str">
            <v>ESTEBANVILLEGAS@MSN.COM</v>
          </cell>
          <cell r="P67">
            <v>8355840</v>
          </cell>
          <cell r="Q67">
            <v>98877440</v>
          </cell>
          <cell r="S67">
            <v>98877440</v>
          </cell>
          <cell r="T67" t="str">
            <v>TICS</v>
          </cell>
          <cell r="U67" t="str">
            <v>1. Jorge Guillermo Neira Bossa
2. Claudia Milena Rodriguez Álvarez (01/10/2022)</v>
          </cell>
          <cell r="V67">
            <v>44572</v>
          </cell>
          <cell r="W67">
            <v>16322</v>
          </cell>
          <cell r="X67">
            <v>44566</v>
          </cell>
          <cell r="Y67" t="str">
            <v>INVERSIÓN</v>
          </cell>
          <cell r="Z67">
            <v>10922</v>
          </cell>
          <cell r="AA67">
            <v>98877440</v>
          </cell>
          <cell r="AB67" t="str">
            <v>C-2499-0600-2-0-2499062-02</v>
          </cell>
          <cell r="AC67" t="str">
            <v>ADQUISICIÓN DE BIENES Y SERVICIOS - SERVICIOS DE INFORMACIÓN ACTUALIZADOS - MEJORAMIENTO DE LA GESTIÓN Y CAPACIDAD INSTITUCIONAL PARA LA SUPERVISIÓN INTEGRAL A LOS VIGILADOS A NIVEL NACIONAL</v>
          </cell>
          <cell r="AD67" t="str">
            <v>si</v>
          </cell>
          <cell r="AE67">
            <v>44926</v>
          </cell>
          <cell r="AN67" t="str">
            <v xml:space="preserve">Prestar sus servicios profesionales para realizar la estructuración técnica de los procesos de
contratación a cargo de la Oficina de Tecnologías de la Información y las Comunicaciones.
</v>
          </cell>
          <cell r="AO67" t="str">
            <v xml:space="preserve">Contratación Directa </v>
          </cell>
          <cell r="AP67" t="str">
            <v>LOCAL</v>
          </cell>
          <cell r="AQ67" t="str">
            <v>BOGOTÁ D.C.</v>
          </cell>
          <cell r="AR67" t="str">
            <v>N/A</v>
          </cell>
          <cell r="AS67">
            <v>44567</v>
          </cell>
          <cell r="AT67">
            <v>40</v>
          </cell>
          <cell r="AU67">
            <v>45106</v>
          </cell>
          <cell r="AV67" t="str">
            <v xml:space="preserve">Prestación Servicios </v>
          </cell>
          <cell r="AW67" t="str">
            <v>EN EJECUCIÓN</v>
          </cell>
          <cell r="AX67">
            <v>44568</v>
          </cell>
          <cell r="AY67">
            <v>44572</v>
          </cell>
          <cell r="AZ67">
            <v>44572</v>
          </cell>
          <cell r="BA67" t="str">
            <v>https://community.secop.gov.co/Public/Tendering/OpportunityDetail/Index?noticeUID=CO1.NTC.2497226&amp;isFromPublicArea=True&amp;isModal=true&amp;asPopupView=true</v>
          </cell>
          <cell r="BB67" t="str">
            <v>2022537150100092E</v>
          </cell>
          <cell r="BC67" t="str">
            <v>SI</v>
          </cell>
        </row>
        <row r="68">
          <cell r="A68">
            <v>67</v>
          </cell>
          <cell r="B68" t="str">
            <v>Geraldinne Mendoza Rodriguez</v>
          </cell>
          <cell r="C68">
            <v>1110517637</v>
          </cell>
          <cell r="D68">
            <v>33547</v>
          </cell>
          <cell r="E68" t="str">
            <v>Bogotá</v>
          </cell>
          <cell r="F68" t="str">
            <v>Mujer</v>
          </cell>
          <cell r="G68">
            <v>44568</v>
          </cell>
          <cell r="H68">
            <v>44834</v>
          </cell>
          <cell r="I68">
            <v>80111607</v>
          </cell>
          <cell r="J68" t="str">
            <v>Abogado</v>
          </cell>
          <cell r="K68" t="str">
            <v>ESPECIALIZADO I</v>
          </cell>
          <cell r="L68" t="str">
            <v>Profesional</v>
          </cell>
          <cell r="M68">
            <v>3223832698</v>
          </cell>
          <cell r="N68" t="str">
            <v>geraldinemendoza@supertransporte.gov.co</v>
          </cell>
          <cell r="O68" t="str">
            <v>gerital1203@hotmail.com</v>
          </cell>
          <cell r="P68">
            <v>5502193</v>
          </cell>
          <cell r="Q68">
            <v>47685673</v>
          </cell>
          <cell r="R68">
            <v>13938889</v>
          </cell>
          <cell r="S68">
            <v>61624562</v>
          </cell>
          <cell r="T68" t="str">
            <v>Delegatura de Concesiones e Infraestructura</v>
          </cell>
          <cell r="U68" t="str">
            <v>Hermes José Castro Estrada</v>
          </cell>
          <cell r="V68">
            <v>44572</v>
          </cell>
          <cell r="W68">
            <v>19322</v>
          </cell>
          <cell r="X68">
            <v>44566</v>
          </cell>
          <cell r="Y68" t="str">
            <v>INVERSIÓN</v>
          </cell>
          <cell r="Z68">
            <v>9422</v>
          </cell>
          <cell r="AA68">
            <v>47685673</v>
          </cell>
          <cell r="AB68" t="str">
            <v>C-2410-0600-3-0-2410002-02</v>
          </cell>
          <cell r="AC68" t="str">
            <v>ADQUISICIÓN DE BIENES Y SERVICIOS - SERVICIO DE SUPERVISIÓN EN EL CUMPLIMIENTO DE LOS REQUISITOS EN EL SECTOR TRANSPORTE - FORTALECIMIENTO A LA SUPERVISIÓN INTEGRAL A LOS VIGILADOS A NIVEL NACIONAL</v>
          </cell>
          <cell r="AD68" t="str">
            <v>si</v>
          </cell>
          <cell r="AE68">
            <v>44911</v>
          </cell>
          <cell r="AH68" t="str">
            <v>ADICIÓN Y PRÓRROGA</v>
          </cell>
          <cell r="AI68">
            <v>44833</v>
          </cell>
          <cell r="AJ68" t="str">
            <v>N/A</v>
          </cell>
          <cell r="AN68" t="str">
            <v>Prestar sus servicios profesionales apoyando jurídicamente al Despacho del Superintendente Delegado de Concesiones e Infraestructura y a sus Direcciones en la sustanciación, revisión y gestión de las actuaciones administrativas a su cargo, para contribuir al fortalecimiento de las funciones de inspección, vigilancia y control que le fueron asignadas.</v>
          </cell>
          <cell r="AO68" t="str">
            <v xml:space="preserve">Contratación Directa </v>
          </cell>
          <cell r="AP68" t="str">
            <v>LOCAL</v>
          </cell>
          <cell r="AQ68" t="str">
            <v>BOGOTÁ D.C.</v>
          </cell>
          <cell r="AR68" t="str">
            <v>N/A</v>
          </cell>
          <cell r="AS68">
            <v>44567</v>
          </cell>
          <cell r="AT68">
            <v>31</v>
          </cell>
          <cell r="AU68">
            <v>45091</v>
          </cell>
          <cell r="AV68" t="str">
            <v xml:space="preserve">Prestación Servicios </v>
          </cell>
          <cell r="AW68" t="str">
            <v xml:space="preserve">MODIFICACIÓN </v>
          </cell>
          <cell r="AX68">
            <v>44565</v>
          </cell>
          <cell r="AY68">
            <v>44572</v>
          </cell>
          <cell r="BA68" t="str">
            <v>https://community.secop.gov.co/Public/Tendering/OpportunityDetail/Index?noticeUID=CO1.NTC.2498215&amp;isFromPublicArea=True&amp;isModal=true&amp;asPopupView=true</v>
          </cell>
          <cell r="BB68" t="str">
            <v>2022537150100205E</v>
          </cell>
          <cell r="BC68" t="str">
            <v>SI</v>
          </cell>
        </row>
        <row r="69">
          <cell r="A69">
            <v>68</v>
          </cell>
          <cell r="B69" t="str">
            <v>Ingrid Cristancho Huertas</v>
          </cell>
          <cell r="C69">
            <v>1022338621</v>
          </cell>
          <cell r="D69">
            <v>32050</v>
          </cell>
          <cell r="E69" t="str">
            <v>Anolaima</v>
          </cell>
          <cell r="F69" t="str">
            <v>Mujer</v>
          </cell>
          <cell r="G69">
            <v>44568</v>
          </cell>
          <cell r="H69">
            <v>44834</v>
          </cell>
          <cell r="I69">
            <v>80111607</v>
          </cell>
          <cell r="J69" t="str">
            <v>Abogado</v>
          </cell>
          <cell r="K69" t="str">
            <v>PROFESIONAL V</v>
          </cell>
          <cell r="L69" t="str">
            <v>Profesional</v>
          </cell>
          <cell r="M69">
            <v>8010113</v>
          </cell>
          <cell r="N69" t="str">
            <v>IngridCristancho@supertransporte.gov.co</v>
          </cell>
          <cell r="O69" t="str">
            <v>liz_930@hotmail.com</v>
          </cell>
          <cell r="P69">
            <v>4768567</v>
          </cell>
          <cell r="Q69">
            <v>41327581</v>
          </cell>
          <cell r="R69">
            <v>12716179</v>
          </cell>
          <cell r="S69">
            <v>54043760</v>
          </cell>
          <cell r="T69" t="str">
            <v>Delegatura de Concesiones e Infraestructura</v>
          </cell>
          <cell r="U69" t="str">
            <v>Hermes José Castro Estrada</v>
          </cell>
          <cell r="V69">
            <v>44572</v>
          </cell>
          <cell r="W69">
            <v>19222</v>
          </cell>
          <cell r="X69">
            <v>44566</v>
          </cell>
          <cell r="Y69" t="str">
            <v>INVERSIÓN</v>
          </cell>
          <cell r="Z69">
            <v>8722</v>
          </cell>
          <cell r="AA69">
            <v>41327581</v>
          </cell>
          <cell r="AB69" t="str">
            <v>C-2410-0600-3-0-2410002-02</v>
          </cell>
          <cell r="AC69" t="str">
            <v>ADQUISICIÓN DE BIENES Y SERVICIOS - SERVICIO DE SUPERVISIÓN EN EL CUMPLIMIENTO DE LOS REQUISITOS EN EL SECTOR TRANSPORTE - FORTALECIMIENTO A LA SUPERVISIÓN INTEGRAL A LOS VIGILADOS A NIVEL NACIONAL</v>
          </cell>
          <cell r="AD69" t="str">
            <v>si</v>
          </cell>
          <cell r="AE69">
            <v>44915</v>
          </cell>
          <cell r="AH69" t="str">
            <v>ADICIÓN Y PRÓRROGA</v>
          </cell>
          <cell r="AI69">
            <v>44833</v>
          </cell>
          <cell r="AJ69" t="str">
            <v>N/A</v>
          </cell>
          <cell r="AN69" t="str">
            <v>Prestar sus servicios profesionales en la Superintendencia de Transporte brindado acompañamiento jurídico y en el desarrollo de las actividades administrativas requeridas para la implementación de los programas especiales SETA, SASPRO, PESCRI - PAFYCI, Accesibilidad y Control al Sobrepeso, adelantados por la Delegatura de Concesiones e Infraestructura.</v>
          </cell>
          <cell r="AO69" t="str">
            <v xml:space="preserve">Contratación Directa </v>
          </cell>
          <cell r="AP69" t="str">
            <v>LOCAL</v>
          </cell>
          <cell r="AQ69" t="str">
            <v>BOGOTÁ D.C.</v>
          </cell>
          <cell r="AR69" t="str">
            <v>N/A</v>
          </cell>
          <cell r="AS69">
            <v>44567</v>
          </cell>
          <cell r="AT69">
            <v>35</v>
          </cell>
          <cell r="AU69">
            <v>45095</v>
          </cell>
          <cell r="AV69" t="str">
            <v xml:space="preserve">Prestación Servicios </v>
          </cell>
          <cell r="AW69" t="str">
            <v xml:space="preserve">MODIFICACIÓN </v>
          </cell>
          <cell r="AX69">
            <v>44568</v>
          </cell>
          <cell r="AY69">
            <v>44572</v>
          </cell>
          <cell r="AZ69">
            <v>44572</v>
          </cell>
          <cell r="BA69" t="str">
            <v>https://community.secop.gov.co/Public/Tendering/OpportunityDetail/Index?noticeUID=CO1.NTC.2498321&amp;isFromPublicArea=True&amp;isModal=true&amp;asPopupView=true</v>
          </cell>
          <cell r="BB69" t="str">
            <v>2022537150100207E</v>
          </cell>
          <cell r="BC69" t="str">
            <v>SI</v>
          </cell>
        </row>
        <row r="70">
          <cell r="A70">
            <v>69</v>
          </cell>
          <cell r="B70" t="str">
            <v>HEINSOHN HUMAN GLOBAL SOLUTIONS S.A.S.</v>
          </cell>
          <cell r="C70">
            <v>900173404</v>
          </cell>
          <cell r="D70" t="e">
            <v>#N/A</v>
          </cell>
          <cell r="E70" t="e">
            <v>#N/A</v>
          </cell>
          <cell r="F70" t="str">
            <v>Persona Jurídica</v>
          </cell>
          <cell r="G70">
            <v>44573</v>
          </cell>
          <cell r="H70">
            <v>44926</v>
          </cell>
          <cell r="I70" t="str">
            <v>81112209;81111500</v>
          </cell>
          <cell r="J70" t="str">
            <v>N/A</v>
          </cell>
          <cell r="K70" t="e">
            <v>#N/A</v>
          </cell>
          <cell r="L70" t="e">
            <v>#N/A</v>
          </cell>
          <cell r="M70">
            <v>6337070</v>
          </cell>
          <cell r="N70" t="e">
            <v>#N/A</v>
          </cell>
          <cell r="O70" t="str">
            <v>asanchez@mihhgs.com</v>
          </cell>
          <cell r="P70" t="str">
            <v>Según factura</v>
          </cell>
          <cell r="Q70">
            <v>49923278</v>
          </cell>
          <cell r="S70">
            <v>49923278</v>
          </cell>
          <cell r="T70" t="str">
            <v>TICS - Talento Humano</v>
          </cell>
          <cell r="U70" t="str">
            <v>Jorge Guillermo Neira Bossa  - 1. Luisa Viviana Acosta Ortíz 2. María Angélica Tello Coley (1/04/2022)</v>
          </cell>
          <cell r="V70">
            <v>44575</v>
          </cell>
          <cell r="W70">
            <v>21622</v>
          </cell>
          <cell r="X70">
            <v>44567</v>
          </cell>
          <cell r="Y70" t="str">
            <v>FUNCIONAMIENTO</v>
          </cell>
          <cell r="Z70">
            <v>13322</v>
          </cell>
          <cell r="AA70">
            <v>49923278</v>
          </cell>
          <cell r="AB70" t="str">
            <v>A-02-02-02-008-003</v>
          </cell>
          <cell r="AC70" t="str">
            <v>OTROS SERVICIOS PROFESIONALES, CIENTÍFICOS Y TÉCNICOS</v>
          </cell>
          <cell r="AD70" t="str">
            <v>si</v>
          </cell>
          <cell r="AE70">
            <v>44926</v>
          </cell>
          <cell r="AN70" t="str">
            <v>Prestación del servicio de mantenimiento y soporte extendido técnico y funcional de los módulos del Sistema de Información y Gestión del Empleo Público (SIGEP) utilizados por la Superintendencia de Transporte.</v>
          </cell>
          <cell r="AO70" t="str">
            <v xml:space="preserve">Contratación Directa </v>
          </cell>
          <cell r="AP70" t="str">
            <v>LOCAL</v>
          </cell>
          <cell r="AQ70" t="str">
            <v>BOGOTÁ D.C.</v>
          </cell>
          <cell r="AR70" t="str">
            <v>N/A</v>
          </cell>
          <cell r="AS70">
            <v>44567</v>
          </cell>
          <cell r="AT70" t="e">
            <v>#N/A</v>
          </cell>
          <cell r="AU70">
            <v>45106</v>
          </cell>
          <cell r="AW70" t="str">
            <v>EN EJECUCIÓN</v>
          </cell>
          <cell r="AX70" t="str">
            <v>N/A</v>
          </cell>
          <cell r="AY70" t="str">
            <v>N/A</v>
          </cell>
          <cell r="AZ70">
            <v>44575</v>
          </cell>
          <cell r="BA70" t="str">
            <v>https://community.secop.gov.co/Public/Tendering/OpportunityDetail/Index?noticeUID=CO1.NTC.2498897&amp;isFromPublicArea=True&amp;isModal=true&amp;asPopupView=true</v>
          </cell>
          <cell r="BB70" t="str">
            <v>2022537150100311E</v>
          </cell>
          <cell r="BC70" t="str">
            <v>SI</v>
          </cell>
        </row>
        <row r="71">
          <cell r="A71">
            <v>70</v>
          </cell>
          <cell r="B71" t="str">
            <v>Diego Alfonso Vivas Díaz / German Adolfo Gonzalez Sanabria</v>
          </cell>
          <cell r="C71" t="str">
            <v>1052380416 / 74.371.411</v>
          </cell>
          <cell r="D71" t="str">
            <v>17/11/1986 - 04/10/1976</v>
          </cell>
          <cell r="E71" t="str">
            <v>Duitama</v>
          </cell>
          <cell r="F71" t="str">
            <v>Hombre</v>
          </cell>
          <cell r="G71">
            <v>44568</v>
          </cell>
          <cell r="H71">
            <v>44834</v>
          </cell>
          <cell r="I71">
            <v>80111614</v>
          </cell>
          <cell r="J71" t="str">
            <v>Ingeniería</v>
          </cell>
          <cell r="K71" t="str">
            <v>ESPECIALIZADO IV</v>
          </cell>
          <cell r="L71" t="str">
            <v>Profesional</v>
          </cell>
          <cell r="M71">
            <v>3144712397</v>
          </cell>
          <cell r="N71" t="str">
            <v>diegovivas@supertransporte.gov.co</v>
          </cell>
          <cell r="O71" t="str">
            <v>diegovivas1117@gmail.com</v>
          </cell>
          <cell r="P71">
            <v>7288832</v>
          </cell>
          <cell r="Q71">
            <v>63169877</v>
          </cell>
          <cell r="R71">
            <v>19436885</v>
          </cell>
          <cell r="S71">
            <v>82606762</v>
          </cell>
          <cell r="T71" t="str">
            <v>Dirección de Promoción y Prevención de Concesiones e Infraestructura</v>
          </cell>
          <cell r="U71" t="str">
            <v>Esteban Martínez Torres</v>
          </cell>
          <cell r="V71">
            <v>44572</v>
          </cell>
          <cell r="W71">
            <v>19422</v>
          </cell>
          <cell r="X71">
            <v>44566</v>
          </cell>
          <cell r="Y71" t="str">
            <v>INVERSIÓN</v>
          </cell>
          <cell r="Z71" t="str">
            <v>8522 / 91722</v>
          </cell>
          <cell r="AA71">
            <v>63169877</v>
          </cell>
          <cell r="AB71" t="str">
            <v>C-2410-0600-3-0-2410006-02</v>
          </cell>
          <cell r="AC71" t="str">
            <v>ADQUISICIÓN DE BIENES Y SERVICIOS - DOCUMENTOS DE PLANEACIÓN - FORTALECIMIENTO A LA SUPERVISIÓN INTEGRAL A LOS VIGILADOS A NIVEL NACIONAL</v>
          </cell>
          <cell r="AD71" t="str">
            <v>si</v>
          </cell>
          <cell r="AE71">
            <v>44915</v>
          </cell>
          <cell r="AH71" t="str">
            <v>CESIÓN</v>
          </cell>
          <cell r="AI71">
            <v>44767</v>
          </cell>
          <cell r="AJ71">
            <v>44774</v>
          </cell>
          <cell r="AK71" t="str">
            <v>Adición y prórroga</v>
          </cell>
          <cell r="AL71">
            <v>44833</v>
          </cell>
          <cell r="AM71" t="str">
            <v>N/A</v>
          </cell>
          <cell r="AN71" t="str">
            <v>Prestar sus servicios profesionales en la Superintendencia de Transporte, apoyando la gestión y ejecución de las actividades programadas para el logro de la implementación, desarrollo y seguimiento de los programas especiales implementados en la infraestructura vial, con énfasis en el componente de Sectores Críticos de siniestralidad y Control al sobre peso.</v>
          </cell>
          <cell r="AO71" t="str">
            <v xml:space="preserve">Contratación Directa </v>
          </cell>
          <cell r="AP71" t="str">
            <v>LOCAL</v>
          </cell>
          <cell r="AQ71" t="str">
            <v>BOGOTÁ D.C.</v>
          </cell>
          <cell r="AR71" t="str">
            <v>Cesión</v>
          </cell>
          <cell r="AS71">
            <v>44567</v>
          </cell>
          <cell r="AT71" t="e">
            <v>#VALUE!</v>
          </cell>
          <cell r="AU71">
            <v>45095</v>
          </cell>
          <cell r="AV71" t="str">
            <v xml:space="preserve">Prestación Servicios </v>
          </cell>
          <cell r="AW71" t="str">
            <v>CESIÓN / MODIFICACIÓN</v>
          </cell>
          <cell r="AX71">
            <v>44565</v>
          </cell>
          <cell r="AY71">
            <v>44572</v>
          </cell>
          <cell r="BA71" t="str">
            <v>https://community.secop.gov.co/Public/Tendering/OpportunityDetail/Index?noticeUID=CO1.NTC.2500852&amp;isFromPublicArea=True&amp;isModal=true&amp;asPopupView=true</v>
          </cell>
          <cell r="BB71" t="str">
            <v>2022537150100206E</v>
          </cell>
          <cell r="BC71" t="str">
            <v>SI</v>
          </cell>
        </row>
        <row r="72">
          <cell r="A72">
            <v>71</v>
          </cell>
          <cell r="B72" t="str">
            <v>Ana Carolina Orozco Osorio</v>
          </cell>
          <cell r="C72">
            <v>1015404555</v>
          </cell>
          <cell r="D72">
            <v>32151</v>
          </cell>
          <cell r="E72" t="str">
            <v>Valledupar</v>
          </cell>
          <cell r="F72" t="str">
            <v>Mujer</v>
          </cell>
          <cell r="G72">
            <v>44568</v>
          </cell>
          <cell r="H72">
            <v>44920</v>
          </cell>
          <cell r="I72">
            <v>80111605</v>
          </cell>
          <cell r="J72" t="str">
            <v xml:space="preserve">Administrador de Empresas </v>
          </cell>
          <cell r="K72" t="str">
            <v>PROFESIONAL I</v>
          </cell>
          <cell r="L72" t="str">
            <v>Profesional</v>
          </cell>
          <cell r="M72">
            <v>3173940087</v>
          </cell>
          <cell r="N72" t="str">
            <v>anaorozco@supertransporte.gov.co</v>
          </cell>
          <cell r="O72" t="str">
            <v>carolinaorozcosorio@gmail.com</v>
          </cell>
          <cell r="P72">
            <v>2941952</v>
          </cell>
          <cell r="Q72">
            <v>33832448</v>
          </cell>
          <cell r="S72">
            <v>33832448</v>
          </cell>
          <cell r="T72" t="str">
            <v>Dirección de Promoción y Prevención de la Delegatura de Transito y Transporte Terrestre</v>
          </cell>
          <cell r="U72" t="str">
            <v>Andres Leonardo Castro Gutierrez</v>
          </cell>
          <cell r="V72">
            <v>44572</v>
          </cell>
          <cell r="W72">
            <v>13722</v>
          </cell>
          <cell r="X72">
            <v>44566</v>
          </cell>
          <cell r="Y72" t="str">
            <v>FUNCIONAMIENTO</v>
          </cell>
          <cell r="Z72">
            <v>11022</v>
          </cell>
          <cell r="AA72">
            <v>33832448</v>
          </cell>
          <cell r="AB72" t="str">
            <v>A-02-02-02-008-002</v>
          </cell>
          <cell r="AC72" t="str">
            <v>SERVICIOS JURÍDICOS Y CONTABLES</v>
          </cell>
          <cell r="AD72" t="str">
            <v>si</v>
          </cell>
          <cell r="AE72">
            <v>44920</v>
          </cell>
          <cell r="AN72" t="str">
            <v>Prestar sus servicios profesionales en la Dirección de Promoción y Prevención de Tránsito y Transporte Terrestre, desarrollando actividades tendientes al cumplimiento de las normas relacionadas con la debida prestación del servicio público de transporte y servicios conexos a este, contribuyendo al fortalecimiento de las actividades de supervisión a cargo de la entidad.</v>
          </cell>
          <cell r="AO72" t="str">
            <v xml:space="preserve">Contratación Directa </v>
          </cell>
          <cell r="AP72" t="str">
            <v>LOCAL</v>
          </cell>
          <cell r="AQ72" t="str">
            <v>BOGOTÁ D.C.</v>
          </cell>
          <cell r="AR72" t="str">
            <v>N/A</v>
          </cell>
          <cell r="AS72">
            <v>44568</v>
          </cell>
          <cell r="AT72">
            <v>34</v>
          </cell>
          <cell r="AU72">
            <v>45100</v>
          </cell>
          <cell r="AV72" t="str">
            <v xml:space="preserve">Prestación Servicios </v>
          </cell>
          <cell r="AW72" t="str">
            <v>EN EJECUCIÓN</v>
          </cell>
          <cell r="AX72">
            <v>44568</v>
          </cell>
          <cell r="AY72">
            <v>44572</v>
          </cell>
          <cell r="AZ72">
            <v>44572</v>
          </cell>
          <cell r="BA72" t="str">
            <v>https://community.secop.gov.co/Public/Tendering/OpportunityDetail/Index?noticeUID=CO1.NTC.2501745&amp;isFromPublicArea=True&amp;isModal=true&amp;asPopupView=true</v>
          </cell>
          <cell r="BB72" t="str">
            <v>2022537150100118E</v>
          </cell>
          <cell r="BC72" t="str">
            <v>SI</v>
          </cell>
        </row>
        <row r="73">
          <cell r="A73">
            <v>72</v>
          </cell>
          <cell r="B73" t="str">
            <v xml:space="preserve">Juli Solmara Pabon Jaime / Karol Mireya Capador Castillo </v>
          </cell>
          <cell r="C73">
            <v>1090390961</v>
          </cell>
          <cell r="D73">
            <v>32165</v>
          </cell>
          <cell r="E73" t="str">
            <v>Arboledas</v>
          </cell>
          <cell r="F73" t="str">
            <v>Mujer</v>
          </cell>
          <cell r="G73">
            <v>44572</v>
          </cell>
          <cell r="H73">
            <v>44921</v>
          </cell>
          <cell r="I73">
            <v>80111604</v>
          </cell>
          <cell r="J73" t="str">
            <v>Tecnólogo</v>
          </cell>
          <cell r="K73" t="str">
            <v>TÉCNICO II</v>
          </cell>
          <cell r="L73" t="str">
            <v>Apoyo</v>
          </cell>
          <cell r="M73">
            <v>3123062021</v>
          </cell>
          <cell r="N73" t="str">
            <v>julipabon@supertransporte.gov.co</v>
          </cell>
          <cell r="O73" t="str">
            <v>solmara_88@hotmail.com</v>
          </cell>
          <cell r="P73">
            <v>2222080</v>
          </cell>
          <cell r="Q73">
            <v>25553920</v>
          </cell>
          <cell r="S73">
            <v>25553920</v>
          </cell>
          <cell r="T73" t="str">
            <v>Dirección de Promoción y Prevención de la Delegatura de Transito y Transporte Terrestre</v>
          </cell>
          <cell r="U73" t="str">
            <v>Andres Leonardo Castro Gutierrez</v>
          </cell>
          <cell r="V73">
            <v>44573</v>
          </cell>
          <cell r="W73">
            <v>13322</v>
          </cell>
          <cell r="X73">
            <v>44566</v>
          </cell>
          <cell r="Y73" t="str">
            <v>FUNCIONAMIENTO</v>
          </cell>
          <cell r="Z73">
            <v>11522</v>
          </cell>
          <cell r="AA73">
            <v>25553920</v>
          </cell>
          <cell r="AB73" t="str">
            <v>A-02-02-02-008-005</v>
          </cell>
          <cell r="AC73" t="str">
            <v>SERVICIOS DE SOPORTE</v>
          </cell>
          <cell r="AD73" t="str">
            <v>si</v>
          </cell>
          <cell r="AE73">
            <v>44921</v>
          </cell>
          <cell r="AH73" t="str">
            <v xml:space="preserve">CESIÓN </v>
          </cell>
          <cell r="AI73">
            <v>44734</v>
          </cell>
          <cell r="AN73" t="str">
            <v>Prestar sus servicios de apoyo a la gestión en la Dirección de Promoción y Prevención de Tránsito y Transporte Terrestre, realizando actividades de organización, clasificación y preparación física de los expedientes generados por la Dirección, de acuerdo con las normas vigentes y las tablas de retención documental establecidas por la entidad.</v>
          </cell>
          <cell r="AO73" t="str">
            <v xml:space="preserve">Contratación Directa </v>
          </cell>
          <cell r="AP73" t="str">
            <v>LOCAL</v>
          </cell>
          <cell r="AQ73" t="str">
            <v>BOGOTÁ D.C.</v>
          </cell>
          <cell r="AR73" t="str">
            <v>Cesión</v>
          </cell>
          <cell r="AS73">
            <v>44568</v>
          </cell>
          <cell r="AT73">
            <v>34</v>
          </cell>
          <cell r="AU73">
            <v>45101</v>
          </cell>
          <cell r="AV73" t="str">
            <v xml:space="preserve">Prestación Servicios </v>
          </cell>
          <cell r="AW73" t="str">
            <v>CESIÓN</v>
          </cell>
          <cell r="AX73">
            <v>44572</v>
          </cell>
          <cell r="AY73">
            <v>44573</v>
          </cell>
          <cell r="BA73" t="str">
            <v>https://community.secop.gov.co/Public/Tendering/OpportunityDetail/Index?noticeUID=CO1.NTC.2501767&amp;isFromPublicArea=True&amp;isModal=true&amp;asPopupView=true</v>
          </cell>
          <cell r="BB73" t="str">
            <v>2022537150100121E</v>
          </cell>
          <cell r="BC73" t="str">
            <v>SI</v>
          </cell>
        </row>
        <row r="74">
          <cell r="A74">
            <v>73</v>
          </cell>
          <cell r="B74" t="str">
            <v>Leidy Natalia Salinas Ayerbe</v>
          </cell>
          <cell r="C74">
            <v>1030579477</v>
          </cell>
          <cell r="D74">
            <v>33119</v>
          </cell>
          <cell r="E74" t="str">
            <v>Bogotá</v>
          </cell>
          <cell r="F74" t="str">
            <v>Mujer</v>
          </cell>
          <cell r="G74">
            <v>44573</v>
          </cell>
          <cell r="H74">
            <v>44926</v>
          </cell>
          <cell r="I74">
            <v>80111601</v>
          </cell>
          <cell r="J74" t="str">
            <v>Tecnólogo</v>
          </cell>
          <cell r="K74" t="str">
            <v>TECNÓLOGO I</v>
          </cell>
          <cell r="L74" t="str">
            <v>Apoyo</v>
          </cell>
          <cell r="M74">
            <v>3022980924</v>
          </cell>
          <cell r="N74" t="str">
            <v>leidysalinas@supertransporte.gov.co</v>
          </cell>
          <cell r="O74" t="str">
            <v>nata.ayerbe@gmail.com</v>
          </cell>
          <cell r="P74">
            <v>2462720</v>
          </cell>
          <cell r="Q74">
            <v>29060096</v>
          </cell>
          <cell r="S74">
            <v>29060096</v>
          </cell>
          <cell r="T74" t="str">
            <v>GIT- Gestión Documental</v>
          </cell>
          <cell r="U74" t="str">
            <v>Claudia Yaneth Sepúlveda Martínez</v>
          </cell>
          <cell r="V74">
            <v>44574</v>
          </cell>
          <cell r="W74">
            <v>36022</v>
          </cell>
          <cell r="X74">
            <v>44573</v>
          </cell>
          <cell r="Y74" t="str">
            <v>FUNCIONAMIENTO</v>
          </cell>
          <cell r="Z74">
            <v>13622</v>
          </cell>
          <cell r="AA74">
            <v>29060096</v>
          </cell>
          <cell r="AB74" t="str">
            <v>A-02-02-02-008-005</v>
          </cell>
          <cell r="AC74" t="str">
            <v>SERVICIOS DE SOPORTE</v>
          </cell>
          <cell r="AD74" t="str">
            <v>si</v>
          </cell>
          <cell r="AE74">
            <v>44926</v>
          </cell>
          <cell r="AN74" t="str">
            <v>Prestar sus servicios de apoyo a la gestión administrativa en la Superintendencia de Transporte, realizando las actividades de validación, control y emisión de informes de las PQRs y demás documentos que ingresan a la entidad, de acuerdo con los procedimientos establecidos en el Grupo de Gestión Documental, entre otras actividades de conformidad con la demanda requerida.</v>
          </cell>
          <cell r="AO74" t="str">
            <v xml:space="preserve">Contratación Directa </v>
          </cell>
          <cell r="AP74" t="str">
            <v>LOCAL</v>
          </cell>
          <cell r="AQ74" t="str">
            <v>BOGOTÁ D.C.</v>
          </cell>
          <cell r="AR74" t="str">
            <v>N/A</v>
          </cell>
          <cell r="AS74">
            <v>44568</v>
          </cell>
          <cell r="AT74">
            <v>32</v>
          </cell>
          <cell r="AU74">
            <v>45106</v>
          </cell>
          <cell r="AV74" t="str">
            <v xml:space="preserve">Prestación Servicios </v>
          </cell>
          <cell r="AW74" t="str">
            <v>EN EJECUCIÓN</v>
          </cell>
          <cell r="AX74">
            <v>44573</v>
          </cell>
          <cell r="AY74">
            <v>44574</v>
          </cell>
          <cell r="BA74" t="str">
            <v>https://community.secop.gov.co/Public/Tendering/OpportunityDetail/Index?noticeUID=CO1.NTC.2502015&amp;isFromPublicArea=True&amp;isModal=true&amp;asPopupView=true</v>
          </cell>
          <cell r="BB74" t="str">
            <v>2022537150100078E</v>
          </cell>
          <cell r="BC74" t="str">
            <v>SI</v>
          </cell>
        </row>
        <row r="75">
          <cell r="A75">
            <v>74</v>
          </cell>
          <cell r="B75" t="str">
            <v>María Alejandra Molina García/Diana Yineth Vásquez Rodríguez</v>
          </cell>
          <cell r="C75" t="str">
            <v>1.015.456.029/38.287.243</v>
          </cell>
          <cell r="D75" t="str">
            <v>14/08/1995 - 18/10/1974</v>
          </cell>
          <cell r="E75" t="str">
            <v>Bogotá - SAN GIL</v>
          </cell>
          <cell r="F75" t="str">
            <v>Mujer</v>
          </cell>
          <cell r="G75">
            <v>44573</v>
          </cell>
          <cell r="H75">
            <v>44926</v>
          </cell>
          <cell r="I75">
            <v>80111601</v>
          </cell>
          <cell r="J75" t="str">
            <v xml:space="preserve">Tecnólogo </v>
          </cell>
          <cell r="K75" t="str">
            <v>TECNÓLOGO I</v>
          </cell>
          <cell r="L75" t="str">
            <v>Apoyo</v>
          </cell>
          <cell r="M75">
            <v>9082329</v>
          </cell>
          <cell r="N75" t="str">
            <v>mariamolina@supertransporte.gov.co - dianavasquez@supertransporte.gov.co</v>
          </cell>
          <cell r="O75" t="str">
            <v>maria.alejandra.mgarcia@gmail.com</v>
          </cell>
          <cell r="P75">
            <v>2462720</v>
          </cell>
          <cell r="Q75">
            <v>29060096</v>
          </cell>
          <cell r="S75">
            <v>29060096</v>
          </cell>
          <cell r="T75" t="str">
            <v>GIT- Gestión Documental</v>
          </cell>
          <cell r="U75" t="str">
            <v>Claudia Yaneth Sepúlveda Martínez</v>
          </cell>
          <cell r="V75">
            <v>44574</v>
          </cell>
          <cell r="W75">
            <v>36122</v>
          </cell>
          <cell r="X75">
            <v>44573</v>
          </cell>
          <cell r="Y75" t="str">
            <v>FUNCIONAMIENTO</v>
          </cell>
          <cell r="Z75" t="str">
            <v>13522 - 87222</v>
          </cell>
          <cell r="AA75">
            <v>29060096</v>
          </cell>
          <cell r="AB75" t="str">
            <v>A-02-02-02-008-005</v>
          </cell>
          <cell r="AC75" t="str">
            <v>SERVICIOS DE SOPORTE</v>
          </cell>
          <cell r="AD75" t="str">
            <v>si</v>
          </cell>
          <cell r="AE75">
            <v>44926</v>
          </cell>
          <cell r="AH75" t="str">
            <v>CESIÓN</v>
          </cell>
          <cell r="AI75">
            <v>44750</v>
          </cell>
          <cell r="AN75" t="str">
            <v>Prestar sus servicios de apoyo a la gestión administrativa en la Superintendencia de Transporte, realizando las actividades de validación, control y emisión de informes de las PQRs y demás documentos que ingresan a la entidad, de acuerdo con los procedimientos establecidos en el Grupo de Gestión Documental, entre otras actividades de conformidad con la demanda requerida.</v>
          </cell>
          <cell r="AO75" t="str">
            <v xml:space="preserve">Contratación Directa </v>
          </cell>
          <cell r="AP75" t="str">
            <v>LOCAL</v>
          </cell>
          <cell r="AQ75" t="str">
            <v>BOGOTÁ D.C.</v>
          </cell>
          <cell r="AR75" t="str">
            <v>Cesión</v>
          </cell>
          <cell r="AS75">
            <v>44568</v>
          </cell>
          <cell r="AT75" t="e">
            <v>#VALUE!</v>
          </cell>
          <cell r="AU75">
            <v>45106</v>
          </cell>
          <cell r="AV75" t="str">
            <v xml:space="preserve">Prestación Servicios </v>
          </cell>
          <cell r="AW75" t="str">
            <v>CESIÓN</v>
          </cell>
          <cell r="AX75">
            <v>44573</v>
          </cell>
          <cell r="AY75">
            <v>44574</v>
          </cell>
          <cell r="BA75" t="str">
            <v>https://community.secop.gov.co/Public/Tendering/OpportunityDetail/Index?noticeUID=CO1.NTC.2502348&amp;isFromPublicArea=True&amp;isModal=true&amp;asPopupView=true</v>
          </cell>
          <cell r="BB75" t="str">
            <v>2022537150100076E</v>
          </cell>
          <cell r="BC75" t="str">
            <v>SI</v>
          </cell>
        </row>
        <row r="76">
          <cell r="A76">
            <v>75</v>
          </cell>
          <cell r="B76" t="str">
            <v>Mayra Alejandra Paez Rincon</v>
          </cell>
          <cell r="C76">
            <v>1024469284</v>
          </cell>
          <cell r="D76">
            <v>31733</v>
          </cell>
          <cell r="E76" t="str">
            <v>Bogotá</v>
          </cell>
          <cell r="F76" t="str">
            <v>Mujer</v>
          </cell>
          <cell r="G76">
            <v>44568</v>
          </cell>
          <cell r="H76">
            <v>44926</v>
          </cell>
          <cell r="I76">
            <v>80111601</v>
          </cell>
          <cell r="J76" t="str">
            <v>Tecnólogo</v>
          </cell>
          <cell r="K76" t="str">
            <v>TECNÓLOGO I</v>
          </cell>
          <cell r="L76" t="str">
            <v>Apoyo</v>
          </cell>
          <cell r="M76">
            <v>3204573381</v>
          </cell>
          <cell r="N76" t="str">
            <v>mayrapaez@supertransporte.gov.co</v>
          </cell>
          <cell r="O76" t="str">
            <v>mpaez07@hotmail.com</v>
          </cell>
          <cell r="P76">
            <v>2462720</v>
          </cell>
          <cell r="Q76">
            <v>29060096</v>
          </cell>
          <cell r="S76">
            <v>29060096</v>
          </cell>
          <cell r="T76" t="str">
            <v>GIT- Gestión Documental</v>
          </cell>
          <cell r="U76" t="str">
            <v>Claudia Yaneth Sepúlveda Martínez</v>
          </cell>
          <cell r="V76">
            <v>44572</v>
          </cell>
          <cell r="W76">
            <v>30822</v>
          </cell>
          <cell r="X76">
            <v>44567</v>
          </cell>
          <cell r="Y76" t="str">
            <v>FUNCIONAMIENTO</v>
          </cell>
          <cell r="Z76">
            <v>8922</v>
          </cell>
          <cell r="AA76">
            <v>29060096</v>
          </cell>
          <cell r="AB76" t="str">
            <v>A-02-02-02-008-005</v>
          </cell>
          <cell r="AC76" t="str">
            <v>SERVICIOS DE SOPORTE</v>
          </cell>
          <cell r="AD76" t="str">
            <v>si</v>
          </cell>
          <cell r="AE76">
            <v>44926</v>
          </cell>
          <cell r="AN76" t="str">
            <v>Prestar sus servicios de apoyo a la gestión administrativa en la Superintendencia de Transporte, realizando las actividades de validación, control y emisión de informes de las PQRs y demás documentos que ingresan a la entidad, de acuerdo con los procedimientos establecidos en el Grupo de Gestión Documental, entre otras actividades de conformidad con la demanda requerida.</v>
          </cell>
          <cell r="AO76" t="str">
            <v xml:space="preserve">Contratación Directa </v>
          </cell>
          <cell r="AP76" t="str">
            <v>LOCAL</v>
          </cell>
          <cell r="AQ76" t="str">
            <v>BOGOTÁ D.C.</v>
          </cell>
          <cell r="AR76" t="str">
            <v>N/A</v>
          </cell>
          <cell r="AS76">
            <v>44568</v>
          </cell>
          <cell r="AT76">
            <v>36</v>
          </cell>
          <cell r="AU76">
            <v>45106</v>
          </cell>
          <cell r="AV76" t="str">
            <v xml:space="preserve">Prestación Servicios </v>
          </cell>
          <cell r="AW76" t="str">
            <v>EN EJECUCIÓN</v>
          </cell>
          <cell r="AX76">
            <v>44568</v>
          </cell>
          <cell r="AY76">
            <v>44569</v>
          </cell>
          <cell r="BA76" t="str">
            <v>https://community.secop.gov.co/Public/Tendering/OpportunityDetail/Index?noticeUID=CO1.NTC.2502616&amp;isFromPublicArea=True&amp;isModal=true&amp;asPopupView=true</v>
          </cell>
          <cell r="BB76" t="str">
            <v>2022537150100077E</v>
          </cell>
          <cell r="BC76" t="str">
            <v>SI</v>
          </cell>
        </row>
        <row r="77">
          <cell r="A77">
            <v>76</v>
          </cell>
          <cell r="B77" t="str">
            <v>Johandris Hernandez Cienfuegos</v>
          </cell>
          <cell r="C77">
            <v>1005660730</v>
          </cell>
          <cell r="D77">
            <v>34739</v>
          </cell>
          <cell r="E77" t="str">
            <v>Sincelejo</v>
          </cell>
          <cell r="F77" t="str">
            <v>Mujer</v>
          </cell>
          <cell r="G77">
            <v>44574</v>
          </cell>
          <cell r="H77">
            <v>44926</v>
          </cell>
          <cell r="I77">
            <v>80111604</v>
          </cell>
          <cell r="J77" t="str">
            <v>Administración</v>
          </cell>
          <cell r="K77" t="str">
            <v>TÉCNICO II</v>
          </cell>
          <cell r="L77" t="str">
            <v>APOYO</v>
          </cell>
          <cell r="M77">
            <v>3045686777</v>
          </cell>
          <cell r="N77" t="str">
            <v>johandrishernandez@supertransporte.gov.co</v>
          </cell>
          <cell r="O77" t="str">
            <v>johandryscienfuegos35@gmail.com</v>
          </cell>
          <cell r="P77">
            <v>2222080</v>
          </cell>
          <cell r="Q77">
            <v>25553920</v>
          </cell>
          <cell r="S77">
            <v>25553920</v>
          </cell>
          <cell r="T77" t="str">
            <v>Dirección de Promoción y Prevención de la Delegatura de Transito y Transporte Terrestre</v>
          </cell>
          <cell r="U77" t="str">
            <v>Andres Leonardo Castro Gutierrez</v>
          </cell>
          <cell r="V77">
            <v>44578</v>
          </cell>
          <cell r="W77">
            <v>13622</v>
          </cell>
          <cell r="X77">
            <v>44566</v>
          </cell>
          <cell r="Y77" t="str">
            <v>FUNCIONAMIENTO</v>
          </cell>
          <cell r="Z77">
            <v>17622</v>
          </cell>
          <cell r="AA77">
            <v>25553920</v>
          </cell>
          <cell r="AB77" t="str">
            <v>A-02-02-02-008-002</v>
          </cell>
          <cell r="AC77" t="str">
            <v>SERVICIOS JURÍDICOS Y CONTABLES</v>
          </cell>
          <cell r="AD77" t="str">
            <v>si</v>
          </cell>
          <cell r="AE77">
            <v>44926</v>
          </cell>
          <cell r="AN77" t="str">
            <v>Prestar sus servicios de apoyo a la gestión en la Dirección de Promoción y Prevención de Tránsito y Transporte Terrestre de la Superintendencia de Transporte, en la revisión y validación de las cuentas contables reportadas por los vigilados en el marco del fortalecimiento de la supervisión subjetiva a cargo de la entidad.</v>
          </cell>
          <cell r="AO77" t="str">
            <v xml:space="preserve">Contratación Directa </v>
          </cell>
          <cell r="AP77" t="str">
            <v>LOCAL</v>
          </cell>
          <cell r="AQ77" t="str">
            <v>BOGOTÁ D.C.</v>
          </cell>
          <cell r="AR77" t="str">
            <v>N/A</v>
          </cell>
          <cell r="AS77">
            <v>44568</v>
          </cell>
          <cell r="AT77">
            <v>27</v>
          </cell>
          <cell r="AU77">
            <v>45106</v>
          </cell>
          <cell r="AV77" t="str">
            <v xml:space="preserve">Prestación Servicios </v>
          </cell>
          <cell r="AW77" t="str">
            <v>EN EJECUCIÓN</v>
          </cell>
          <cell r="AX77">
            <v>44574</v>
          </cell>
          <cell r="AY77">
            <v>44575</v>
          </cell>
          <cell r="BA77" t="str">
            <v>https://community.secop.gov.co/Public/Tendering/OpportunityDetail/Index?noticeUID=CO1.NTC.2502828&amp;isFromPublicArea=True&amp;isModal=true&amp;asPopupView=true</v>
          </cell>
          <cell r="BB77" t="str">
            <v>2022537150100122E</v>
          </cell>
          <cell r="BC77" t="str">
            <v>SI</v>
          </cell>
        </row>
        <row r="78">
          <cell r="A78">
            <v>77</v>
          </cell>
          <cell r="B78" t="str">
            <v>Paola Milena Marin Ospina</v>
          </cell>
          <cell r="C78">
            <v>1000002117</v>
          </cell>
          <cell r="D78">
            <v>33982</v>
          </cell>
          <cell r="E78" t="str">
            <v>Bogotá</v>
          </cell>
          <cell r="F78" t="str">
            <v>Mujer</v>
          </cell>
          <cell r="G78">
            <v>44572</v>
          </cell>
          <cell r="H78">
            <v>44920</v>
          </cell>
          <cell r="I78">
            <v>80111605</v>
          </cell>
          <cell r="J78" t="str">
            <v>Contador Público</v>
          </cell>
          <cell r="K78" t="str">
            <v>PROFESIONAL III</v>
          </cell>
          <cell r="L78" t="str">
            <v>Profesional</v>
          </cell>
          <cell r="M78">
            <v>30077355393</v>
          </cell>
          <cell r="N78" t="str">
            <v>PaolaMarin@supertransporte.gov.co</v>
          </cell>
          <cell r="O78" t="str">
            <v>marinopsinap@gmail.com</v>
          </cell>
          <cell r="P78">
            <v>3529728</v>
          </cell>
          <cell r="Q78">
            <v>40474214.399999999</v>
          </cell>
          <cell r="S78">
            <v>40474214.399999999</v>
          </cell>
          <cell r="T78" t="str">
            <v>GIT - Servicios Generales y Recursos Físicos</v>
          </cell>
          <cell r="U78" t="str">
            <v>Denis Adriana Monroy Rugeles</v>
          </cell>
          <cell r="V78">
            <v>44573</v>
          </cell>
          <cell r="W78">
            <v>30922</v>
          </cell>
          <cell r="X78">
            <v>44567</v>
          </cell>
          <cell r="Y78" t="str">
            <v>FUNCIONAMIENTO</v>
          </cell>
          <cell r="Z78">
            <v>11322</v>
          </cell>
          <cell r="AA78">
            <v>40474214.399999999</v>
          </cell>
          <cell r="AB78" t="str">
            <v>A-02-02-02-008-002</v>
          </cell>
          <cell r="AC78" t="str">
            <v>SERVICIOS JURÍDICOS Y CONTABLES</v>
          </cell>
          <cell r="AD78" t="str">
            <v>si</v>
          </cell>
          <cell r="AE78">
            <v>44920</v>
          </cell>
          <cell r="AN78" t="str">
            <v>Prestar sus servicios profesionales en la Dirección Administrativa, brindado el acompañamiento y apoyo de la gestión, en el manejo administrativo y contable de los bienes de propiedad de la Superintendencia de Transporte.</v>
          </cell>
          <cell r="AO78" t="str">
            <v xml:space="preserve">Contratación Directa </v>
          </cell>
          <cell r="AP78" t="str">
            <v>LOCAL</v>
          </cell>
          <cell r="AQ78" t="str">
            <v>BOGOTÁ D.C.</v>
          </cell>
          <cell r="AR78" t="str">
            <v>N/A</v>
          </cell>
          <cell r="AS78">
            <v>44568</v>
          </cell>
          <cell r="AT78">
            <v>29</v>
          </cell>
          <cell r="AU78">
            <v>45100</v>
          </cell>
          <cell r="AV78" t="str">
            <v xml:space="preserve">Prestación Servicios </v>
          </cell>
          <cell r="AW78" t="str">
            <v>EN EJECUCIÓN</v>
          </cell>
          <cell r="AX78">
            <v>44572</v>
          </cell>
          <cell r="AY78">
            <v>44573</v>
          </cell>
          <cell r="BA78" t="str">
            <v>https://community.secop.gov.co/Public/Tendering/OpportunityDetail/Index?noticeUID=CO1.NTC.2502493&amp;isFromPublicArea=True&amp;isModal=true&amp;asPopupView=true</v>
          </cell>
          <cell r="BB78" t="str">
            <v>2022537150100307E</v>
          </cell>
          <cell r="BC78" t="str">
            <v>SI</v>
          </cell>
        </row>
        <row r="79">
          <cell r="A79">
            <v>78</v>
          </cell>
          <cell r="B79" t="str">
            <v>Aura Patricia Toro Miranda</v>
          </cell>
          <cell r="C79">
            <v>40879121</v>
          </cell>
          <cell r="D79">
            <v>30136</v>
          </cell>
          <cell r="E79" t="str">
            <v>Maicao</v>
          </cell>
          <cell r="F79" t="str">
            <v>Mujer</v>
          </cell>
          <cell r="G79">
            <v>44568</v>
          </cell>
          <cell r="H79">
            <v>44834</v>
          </cell>
          <cell r="I79">
            <v>80111607</v>
          </cell>
          <cell r="J79" t="str">
            <v xml:space="preserve"> Finanzas y relaciones internacionales </v>
          </cell>
          <cell r="K79" t="str">
            <v>ESPECIALIZADO IV</v>
          </cell>
          <cell r="L79" t="str">
            <v>Profesional</v>
          </cell>
          <cell r="M79">
            <v>3165378889</v>
          </cell>
          <cell r="N79" t="str">
            <v>auratoro@supertransporte.gov.co</v>
          </cell>
          <cell r="O79" t="str">
            <v>autopami@hotmail.com</v>
          </cell>
          <cell r="P79">
            <v>7288832</v>
          </cell>
          <cell r="Q79">
            <v>63169877</v>
          </cell>
          <cell r="R79">
            <v>21866496</v>
          </cell>
          <cell r="S79">
            <v>85036373</v>
          </cell>
          <cell r="T79" t="str">
            <v>Oficina Asesora Jurídica</v>
          </cell>
          <cell r="U79" t="str">
            <v>María Fernanda Serna Quiroga</v>
          </cell>
          <cell r="V79">
            <v>44572</v>
          </cell>
          <cell r="W79">
            <v>7922</v>
          </cell>
          <cell r="X79">
            <v>44565</v>
          </cell>
          <cell r="Y79" t="str">
            <v>FUNCIONAMIENTO</v>
          </cell>
          <cell r="Z79">
            <v>9222</v>
          </cell>
          <cell r="AA79">
            <v>63169877</v>
          </cell>
          <cell r="AB79" t="str">
            <v>A-02-02-02-008-002</v>
          </cell>
          <cell r="AC79" t="str">
            <v>SERVICIOS JURÍDICOS Y CONTABLES</v>
          </cell>
          <cell r="AD79" t="str">
            <v>si</v>
          </cell>
          <cell r="AE79">
            <v>44926</v>
          </cell>
          <cell r="AH79" t="str">
            <v>ADICIÓN Y PRÓRROGA</v>
          </cell>
          <cell r="AI79">
            <v>44825</v>
          </cell>
          <cell r="AJ79" t="str">
            <v>N/A</v>
          </cell>
          <cell r="AN79" t="str">
            <v>Prestar sus servicios profesionales apoyando al Despacho del Superintendente de Transporte y a la Oficina Asesora Jurídica de la entidad en la ejecución de las actividades de seguimiento y aquellas relacionadas con los trámites legislativos y la gestión inherente a la misma.</v>
          </cell>
          <cell r="AO79" t="str">
            <v xml:space="preserve">Contratación Directa </v>
          </cell>
          <cell r="AP79" t="str">
            <v>LOCAL</v>
          </cell>
          <cell r="AQ79" t="str">
            <v>BOGOTÁ D.C.</v>
          </cell>
          <cell r="AR79" t="str">
            <v>N/A</v>
          </cell>
          <cell r="AS79">
            <v>44568</v>
          </cell>
          <cell r="AT79">
            <v>40</v>
          </cell>
          <cell r="AU79">
            <v>45106</v>
          </cell>
          <cell r="AV79" t="str">
            <v xml:space="preserve">Prestación Servicios </v>
          </cell>
          <cell r="AW79" t="str">
            <v xml:space="preserve">MODIFICACIÓN </v>
          </cell>
          <cell r="AX79">
            <v>44568</v>
          </cell>
          <cell r="AY79">
            <v>44572</v>
          </cell>
          <cell r="AZ79">
            <v>44572</v>
          </cell>
          <cell r="BA79" t="str">
            <v>https://community.secop.gov.co/Public/Tendering/OpportunityDetail/Index?noticeUID=CO1.NTC.2502497&amp;isFromPublicArea=True&amp;isModal=true&amp;asPopupView=true</v>
          </cell>
          <cell r="BB79" t="str">
            <v>2022537150100083E</v>
          </cell>
          <cell r="BC79" t="str">
            <v>SI</v>
          </cell>
        </row>
        <row r="80">
          <cell r="A80">
            <v>79</v>
          </cell>
          <cell r="B80" t="str">
            <v>Viviana Marcela Manrique Roa</v>
          </cell>
          <cell r="C80">
            <v>1082995308</v>
          </cell>
          <cell r="D80">
            <v>34740</v>
          </cell>
          <cell r="E80" t="str">
            <v>Magdalena</v>
          </cell>
          <cell r="F80" t="str">
            <v>Mujer</v>
          </cell>
          <cell r="G80">
            <v>44572</v>
          </cell>
          <cell r="H80">
            <v>44926</v>
          </cell>
          <cell r="I80">
            <v>80111607</v>
          </cell>
          <cell r="J80" t="str">
            <v>Abogado</v>
          </cell>
          <cell r="K80" t="str">
            <v>PROFESIONAL I</v>
          </cell>
          <cell r="L80" t="str">
            <v>Profesional</v>
          </cell>
          <cell r="M80">
            <v>3014702797</v>
          </cell>
          <cell r="N80" t="str">
            <v>vivianamanrique@supertransporte.gov.co</v>
          </cell>
          <cell r="O80" t="str">
            <v>MANRIQUE0295@GMAIL.COM</v>
          </cell>
          <cell r="P80">
            <v>2941952</v>
          </cell>
          <cell r="Q80">
            <v>33744189</v>
          </cell>
          <cell r="S80">
            <v>33744189</v>
          </cell>
          <cell r="T80" t="str">
            <v xml:space="preserve">Dirección de Promoción y Prevención de Puertos </v>
          </cell>
          <cell r="U80" t="str">
            <v>Ana Isabel Jiménez Castro</v>
          </cell>
          <cell r="V80">
            <v>44580</v>
          </cell>
          <cell r="W80">
            <v>31822</v>
          </cell>
          <cell r="X80">
            <v>44567</v>
          </cell>
          <cell r="Y80" t="str">
            <v>INVERSIÓN</v>
          </cell>
          <cell r="Z80">
            <v>20822</v>
          </cell>
          <cell r="AA80">
            <v>33744189</v>
          </cell>
          <cell r="AB80" t="str">
            <v>C-2410-0600-3-0-2410006-02</v>
          </cell>
          <cell r="AC80" t="str">
            <v>ADQUISICIÓN DE BIENES Y SERVICIOS - DOCUMENTOS DE PLANEACIÓN - FORTALECIMIENTO A LA SUPERVISIÓN INTEGRAL A LOS VIGILADOS A NIVEL NACIONAL</v>
          </cell>
          <cell r="AD80" t="str">
            <v>si</v>
          </cell>
          <cell r="AE80">
            <v>44926</v>
          </cell>
          <cell r="AN80" t="str">
            <v>Prestar sus servicios profesionales en la Dirección de Promoción y Prevención de la Delegatura de Puertos, brindando apoyo jurídico para el desarrollo de actividades enmarcadas en la Campaña Institucional "+ Transporte marítimo y fluvial + Formalización" y el fortalecimiento de la supervisión integral de la Dependencia.</v>
          </cell>
          <cell r="AO80" t="str">
            <v xml:space="preserve">Contratación Directa </v>
          </cell>
          <cell r="AP80" t="str">
            <v>LOCAL</v>
          </cell>
          <cell r="AQ80" t="str">
            <v>BOGOTÁ D.C.</v>
          </cell>
          <cell r="AR80" t="str">
            <v>N/A</v>
          </cell>
          <cell r="AS80">
            <v>44568</v>
          </cell>
          <cell r="AT80">
            <v>27</v>
          </cell>
          <cell r="AU80">
            <v>45106</v>
          </cell>
          <cell r="AV80" t="str">
            <v xml:space="preserve">Prestación Servicios </v>
          </cell>
          <cell r="AW80" t="str">
            <v>EN EJECUCIÓN</v>
          </cell>
          <cell r="AX80">
            <v>44579</v>
          </cell>
          <cell r="AY80">
            <v>44580</v>
          </cell>
          <cell r="BA80" t="str">
            <v>https://community.secop.gov.co/Public/Tendering/OpportunityDetail/Index?noticeUID=CO1.NTC.2504777&amp;isFromPublicArea=True&amp;isModal=true&amp;asPopupView=true</v>
          </cell>
          <cell r="BB80" t="str">
            <v>2022537150100193E</v>
          </cell>
          <cell r="BC80" t="str">
            <v>SI</v>
          </cell>
        </row>
        <row r="81">
          <cell r="A81">
            <v>80</v>
          </cell>
          <cell r="B81" t="str">
            <v>Cristian Camilo Rodriguez Camelo</v>
          </cell>
          <cell r="C81">
            <v>1032464319</v>
          </cell>
          <cell r="D81">
            <v>34502</v>
          </cell>
          <cell r="E81" t="str">
            <v>Bogotá</v>
          </cell>
          <cell r="F81" t="str">
            <v>Hombre</v>
          </cell>
          <cell r="G81">
            <v>44572</v>
          </cell>
          <cell r="H81">
            <v>44921</v>
          </cell>
          <cell r="I81">
            <v>80111607</v>
          </cell>
          <cell r="J81" t="str">
            <v>Abogado</v>
          </cell>
          <cell r="K81" t="str">
            <v>PROFESIONAL I</v>
          </cell>
          <cell r="L81" t="str">
            <v>Profesional</v>
          </cell>
          <cell r="M81">
            <v>3106977043</v>
          </cell>
          <cell r="N81" t="str">
            <v>cristianrodriguez@supertransporte.gov.co</v>
          </cell>
          <cell r="O81" t="str">
            <v>christian.cdlm@hotmail.com</v>
          </cell>
          <cell r="P81">
            <v>2941952</v>
          </cell>
          <cell r="Q81">
            <v>33832448</v>
          </cell>
          <cell r="S81">
            <v>33832448</v>
          </cell>
          <cell r="T81" t="str">
            <v>Dirección de Promoción y Prevención de la Delegatura de Transito y Transporte Terrestre</v>
          </cell>
          <cell r="U81" t="str">
            <v>Andres Leonardo Castro Gutierrez</v>
          </cell>
          <cell r="V81">
            <v>44574</v>
          </cell>
          <cell r="W81">
            <v>14022</v>
          </cell>
          <cell r="X81">
            <v>44566</v>
          </cell>
          <cell r="Y81" t="str">
            <v>FUNCIONAMIENTO</v>
          </cell>
          <cell r="Z81">
            <v>11222</v>
          </cell>
          <cell r="AA81">
            <v>33832448</v>
          </cell>
          <cell r="AB81" t="str">
            <v>A-02-02-02-008-002</v>
          </cell>
          <cell r="AC81" t="str">
            <v>SERVICIOS JURÍDICOS Y CONTABLES</v>
          </cell>
          <cell r="AD81" t="str">
            <v>si</v>
          </cell>
          <cell r="AE81">
            <v>44921</v>
          </cell>
          <cell r="AN81" t="str">
            <v>Prestar sus servicios profesionales en la Dirección de Promoción y Prevención de Tránsito y Transporte Terrestre, desarrollando actividades tendientes al cumplimiento de las normas relacionadas con la debida prestación del servicio público de transporte y servicios conexos a este, contribuyendo al fortalecimiento de las actividades de supervisión a cargo de la entidad.</v>
          </cell>
          <cell r="AO81" t="str">
            <v xml:space="preserve">Contratación Directa </v>
          </cell>
          <cell r="AP81" t="str">
            <v>LOCAL</v>
          </cell>
          <cell r="AQ81" t="str">
            <v>BOGOTÁ D.C.</v>
          </cell>
          <cell r="AR81" t="str">
            <v>N/A</v>
          </cell>
          <cell r="AS81">
            <v>44568</v>
          </cell>
          <cell r="AT81">
            <v>28</v>
          </cell>
          <cell r="AU81">
            <v>45101</v>
          </cell>
          <cell r="AV81" t="str">
            <v xml:space="preserve">Prestación Servicios </v>
          </cell>
          <cell r="AW81" t="str">
            <v>EN EJECUCIÓN</v>
          </cell>
          <cell r="AX81">
            <v>44572</v>
          </cell>
          <cell r="AY81">
            <v>44573</v>
          </cell>
          <cell r="AZ81">
            <v>44573</v>
          </cell>
          <cell r="BA81" t="str">
            <v>https://community.secop.gov.co/Public/Tendering/OpportunityDetail/Index?noticeUID=CO1.NTC.2504787&amp;isFromPublicArea=True&amp;isModal=true&amp;asPopupView=true</v>
          </cell>
          <cell r="BB81" t="str">
            <v>2022537150100120E</v>
          </cell>
          <cell r="BC81" t="str">
            <v>SI</v>
          </cell>
        </row>
        <row r="82">
          <cell r="A82">
            <v>81</v>
          </cell>
          <cell r="B82" t="str">
            <v>Laura Daniela Torres Montenegro</v>
          </cell>
          <cell r="C82">
            <v>1022403941</v>
          </cell>
          <cell r="D82">
            <v>34826</v>
          </cell>
          <cell r="E82" t="str">
            <v>Bogotá</v>
          </cell>
          <cell r="F82" t="str">
            <v>Mujer</v>
          </cell>
          <cell r="G82">
            <v>44572</v>
          </cell>
          <cell r="H82">
            <v>44921</v>
          </cell>
          <cell r="I82">
            <v>80111605</v>
          </cell>
          <cell r="J82" t="str">
            <v xml:space="preserve">Finanzas y Comercio Internacional </v>
          </cell>
          <cell r="K82" t="str">
            <v>PROFESIONAL I</v>
          </cell>
          <cell r="L82" t="str">
            <v>Profesional</v>
          </cell>
          <cell r="M82">
            <v>3188583626</v>
          </cell>
          <cell r="N82" t="str">
            <v>lauratorres@supertransporte.gov.co</v>
          </cell>
          <cell r="O82" t="str">
            <v>ladato95@hotmail.com</v>
          </cell>
          <cell r="P82">
            <v>2941952</v>
          </cell>
          <cell r="Q82">
            <v>33832448</v>
          </cell>
          <cell r="S82">
            <v>33832448</v>
          </cell>
          <cell r="T82" t="str">
            <v>Dirección de Promoción y Prevención de la Delegatura de Transito y Transporte Terrestre</v>
          </cell>
          <cell r="U82" t="str">
            <v>Andres Leonardo Castro Gutierrez</v>
          </cell>
          <cell r="V82">
            <v>44573</v>
          </cell>
          <cell r="W82">
            <v>13822</v>
          </cell>
          <cell r="X82">
            <v>44566</v>
          </cell>
          <cell r="Y82" t="str">
            <v>FUNCIONAMIENTO</v>
          </cell>
          <cell r="Z82">
            <v>11622</v>
          </cell>
          <cell r="AA82">
            <v>33832448</v>
          </cell>
          <cell r="AB82" t="str">
            <v>A-02-02-02-008-002</v>
          </cell>
          <cell r="AC82" t="str">
            <v>SERVICIOS JURÍDICOS Y CONTABLES</v>
          </cell>
          <cell r="AD82" t="str">
            <v>si</v>
          </cell>
          <cell r="AE82">
            <v>44921</v>
          </cell>
          <cell r="AN82" t="str">
            <v>Prestar sus servicios profesionales en la Dirección de Promoción y Prevención de Tránsito y Transporte Terrestre, desarrollando actividades tendientes al cumplimiento de las normas relacionadas con la debida prestación del servicio público de transporte y servicios conexos a este, contribuyendo al fortalecimiento de las actividades de supervisión a cargo de la entidad.</v>
          </cell>
          <cell r="AO82" t="str">
            <v xml:space="preserve">Contratación Directa </v>
          </cell>
          <cell r="AP82" t="str">
            <v>LOCAL</v>
          </cell>
          <cell r="AQ82" t="str">
            <v>BOGOTÁ D.C.</v>
          </cell>
          <cell r="AR82" t="str">
            <v>N/A</v>
          </cell>
          <cell r="AT82">
            <v>27</v>
          </cell>
          <cell r="AU82">
            <v>45101</v>
          </cell>
          <cell r="AV82" t="str">
            <v xml:space="preserve">Prestación Servicios </v>
          </cell>
          <cell r="AW82" t="str">
            <v>EN EJECUCIÓN</v>
          </cell>
          <cell r="AX82">
            <v>44572</v>
          </cell>
          <cell r="AY82">
            <v>44573</v>
          </cell>
          <cell r="BA82" t="str">
            <v>https://community.secop.gov.co/Public/Tendering/OpportunityDetail/Index?noticeUID=CO1.NTC.2505254&amp;isFromPublicArea=True&amp;isModal=true&amp;asPopupView=true</v>
          </cell>
          <cell r="BB82" t="str">
            <v>2022537150100119E</v>
          </cell>
          <cell r="BC82" t="str">
            <v>SI</v>
          </cell>
        </row>
        <row r="83">
          <cell r="A83">
            <v>82</v>
          </cell>
          <cell r="B83" t="str">
            <v>Abraham Elías Dovale Lizaraso</v>
          </cell>
          <cell r="C83">
            <v>1101390131</v>
          </cell>
          <cell r="D83">
            <v>35385</v>
          </cell>
          <cell r="E83" t="str">
            <v>Sucre</v>
          </cell>
          <cell r="F83" t="str">
            <v>Hombre</v>
          </cell>
          <cell r="G83">
            <v>44573</v>
          </cell>
          <cell r="H83">
            <v>44926</v>
          </cell>
          <cell r="I83">
            <v>80111607</v>
          </cell>
          <cell r="J83" t="str">
            <v>Abogado</v>
          </cell>
          <cell r="K83" t="str">
            <v>PROFESIONAL III</v>
          </cell>
          <cell r="L83" t="str">
            <v>Profesional</v>
          </cell>
          <cell r="M83">
            <v>3023323985</v>
          </cell>
          <cell r="N83" t="str">
            <v>abrahamdovale@supertransporte.gov.co</v>
          </cell>
          <cell r="O83" t="str">
            <v>abrahamdovale@hotmail.com</v>
          </cell>
          <cell r="P83">
            <v>3529728</v>
          </cell>
          <cell r="Q83">
            <v>41062502</v>
          </cell>
          <cell r="S83">
            <v>41062502</v>
          </cell>
          <cell r="T83" t="str">
            <v>Delegatura de Puertos / Regional- Despacho</v>
          </cell>
          <cell r="U83" t="str">
            <v>Cindy Tatiana Navarro Quintero</v>
          </cell>
          <cell r="V83">
            <v>44574</v>
          </cell>
          <cell r="W83">
            <v>10622</v>
          </cell>
          <cell r="X83">
            <v>44565</v>
          </cell>
          <cell r="Y83" t="str">
            <v>INVERSIÓN</v>
          </cell>
          <cell r="Z83">
            <v>13022</v>
          </cell>
          <cell r="AA83">
            <v>41062502</v>
          </cell>
          <cell r="AB83" t="str">
            <v>C-2410-0600-3-0-2410002-02</v>
          </cell>
          <cell r="AC83" t="str">
            <v>ADQUISICIÓN DE BIENES Y SERVICIOS - SERVICIO DE SUPERVISIÓN EN EL CUMPLIMIENTO DE LOS REQUISITOS EN EL SECTOR TRANSPORTE - FORTALECIMIENTO A LA SUPERVISIÓN INTEGRAL A LOS VIGILADOS A NIVEL NACIONAL</v>
          </cell>
          <cell r="AD83" t="str">
            <v>si</v>
          </cell>
          <cell r="AE83">
            <v>44926</v>
          </cell>
          <cell r="AH83" t="str">
            <v xml:space="preserve">Cambio de supervisón de Andrés Palacios Lleras </v>
          </cell>
          <cell r="AN83"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3" t="str">
            <v xml:space="preserve">Contratación Directa </v>
          </cell>
          <cell r="AP83" t="str">
            <v>REGIONAL</v>
          </cell>
          <cell r="AQ83" t="str">
            <v xml:space="preserve">BARRANQUILLA </v>
          </cell>
          <cell r="AR83" t="str">
            <v>N/A</v>
          </cell>
          <cell r="AS83">
            <v>44572</v>
          </cell>
          <cell r="AT83">
            <v>26</v>
          </cell>
          <cell r="AU83">
            <v>45106</v>
          </cell>
          <cell r="AV83" t="str">
            <v xml:space="preserve">Prestación Servicios </v>
          </cell>
          <cell r="AW83" t="str">
            <v>EN EJECUCIÓN</v>
          </cell>
          <cell r="AX83">
            <v>44573</v>
          </cell>
          <cell r="AY83">
            <v>44574</v>
          </cell>
          <cell r="AZ83">
            <v>44574</v>
          </cell>
          <cell r="BA83" t="str">
            <v>https://community.secop.gov.co/Public/Tendering/OpportunityDetail/Index?noticeUID=CO1.NTC.2511863&amp;isFromPublicArea=True&amp;isModal=true&amp;asPopupView=true</v>
          </cell>
          <cell r="BB83" t="str">
            <v>2022537150100170E</v>
          </cell>
          <cell r="BC83" t="str">
            <v>SI</v>
          </cell>
        </row>
        <row r="84">
          <cell r="A84">
            <v>83</v>
          </cell>
          <cell r="B84" t="str">
            <v>Shirley Juliette Tórres Gil</v>
          </cell>
          <cell r="C84">
            <v>55224717</v>
          </cell>
          <cell r="D84">
            <v>30552</v>
          </cell>
          <cell r="E84" t="str">
            <v>Barranquilla</v>
          </cell>
          <cell r="F84" t="str">
            <v>Mujer</v>
          </cell>
          <cell r="G84">
            <v>44573</v>
          </cell>
          <cell r="H84">
            <v>44926</v>
          </cell>
          <cell r="I84">
            <v>80111601</v>
          </cell>
          <cell r="J84" t="str">
            <v>Psicologo</v>
          </cell>
          <cell r="K84" t="str">
            <v>PROFESIONAL III</v>
          </cell>
          <cell r="L84" t="str">
            <v>Profesional</v>
          </cell>
          <cell r="M84">
            <v>3045790853</v>
          </cell>
          <cell r="N84" t="str">
            <v>shirleytorres@supertransporte.gov.co</v>
          </cell>
          <cell r="O84" t="str">
            <v>shirley.torres2483@gmail.com</v>
          </cell>
          <cell r="P84">
            <v>3529728</v>
          </cell>
          <cell r="Q84">
            <v>41062502</v>
          </cell>
          <cell r="S84">
            <v>41062502</v>
          </cell>
          <cell r="T84" t="str">
            <v>Regional- Despacho</v>
          </cell>
          <cell r="U84" t="str">
            <v>Gilberto Andres Bustos Gonzalez</v>
          </cell>
          <cell r="V84">
            <v>44574</v>
          </cell>
          <cell r="W84">
            <v>11022</v>
          </cell>
          <cell r="X84">
            <v>44566</v>
          </cell>
          <cell r="Y84" t="str">
            <v>INVERSIÓN</v>
          </cell>
          <cell r="Z84">
            <v>12922</v>
          </cell>
          <cell r="AA84">
            <v>41062502</v>
          </cell>
          <cell r="AB84" t="str">
            <v>C-2410-0600-3-0-2410002-02</v>
          </cell>
          <cell r="AC84" t="str">
            <v>ADQUISICIÓN DE BIENES Y SERVICIOS - SERVICIO DE SUPERVISIÓN EN EL CUMPLIMIENTO DE LOS REQUISITOS EN EL SECTOR TRANSPORTE - FORTALECIMIENTO A LA SUPERVISIÓN INTEGRAL A LOS VIGILADOS A NIVEL NACIONAL</v>
          </cell>
          <cell r="AD84" t="str">
            <v>si</v>
          </cell>
          <cell r="AE84">
            <v>44926</v>
          </cell>
          <cell r="AN84"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4" t="str">
            <v xml:space="preserve">Contratación Directa </v>
          </cell>
          <cell r="AP84" t="str">
            <v>REGIONAL</v>
          </cell>
          <cell r="AQ84" t="str">
            <v xml:space="preserve">BARRANQUILLA </v>
          </cell>
          <cell r="AR84" t="str">
            <v>N/A</v>
          </cell>
          <cell r="AS84">
            <v>44572</v>
          </cell>
          <cell r="AT84">
            <v>39</v>
          </cell>
          <cell r="AU84">
            <v>45106</v>
          </cell>
          <cell r="AV84" t="str">
            <v xml:space="preserve">Prestación Servicios </v>
          </cell>
          <cell r="AW84" t="str">
            <v>EN EJECUCIÓN</v>
          </cell>
          <cell r="AX84">
            <v>44573</v>
          </cell>
          <cell r="AY84">
            <v>44574</v>
          </cell>
          <cell r="AZ84">
            <v>44574</v>
          </cell>
          <cell r="BA84" t="str">
            <v>https://community.secop.gov.co/Public/Tendering/OpportunityDetail/Index?noticeUID=CO1.NTC.2512007&amp;isFromPublicArea=True&amp;isModal=true&amp;asPopupView=true</v>
          </cell>
          <cell r="BB84" t="str">
            <v>2022537150100132E</v>
          </cell>
          <cell r="BC84" t="str">
            <v>SI</v>
          </cell>
        </row>
        <row r="85">
          <cell r="A85">
            <v>84</v>
          </cell>
          <cell r="B85" t="str">
            <v>Luz Victoria Gualteros Prieto</v>
          </cell>
          <cell r="C85">
            <v>55178697</v>
          </cell>
          <cell r="D85">
            <v>28135</v>
          </cell>
          <cell r="E85" t="str">
            <v>Bogotá</v>
          </cell>
          <cell r="F85" t="str">
            <v>Mujer</v>
          </cell>
          <cell r="G85">
            <v>44573</v>
          </cell>
          <cell r="H85">
            <v>44926</v>
          </cell>
          <cell r="I85">
            <v>80111601</v>
          </cell>
          <cell r="J85" t="str">
            <v>Mercadeo y Publicidad</v>
          </cell>
          <cell r="K85" t="str">
            <v>PROFESIONAL III</v>
          </cell>
          <cell r="L85" t="str">
            <v>Profesional</v>
          </cell>
          <cell r="M85">
            <v>3108926984</v>
          </cell>
          <cell r="N85" t="str">
            <v>luzgualteros@supertransporte.gov.co</v>
          </cell>
          <cell r="O85" t="str">
            <v>victoria_gualteros@hotmail.com</v>
          </cell>
          <cell r="P85">
            <v>3529728</v>
          </cell>
          <cell r="Q85">
            <v>41062502</v>
          </cell>
          <cell r="S85">
            <v>41062502</v>
          </cell>
          <cell r="T85" t="str">
            <v>Regional- Despacho</v>
          </cell>
          <cell r="U85" t="str">
            <v>Gilberto Andres Bustos Gonzalez</v>
          </cell>
          <cell r="V85">
            <v>44574</v>
          </cell>
          <cell r="W85">
            <v>10922</v>
          </cell>
          <cell r="X85">
            <v>44566</v>
          </cell>
          <cell r="Y85" t="str">
            <v>INVERSIÓN</v>
          </cell>
          <cell r="Z85">
            <v>12522</v>
          </cell>
          <cell r="AA85">
            <v>41062502</v>
          </cell>
          <cell r="AB85" t="str">
            <v>C-2410-0600-3-0-2410002-02</v>
          </cell>
          <cell r="AC85" t="str">
            <v>ADQUISICIÓN DE BIENES Y SERVICIOS - SERVICIO DE SUPERVISIÓN EN EL CUMPLIMIENTO DE LOS REQUISITOS EN EL SECTOR TRANSPORTE - FORTALECIMIENTO A LA SUPERVISIÓN INTEGRAL A LOS VIGILADOS A NIVEL NACIONAL</v>
          </cell>
          <cell r="AD85" t="str">
            <v>si</v>
          </cell>
          <cell r="AE85">
            <v>44926</v>
          </cell>
          <cell r="AN85"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5" t="str">
            <v xml:space="preserve">Contratación Directa </v>
          </cell>
          <cell r="AP85" t="str">
            <v>REGIONAL</v>
          </cell>
          <cell r="AQ85" t="str">
            <v>BOGOTÁ D.C.</v>
          </cell>
          <cell r="AR85" t="str">
            <v>N/A</v>
          </cell>
          <cell r="AS85">
            <v>44572</v>
          </cell>
          <cell r="AT85">
            <v>45</v>
          </cell>
          <cell r="AU85">
            <v>45106</v>
          </cell>
          <cell r="AV85" t="str">
            <v xml:space="preserve">Prestación Servicios </v>
          </cell>
          <cell r="AW85" t="str">
            <v>EN EJECUCIÓN</v>
          </cell>
          <cell r="AX85">
            <v>44573</v>
          </cell>
          <cell r="AY85">
            <v>44574</v>
          </cell>
          <cell r="AZ85">
            <v>44574</v>
          </cell>
          <cell r="BA85" t="str">
            <v>https://community.secop.gov.co/Public/Tendering/OpportunityDetail/Index?noticeUID=CO1.NTC.2512109&amp;isFromPublicArea=True&amp;isModal=true&amp;asPopupView=true</v>
          </cell>
          <cell r="BB85" t="str">
            <v>2022537150100128E</v>
          </cell>
          <cell r="BC85" t="str">
            <v>SI</v>
          </cell>
        </row>
        <row r="86">
          <cell r="A86">
            <v>85</v>
          </cell>
          <cell r="B86" t="str">
            <v xml:space="preserve">Liliana Forero Nuñez / Stella MariaTellez Hernandez </v>
          </cell>
          <cell r="C86" t="str">
            <v>1032463553 / 53062015</v>
          </cell>
          <cell r="D86" t="str">
            <v>11/05/1994 / 25/02/1984</v>
          </cell>
          <cell r="E86" t="str">
            <v xml:space="preserve">Bogotá </v>
          </cell>
          <cell r="F86" t="str">
            <v>Mujer</v>
          </cell>
          <cell r="G86">
            <v>44573</v>
          </cell>
          <cell r="H86">
            <v>44926</v>
          </cell>
          <cell r="I86">
            <v>80111607</v>
          </cell>
          <cell r="J86" t="str">
            <v>Abogado</v>
          </cell>
          <cell r="K86" t="str">
            <v>PROFESIONAL III</v>
          </cell>
          <cell r="L86" t="str">
            <v>Profesional</v>
          </cell>
          <cell r="M86">
            <v>3208298208</v>
          </cell>
          <cell r="N86" t="str">
            <v>lilianaforero@supertransporte.gov.co /</v>
          </cell>
          <cell r="O86" t="str">
            <v>lilianaforero012@gmail.com</v>
          </cell>
          <cell r="P86">
            <v>3529728</v>
          </cell>
          <cell r="Q86">
            <v>41062502</v>
          </cell>
          <cell r="S86">
            <v>41062502</v>
          </cell>
          <cell r="T86" t="str">
            <v>Regional- Despacho</v>
          </cell>
          <cell r="U86" t="str">
            <v>Gilberto Andres Bustos Gonzalez</v>
          </cell>
          <cell r="V86">
            <v>44574</v>
          </cell>
          <cell r="W86">
            <v>11222</v>
          </cell>
          <cell r="X86">
            <v>44566</v>
          </cell>
          <cell r="Y86" t="str">
            <v>INVERSIÓN</v>
          </cell>
          <cell r="Z86">
            <v>12422</v>
          </cell>
          <cell r="AA86">
            <v>41062502</v>
          </cell>
          <cell r="AB86" t="str">
            <v>C-2410-0600-3-0-2410002-02</v>
          </cell>
          <cell r="AC86" t="str">
            <v>ADQUISICIÓN DE BIENES Y SERVICIOS - SERVICIO DE SUPERVISIÓN EN EL CUMPLIMIENTO DE LOS REQUISITOS EN EL SECTOR TRANSPORTE - FORTALECIMIENTO A LA SUPERVISIÓN INTEGRAL A LOS VIGILADOS A NIVEL NACIONAL</v>
          </cell>
          <cell r="AD86" t="str">
            <v>si</v>
          </cell>
          <cell r="AE86">
            <v>44926</v>
          </cell>
          <cell r="AH86" t="str">
            <v>CESIÓN</v>
          </cell>
          <cell r="AI86">
            <v>44832</v>
          </cell>
          <cell r="AJ86">
            <v>44833</v>
          </cell>
          <cell r="AN8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6" t="str">
            <v xml:space="preserve">Contratación Directa </v>
          </cell>
          <cell r="AP86" t="str">
            <v>REGIONAL</v>
          </cell>
          <cell r="AQ86" t="str">
            <v>BOGOTÁ D.C.</v>
          </cell>
          <cell r="AR86" t="str">
            <v>N/A</v>
          </cell>
          <cell r="AS86">
            <v>44572</v>
          </cell>
          <cell r="AT86" t="e">
            <v>#VALUE!</v>
          </cell>
          <cell r="AU86">
            <v>45106</v>
          </cell>
          <cell r="AV86" t="str">
            <v xml:space="preserve">Prestación Servicios </v>
          </cell>
          <cell r="AW86" t="str">
            <v>CESIÓN</v>
          </cell>
          <cell r="AX86">
            <v>44573</v>
          </cell>
          <cell r="AY86">
            <v>44574</v>
          </cell>
          <cell r="AZ86">
            <v>44574</v>
          </cell>
          <cell r="BA86" t="str">
            <v>https://community.secop.gov.co/Public/Tendering/OpportunityDetail/Index?noticeUID=CO1.NTC.2512401&amp;isFromPublicArea=True&amp;isModal=true&amp;asPopupView=true</v>
          </cell>
          <cell r="BB86" t="str">
            <v>2022537150100152E</v>
          </cell>
          <cell r="BC86" t="str">
            <v>SI</v>
          </cell>
        </row>
        <row r="87">
          <cell r="A87">
            <v>86</v>
          </cell>
          <cell r="B87" t="str">
            <v>Elsy Herrera</v>
          </cell>
          <cell r="C87">
            <v>39794281</v>
          </cell>
          <cell r="D87">
            <v>25384</v>
          </cell>
          <cell r="E87" t="str">
            <v>Cachipay</v>
          </cell>
          <cell r="F87" t="str">
            <v>Mujer</v>
          </cell>
          <cell r="G87">
            <v>44573</v>
          </cell>
          <cell r="H87">
            <v>44926</v>
          </cell>
          <cell r="I87">
            <v>80111607</v>
          </cell>
          <cell r="J87" t="str">
            <v>Derecho - ESP</v>
          </cell>
          <cell r="K87" t="str">
            <v>PROFESIONAL III</v>
          </cell>
          <cell r="L87" t="str">
            <v>Profesional</v>
          </cell>
          <cell r="M87">
            <v>8138026</v>
          </cell>
          <cell r="N87" t="str">
            <v>ElsyHerrera@supertransporte.gov.co</v>
          </cell>
          <cell r="O87" t="str">
            <v>elsyhe@gmail.com</v>
          </cell>
          <cell r="P87">
            <v>3529728</v>
          </cell>
          <cell r="Q87">
            <v>41062502</v>
          </cell>
          <cell r="S87">
            <v>41062502</v>
          </cell>
          <cell r="T87" t="str">
            <v>Regional- Despacho</v>
          </cell>
          <cell r="U87" t="str">
            <v>Gilberto Andres Bustos Gonzalez</v>
          </cell>
          <cell r="V87">
            <v>44574</v>
          </cell>
          <cell r="W87">
            <v>10722</v>
          </cell>
          <cell r="X87">
            <v>44566</v>
          </cell>
          <cell r="Y87" t="str">
            <v>INVERSIÓN</v>
          </cell>
          <cell r="Z87">
            <v>12222</v>
          </cell>
          <cell r="AA87">
            <v>41062502</v>
          </cell>
          <cell r="AB87" t="str">
            <v>C-2410-0600-3-0-2410002-02</v>
          </cell>
          <cell r="AC87" t="str">
            <v>ADQUISICIÓN DE BIENES Y SERVICIOS - SERVICIO DE SUPERVISIÓN EN EL CUMPLIMIENTO DE LOS REQUISITOS EN EL SECTOR TRANSPORTE - FORTALECIMIENTO A LA SUPERVISIÓN INTEGRAL A LOS VIGILADOS A NIVEL NACIONAL</v>
          </cell>
          <cell r="AD87" t="str">
            <v>si</v>
          </cell>
          <cell r="AE87">
            <v>44926</v>
          </cell>
          <cell r="AN8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7" t="str">
            <v xml:space="preserve">Contratación Directa </v>
          </cell>
          <cell r="AP87" t="str">
            <v>REGIONAL</v>
          </cell>
          <cell r="AQ87" t="str">
            <v>BOGOTÁ D.C.</v>
          </cell>
          <cell r="AR87" t="str">
            <v>N/A</v>
          </cell>
          <cell r="AS87">
            <v>44572</v>
          </cell>
          <cell r="AT87">
            <v>53</v>
          </cell>
          <cell r="AU87">
            <v>45106</v>
          </cell>
          <cell r="AV87" t="str">
            <v xml:space="preserve">Prestación Servicios </v>
          </cell>
          <cell r="AW87" t="str">
            <v>EN EJECUCIÓN</v>
          </cell>
          <cell r="AX87">
            <v>44573</v>
          </cell>
          <cell r="AY87">
            <v>44574</v>
          </cell>
          <cell r="AZ87">
            <v>44574</v>
          </cell>
          <cell r="BA87" t="str">
            <v>https://community.secop.gov.co/Public/Tendering/OpportunityDetail/Index?noticeUID=CO1.NTC.2512405&amp;isFromPublicArea=True&amp;isModal=true&amp;asPopupView=true</v>
          </cell>
          <cell r="BB87" t="str">
            <v>2022537150100125E</v>
          </cell>
          <cell r="BC87" t="str">
            <v>SI</v>
          </cell>
        </row>
        <row r="88">
          <cell r="A88">
            <v>87</v>
          </cell>
          <cell r="B88" t="str">
            <v>Carol Melissa Gaitan Bocanegra</v>
          </cell>
          <cell r="C88">
            <v>1094951399</v>
          </cell>
          <cell r="D88">
            <v>34949</v>
          </cell>
          <cell r="E88" t="str">
            <v>Armenia</v>
          </cell>
          <cell r="F88" t="str">
            <v>Mujer</v>
          </cell>
          <cell r="G88">
            <v>44573</v>
          </cell>
          <cell r="H88">
            <v>44926</v>
          </cell>
          <cell r="I88">
            <v>80111601</v>
          </cell>
          <cell r="J88" t="str">
            <v>Psicologo</v>
          </cell>
          <cell r="K88" t="str">
            <v>PROFESIONAL III</v>
          </cell>
          <cell r="L88" t="str">
            <v>Profesional</v>
          </cell>
          <cell r="M88">
            <v>3173650559</v>
          </cell>
          <cell r="N88" t="str">
            <v>CarolGaitan@supertransporte.gov.co</v>
          </cell>
          <cell r="O88" t="str">
            <v>karolgboc@gmail.com</v>
          </cell>
          <cell r="P88">
            <v>3529728</v>
          </cell>
          <cell r="Q88">
            <v>41062502</v>
          </cell>
          <cell r="S88">
            <v>41062502</v>
          </cell>
          <cell r="T88" t="str">
            <v>Regional- Despacho</v>
          </cell>
          <cell r="U88" t="str">
            <v>Gilberto Andres Bustos Gonzalez</v>
          </cell>
          <cell r="V88">
            <v>44575</v>
          </cell>
          <cell r="W88">
            <v>10422</v>
          </cell>
          <cell r="X88">
            <v>44565</v>
          </cell>
          <cell r="Y88" t="str">
            <v>INVERSIÓN</v>
          </cell>
          <cell r="Z88">
            <v>12822</v>
          </cell>
          <cell r="AA88">
            <v>41062502</v>
          </cell>
          <cell r="AB88" t="str">
            <v>C-2410-0600-3-0-2410002-02</v>
          </cell>
          <cell r="AC88" t="str">
            <v>ADQUISICIÓN DE BIENES Y SERVICIOS - SERVICIO DE SUPERVISIÓN EN EL CUMPLIMIENTO DE LOS REQUISITOS EN EL SECTOR TRANSPORTE - FORTALECIMIENTO A LA SUPERVISIÓN INTEGRAL A LOS VIGILADOS A NIVEL NACIONAL</v>
          </cell>
          <cell r="AD88" t="str">
            <v>si</v>
          </cell>
          <cell r="AE88">
            <v>44926</v>
          </cell>
          <cell r="AN88"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8" t="str">
            <v xml:space="preserve">Contratación Directa </v>
          </cell>
          <cell r="AP88" t="str">
            <v>REGIONAL</v>
          </cell>
          <cell r="AQ88" t="str">
            <v>ARMENIA</v>
          </cell>
          <cell r="AR88" t="str">
            <v>N/A</v>
          </cell>
          <cell r="AS88">
            <v>44572</v>
          </cell>
          <cell r="AT88">
            <v>27</v>
          </cell>
          <cell r="AU88">
            <v>45106</v>
          </cell>
          <cell r="AV88" t="str">
            <v xml:space="preserve">Prestación Servicios </v>
          </cell>
          <cell r="AW88" t="str">
            <v>EN EJECUCIÓN</v>
          </cell>
          <cell r="AX88">
            <v>44573</v>
          </cell>
          <cell r="AY88">
            <v>44574</v>
          </cell>
          <cell r="AZ88">
            <v>44575</v>
          </cell>
          <cell r="BA88" t="str">
            <v>https://community.secop.gov.co/Public/Tendering/OpportunityDetail/Index?noticeUID=CO1.NTC.2512393&amp;isFromPublicArea=True&amp;isModal=true&amp;asPopupView=true</v>
          </cell>
          <cell r="BB88" t="str">
            <v>2022537150100153E</v>
          </cell>
          <cell r="BC88" t="str">
            <v>SI</v>
          </cell>
        </row>
        <row r="89">
          <cell r="A89">
            <v>88</v>
          </cell>
          <cell r="B89" t="str">
            <v>Diana Patricia Bolivar Prada</v>
          </cell>
          <cell r="C89">
            <v>1096185687</v>
          </cell>
          <cell r="D89">
            <v>31656</v>
          </cell>
          <cell r="E89" t="str">
            <v>Barrancabermeja</v>
          </cell>
          <cell r="F89" t="str">
            <v>Mujer</v>
          </cell>
          <cell r="G89">
            <v>44573</v>
          </cell>
          <cell r="H89">
            <v>44926</v>
          </cell>
          <cell r="I89">
            <v>80111605</v>
          </cell>
          <cell r="J89" t="str">
            <v>Contadora</v>
          </cell>
          <cell r="K89" t="str">
            <v>PROFESIONAL III</v>
          </cell>
          <cell r="L89" t="str">
            <v>Profesional</v>
          </cell>
          <cell r="M89">
            <v>6122834</v>
          </cell>
          <cell r="N89" t="str">
            <v>dianabolivar@supertransporte.gov.co</v>
          </cell>
          <cell r="O89" t="str">
            <v>diana_bolivar1@hotmail.com</v>
          </cell>
          <cell r="P89">
            <v>3529728</v>
          </cell>
          <cell r="Q89">
            <v>41062502</v>
          </cell>
          <cell r="S89">
            <v>41062502</v>
          </cell>
          <cell r="T89" t="str">
            <v>Delegatura de Puertos / Regional- Despacho</v>
          </cell>
          <cell r="U89" t="str">
            <v>Cindy Tatiana Navarro Quintero</v>
          </cell>
          <cell r="V89">
            <v>44574</v>
          </cell>
          <cell r="W89">
            <v>10322</v>
          </cell>
          <cell r="X89">
            <v>44565</v>
          </cell>
          <cell r="Y89" t="str">
            <v>INVERSIÓN</v>
          </cell>
          <cell r="Z89">
            <v>12722</v>
          </cell>
          <cell r="AA89">
            <v>41062502</v>
          </cell>
          <cell r="AB89" t="str">
            <v>C-2410-0600-3-0-2410002-02</v>
          </cell>
          <cell r="AC89" t="str">
            <v>ADQUISICIÓN DE BIENES Y SERVICIOS - SERVICIO DE SUPERVISIÓN EN EL CUMPLIMIENTO DE LOS REQUISITOS EN EL SECTOR TRANSPORTE - FORTALECIMIENTO A LA SUPERVISIÓN INTEGRAL A LOS VIGILADOS A NIVEL NACIONAL</v>
          </cell>
          <cell r="AD89" t="str">
            <v>si</v>
          </cell>
          <cell r="AE89">
            <v>44926</v>
          </cell>
          <cell r="AH89" t="str">
            <v xml:space="preserve">Cambio de supervisón de Andrés Palacios Lleras </v>
          </cell>
          <cell r="AN8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89" t="str">
            <v xml:space="preserve">Contratación Directa </v>
          </cell>
          <cell r="AP89" t="str">
            <v>REGIONAL</v>
          </cell>
          <cell r="AQ89" t="str">
            <v>BARRANCABERMEJA</v>
          </cell>
          <cell r="AR89" t="str">
            <v>N/A</v>
          </cell>
          <cell r="AS89">
            <v>44572</v>
          </cell>
          <cell r="AT89">
            <v>36</v>
          </cell>
          <cell r="AU89">
            <v>45106</v>
          </cell>
          <cell r="AV89" t="str">
            <v xml:space="preserve">Prestación Servicios </v>
          </cell>
          <cell r="AW89" t="str">
            <v>EN EJECUCIÓN</v>
          </cell>
          <cell r="AX89">
            <v>44573</v>
          </cell>
          <cell r="AY89">
            <v>44574</v>
          </cell>
          <cell r="AZ89">
            <v>44574</v>
          </cell>
          <cell r="BA89" t="str">
            <v>https://community.secop.gov.co/Public/Tendering/OpportunityDetail/Index?noticeUID=CO1.NTC.2512902&amp;isFromPublicArea=True&amp;isModal=true&amp;asPopupView=true</v>
          </cell>
          <cell r="BB89" t="str">
            <v>2022537150100164E</v>
          </cell>
          <cell r="BC89" t="str">
            <v>SI</v>
          </cell>
        </row>
        <row r="90">
          <cell r="A90">
            <v>89</v>
          </cell>
          <cell r="B90" t="str">
            <v>Felipe Andres Piedrahita Pérez</v>
          </cell>
          <cell r="C90">
            <v>80755397</v>
          </cell>
          <cell r="D90">
            <v>32937</v>
          </cell>
          <cell r="E90" t="str">
            <v>Buenaventura</v>
          </cell>
          <cell r="F90" t="str">
            <v>Hombre</v>
          </cell>
          <cell r="G90">
            <v>44573</v>
          </cell>
          <cell r="H90">
            <v>44926</v>
          </cell>
          <cell r="I90">
            <v>80111601</v>
          </cell>
          <cell r="J90" t="str">
            <v>Abogado esp</v>
          </cell>
          <cell r="K90" t="str">
            <v>PROFESIONAL III</v>
          </cell>
          <cell r="L90" t="str">
            <v>Profesional</v>
          </cell>
          <cell r="M90">
            <v>3165765826</v>
          </cell>
          <cell r="N90" t="str">
            <v>felipepiedrahita@supertransporte.gov.co</v>
          </cell>
          <cell r="O90" t="str">
            <v>felipe_10a@hotmail.com</v>
          </cell>
          <cell r="P90">
            <v>3529728</v>
          </cell>
          <cell r="Q90">
            <v>41062502</v>
          </cell>
          <cell r="S90">
            <v>41062502</v>
          </cell>
          <cell r="T90" t="str">
            <v>Regional- Despacho</v>
          </cell>
          <cell r="U90" t="str">
            <v>Gilberto Andres Bustos Gonzalez</v>
          </cell>
          <cell r="V90">
            <v>44574</v>
          </cell>
          <cell r="W90">
            <v>10522</v>
          </cell>
          <cell r="X90">
            <v>44565</v>
          </cell>
          <cell r="Y90" t="str">
            <v>INVERSIÓN</v>
          </cell>
          <cell r="Z90">
            <v>12622</v>
          </cell>
          <cell r="AA90">
            <v>41062502</v>
          </cell>
          <cell r="AB90" t="str">
            <v>C-2410-0600-3-0-2410002-02</v>
          </cell>
          <cell r="AC90" t="str">
            <v>ADQUISICIÓN DE BIENES Y SERVICIOS - SERVICIO DE SUPERVISIÓN EN EL CUMPLIMIENTO DE LOS REQUISITOS EN EL SECTOR TRANSPORTE - FORTALECIMIENTO A LA SUPERVISIÓN INTEGRAL A LOS VIGILADOS A NIVEL NACIONAL</v>
          </cell>
          <cell r="AD90" t="str">
            <v>si</v>
          </cell>
          <cell r="AE90">
            <v>44926</v>
          </cell>
          <cell r="AN90"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90" t="str">
            <v xml:space="preserve">Contratación Directa </v>
          </cell>
          <cell r="AP90" t="str">
            <v>REGIONAL</v>
          </cell>
          <cell r="AQ90" t="str">
            <v>BOGOTÁ D.C.</v>
          </cell>
          <cell r="AR90" t="str">
            <v>N/A</v>
          </cell>
          <cell r="AS90">
            <v>44572</v>
          </cell>
          <cell r="AT90">
            <v>32</v>
          </cell>
          <cell r="AU90">
            <v>45106</v>
          </cell>
          <cell r="AV90" t="str">
            <v xml:space="preserve">Prestación Servicios </v>
          </cell>
          <cell r="AW90" t="str">
            <v>EN EJECUCIÓN</v>
          </cell>
          <cell r="AX90">
            <v>44573</v>
          </cell>
          <cell r="AY90">
            <v>44574</v>
          </cell>
          <cell r="AZ90">
            <v>44574</v>
          </cell>
          <cell r="BA90" t="str">
            <v>https://community.secop.gov.co/Public/Tendering/OpportunityDetail/Index?noticeUID=CO1.NTC.2516560&amp;isFromPublicArea=True&amp;isModal=true&amp;asPopupView=true</v>
          </cell>
          <cell r="BB90" t="str">
            <v>2022537150100131E</v>
          </cell>
          <cell r="BC90" t="str">
            <v>SI</v>
          </cell>
        </row>
        <row r="91">
          <cell r="A91">
            <v>90</v>
          </cell>
          <cell r="B91" t="str">
            <v>Giovanni Antonio Navarro Rojas</v>
          </cell>
          <cell r="C91">
            <v>80239910</v>
          </cell>
          <cell r="D91">
            <v>29489</v>
          </cell>
          <cell r="E91" t="str">
            <v xml:space="preserve">Bogotá </v>
          </cell>
          <cell r="F91" t="str">
            <v>Hombre</v>
          </cell>
          <cell r="G91">
            <v>44573</v>
          </cell>
          <cell r="H91">
            <v>44926</v>
          </cell>
          <cell r="I91">
            <v>80111607</v>
          </cell>
          <cell r="J91" t="str">
            <v>Abogado</v>
          </cell>
          <cell r="K91" t="str">
            <v>PROFESIONAL III</v>
          </cell>
          <cell r="L91" t="str">
            <v>Profesional</v>
          </cell>
          <cell r="M91">
            <v>3012525248</v>
          </cell>
          <cell r="N91" t="str">
            <v>giovanninavarro@supertransporte.gov.co</v>
          </cell>
          <cell r="O91" t="str">
            <v>ginaro28@hotmail.com</v>
          </cell>
          <cell r="P91">
            <v>3529728</v>
          </cell>
          <cell r="Q91">
            <v>41062502</v>
          </cell>
          <cell r="S91">
            <v>41062502</v>
          </cell>
          <cell r="T91" t="str">
            <v>Regional- Despacho</v>
          </cell>
          <cell r="U91" t="str">
            <v>Gilberto Andres Bustos Gonzalez</v>
          </cell>
          <cell r="V91">
            <v>44574</v>
          </cell>
          <cell r="W91">
            <v>11322</v>
          </cell>
          <cell r="X91">
            <v>44566</v>
          </cell>
          <cell r="Y91" t="str">
            <v>INVERSIÓN</v>
          </cell>
          <cell r="Z91">
            <v>12322</v>
          </cell>
          <cell r="AA91">
            <v>41062502</v>
          </cell>
          <cell r="AB91" t="str">
            <v>C-2410-0600-3-0-2410002-02</v>
          </cell>
          <cell r="AC91" t="str">
            <v>ADQUISICIÓN DE BIENES Y SERVICIOS - SERVICIO DE SUPERVISIÓN EN EL CUMPLIMIENTO DE LOS REQUISITOS EN EL SECTOR TRANSPORTE - FORTALECIMIENTO A LA SUPERVISIÓN INTEGRAL A LOS VIGILADOS A NIVEL NACIONAL</v>
          </cell>
          <cell r="AD91" t="str">
            <v>si</v>
          </cell>
          <cell r="AE91">
            <v>44926</v>
          </cell>
          <cell r="AN9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91" t="str">
            <v xml:space="preserve">Contratación Directa </v>
          </cell>
          <cell r="AP91" t="str">
            <v>REGIONAL</v>
          </cell>
          <cell r="AQ91" t="str">
            <v>BOGOTÁ D.C.</v>
          </cell>
          <cell r="AR91" t="str">
            <v>N/A</v>
          </cell>
          <cell r="AS91">
            <v>44572</v>
          </cell>
          <cell r="AT91">
            <v>42</v>
          </cell>
          <cell r="AU91">
            <v>45106</v>
          </cell>
          <cell r="AV91" t="str">
            <v xml:space="preserve">Prestación Servicios </v>
          </cell>
          <cell r="AW91" t="str">
            <v>EN EJECUCIÓN</v>
          </cell>
          <cell r="AX91">
            <v>44573</v>
          </cell>
          <cell r="AY91">
            <v>44574</v>
          </cell>
          <cell r="AZ91">
            <v>44574</v>
          </cell>
          <cell r="BA91" t="str">
            <v>https://community.secop.gov.co/Public/Tendering/OpportunityDetail/Index?noticeUID=CO1.NTC.2517258&amp;isFromPublicArea=True&amp;isModal=true&amp;asPopupView=true</v>
          </cell>
          <cell r="BB91" t="str">
            <v>2022537150100156E</v>
          </cell>
          <cell r="BC91" t="str">
            <v>SI</v>
          </cell>
        </row>
        <row r="92">
          <cell r="A92">
            <v>91</v>
          </cell>
          <cell r="B92" t="str">
            <v>Ivana Carolina Gonzalez Murcia / Johana Elena Neira López</v>
          </cell>
          <cell r="C92" t="str">
            <v>52838619 / 52200990</v>
          </cell>
          <cell r="D92" t="str">
            <v>4/03/1982 / 14/09/1980</v>
          </cell>
          <cell r="E92" t="str">
            <v>Bogotá</v>
          </cell>
          <cell r="F92" t="str">
            <v>Mujer</v>
          </cell>
          <cell r="G92">
            <v>44575</v>
          </cell>
          <cell r="H92">
            <v>44926</v>
          </cell>
          <cell r="I92">
            <v>80111614</v>
          </cell>
          <cell r="J92" t="str">
            <v>Ingeniero Industrial</v>
          </cell>
          <cell r="K92" t="str">
            <v>ESPECIALIZADO IV</v>
          </cell>
          <cell r="L92" t="str">
            <v>Profesional</v>
          </cell>
          <cell r="M92">
            <v>3112232373</v>
          </cell>
          <cell r="N92" t="str">
            <v>IvanaGonzalez@supertransporte.gov.co</v>
          </cell>
          <cell r="O92" t="str">
            <v>ivanacarolinag@gmail.com</v>
          </cell>
          <cell r="P92">
            <v>7288832</v>
          </cell>
          <cell r="Q92">
            <v>85036373.329999998</v>
          </cell>
          <cell r="S92">
            <v>85036373.329999998</v>
          </cell>
          <cell r="T92" t="str">
            <v>Oficina Asesora de Planeación</v>
          </cell>
          <cell r="U92" t="str">
            <v>Diego Felipe Diaz Burgos</v>
          </cell>
          <cell r="V92">
            <v>44578</v>
          </cell>
          <cell r="W92">
            <v>24322</v>
          </cell>
          <cell r="X92">
            <v>44567</v>
          </cell>
          <cell r="Y92" t="str">
            <v>INVERSIÓN</v>
          </cell>
          <cell r="Z92">
            <v>18122</v>
          </cell>
          <cell r="AA92">
            <v>85036373.329999998</v>
          </cell>
          <cell r="AB92" t="str">
            <v>C-2499-0600-2-0-2499060-02</v>
          </cell>
          <cell r="AC92" t="str">
            <v>ADQUISICIÓN DE BIENES Y SERVICIOS - SERVICIO DE IMPLEMENTACIÓN SISTEMAS DE GESTIÓN - MEJORAMIENTO DE LA GESTIÓN Y CAPACIDAD INSTITUCIONAL PARA LA SUPERVISIÓN INTEGRAL A LOS VIGILADOS A NIVEL NACIONAL</v>
          </cell>
          <cell r="AD92" t="str">
            <v>si</v>
          </cell>
          <cell r="AE92">
            <v>44926</v>
          </cell>
          <cell r="AH92" t="str">
            <v>CESIÓN</v>
          </cell>
          <cell r="AI92">
            <v>44700</v>
          </cell>
          <cell r="AN92" t="str">
            <v>Prestar servicios profesionales acompañando a la Oficina Asesora de Planeación de la Superintendencia de Transporte, para la adelantar la implementación de las Políticas del Modelo Integrado de Planeación y Gestión - MIPG V.2, en el mantenimiento del modelo y mejora de los procesos de la entidad.</v>
          </cell>
          <cell r="AO92" t="str">
            <v xml:space="preserve">Contratación Directa </v>
          </cell>
          <cell r="AP92" t="str">
            <v>LOCAL</v>
          </cell>
          <cell r="AQ92" t="str">
            <v>BOGOTÁ D.C.</v>
          </cell>
          <cell r="AR92" t="str">
            <v>Cesión</v>
          </cell>
          <cell r="AS92">
            <v>44572</v>
          </cell>
          <cell r="AT92" t="e">
            <v>#VALUE!</v>
          </cell>
          <cell r="AU92">
            <v>45106</v>
          </cell>
          <cell r="AV92" t="str">
            <v xml:space="preserve">Prestación Servicios </v>
          </cell>
          <cell r="AW92" t="str">
            <v>CESIÓN</v>
          </cell>
          <cell r="AX92">
            <v>44576</v>
          </cell>
          <cell r="AY92">
            <v>44578</v>
          </cell>
          <cell r="AZ92">
            <v>44578</v>
          </cell>
          <cell r="BA92" t="str">
            <v>https://community.secop.gov.co/Public/Tendering/OpportunityDetail/Index?noticeUID=CO1.NTC.2517461&amp;isFromPublicArea=True&amp;isModal=true&amp;asPopupView=true</v>
          </cell>
          <cell r="BB92" t="str">
            <v>2022537150100248E</v>
          </cell>
          <cell r="BC92" t="str">
            <v>SI</v>
          </cell>
        </row>
        <row r="93">
          <cell r="A93">
            <v>92</v>
          </cell>
          <cell r="B93" t="str">
            <v>Janneth Cortes Martinez</v>
          </cell>
          <cell r="C93">
            <v>52120669</v>
          </cell>
          <cell r="D93">
            <v>26660</v>
          </cell>
          <cell r="E93" t="str">
            <v xml:space="preserve">Bogotá </v>
          </cell>
          <cell r="F93" t="str">
            <v>Mujer</v>
          </cell>
          <cell r="G93">
            <v>44575</v>
          </cell>
          <cell r="H93">
            <v>44926</v>
          </cell>
          <cell r="I93">
            <v>80111605</v>
          </cell>
          <cell r="J93" t="str">
            <v>Administración de empresas</v>
          </cell>
          <cell r="K93" t="str">
            <v>ESPECIALIZADO IV</v>
          </cell>
          <cell r="L93" t="str">
            <v>Profesional</v>
          </cell>
          <cell r="M93">
            <v>6961005</v>
          </cell>
          <cell r="N93" t="str">
            <v>jannethcortes@supertransporte.gov.co</v>
          </cell>
          <cell r="O93" t="str">
            <v>jannethcm@hotmail.com</v>
          </cell>
          <cell r="P93">
            <v>7288832</v>
          </cell>
          <cell r="Q93">
            <v>85036373.329999998</v>
          </cell>
          <cell r="S93">
            <v>85036373.329999998</v>
          </cell>
          <cell r="T93" t="str">
            <v>Oficina Asesora de Planeación</v>
          </cell>
          <cell r="U93" t="str">
            <v>Diego Felipe Diaz Burgos</v>
          </cell>
          <cell r="V93">
            <v>44579</v>
          </cell>
          <cell r="W93">
            <v>24422</v>
          </cell>
          <cell r="X93">
            <v>44567</v>
          </cell>
          <cell r="Y93" t="str">
            <v>INVERSIÓN</v>
          </cell>
          <cell r="Z93">
            <v>18222</v>
          </cell>
          <cell r="AA93">
            <v>85036373.329999998</v>
          </cell>
          <cell r="AB93" t="str">
            <v>C-2499-0600-2-0-2499060-02</v>
          </cell>
          <cell r="AC93" t="str">
            <v>ADQUISICIÓN DE BIENES Y SERVICIOS - SERVICIO DE IMPLEMENTACIÓN SISTEMAS DE GESTIÓN - MEJORAMIENTO DE LA GESTIÓN Y CAPACIDAD INSTITUCIONAL PARA LA SUPERVISIÓN INTEGRAL A LOS VIGILADOS A NIVEL NACIONAL</v>
          </cell>
          <cell r="AD93" t="str">
            <v>si</v>
          </cell>
          <cell r="AE93">
            <v>44926</v>
          </cell>
          <cell r="AN93" t="str">
            <v>Prestar servicios profesionales acompañando a la Oficina Asesora de Planeación de la Superintendencia de Transporte, para la adelantar la implementación de las Políticas del Modelo Integrado de Planeación y Gestión - MIPG V.2, en el mantenimiento del modelo y mejora de los procesos de la entidad.</v>
          </cell>
          <cell r="AO93" t="str">
            <v xml:space="preserve">Contratación Directa </v>
          </cell>
          <cell r="AP93" t="str">
            <v>LOCAL</v>
          </cell>
          <cell r="AQ93" t="str">
            <v>BOGOTÁ D.C.</v>
          </cell>
          <cell r="AR93" t="str">
            <v>N/A</v>
          </cell>
          <cell r="AS93">
            <v>44572</v>
          </cell>
          <cell r="AT93">
            <v>50</v>
          </cell>
          <cell r="AU93">
            <v>45106</v>
          </cell>
          <cell r="AV93" t="str">
            <v xml:space="preserve">Prestación Servicios </v>
          </cell>
          <cell r="AW93" t="str">
            <v>EN EJECUCIÓN</v>
          </cell>
          <cell r="AX93">
            <v>44576</v>
          </cell>
          <cell r="AY93">
            <v>44578</v>
          </cell>
          <cell r="BA93" t="str">
            <v>https://community.secop.gov.co/Public/Tendering/OpportunityDetail/Index?noticeUID=CO1.NTC.2517670&amp;isFromPublicArea=True&amp;isModal=true&amp;asPopupView=true</v>
          </cell>
          <cell r="BB93" t="str">
            <v>2022537150100249E</v>
          </cell>
          <cell r="BC93" t="str">
            <v>SI</v>
          </cell>
        </row>
        <row r="94">
          <cell r="A94">
            <v>93</v>
          </cell>
          <cell r="B94" t="str">
            <v>Julieth Juliana Orozco Ramirez</v>
          </cell>
          <cell r="C94">
            <v>1015452979</v>
          </cell>
          <cell r="D94">
            <v>34766</v>
          </cell>
          <cell r="E94" t="str">
            <v xml:space="preserve">Samaná </v>
          </cell>
          <cell r="F94" t="str">
            <v>Mujer</v>
          </cell>
          <cell r="G94">
            <v>44574</v>
          </cell>
          <cell r="H94">
            <v>44926</v>
          </cell>
          <cell r="I94">
            <v>80111616</v>
          </cell>
          <cell r="J94" t="str">
            <v>Administrador de Empresas</v>
          </cell>
          <cell r="K94" t="str">
            <v>PROFESIONAL I</v>
          </cell>
          <cell r="L94" t="str">
            <v>Profesional</v>
          </cell>
          <cell r="M94">
            <v>3103493422</v>
          </cell>
          <cell r="N94" t="str">
            <v>juliethorozco@supertransporte.gov.co</v>
          </cell>
          <cell r="O94" t="str">
            <v>JUORA12@GMAIL.COM</v>
          </cell>
          <cell r="P94">
            <v>2941952</v>
          </cell>
          <cell r="Q94">
            <v>34322733.329999998</v>
          </cell>
          <cell r="S94">
            <v>34322733.329999998</v>
          </cell>
          <cell r="T94" t="str">
            <v>GIT - Análisis y Gestión  Recaudo</v>
          </cell>
          <cell r="U94" t="str">
            <v>Daniela Maria Mendoza Sierra</v>
          </cell>
          <cell r="V94">
            <v>44578</v>
          </cell>
          <cell r="W94">
            <v>1022</v>
          </cell>
          <cell r="X94">
            <v>44565</v>
          </cell>
          <cell r="Y94" t="str">
            <v>FUNCIONAMIENTO</v>
          </cell>
          <cell r="Z94">
            <v>15822</v>
          </cell>
          <cell r="AA94">
            <v>34322733.329999998</v>
          </cell>
          <cell r="AB94" t="str">
            <v>A-02-02-02-008-002</v>
          </cell>
          <cell r="AC94" t="str">
            <v>SERVICIOS JURÍDICOS Y CONTABLES</v>
          </cell>
          <cell r="AD94" t="str">
            <v>si</v>
          </cell>
          <cell r="AE94">
            <v>44926</v>
          </cell>
          <cell r="AN94" t="str">
            <v>Prestar sus servicios profesionales en el Grupo de Análisis y Gestión del Recaudo de la Dirección Financiera apoyando en los procesos de la gestión de cobro persuasivo, así como, en las acciones administrativas necesarias para identificar, analizar y sanear las partidas conciliatorias relacionadas con el recaudo de la Superintendencia de Transporte.</v>
          </cell>
          <cell r="AO94" t="str">
            <v xml:space="preserve">Contratación Directa </v>
          </cell>
          <cell r="AP94" t="str">
            <v>LOCAL</v>
          </cell>
          <cell r="AQ94" t="str">
            <v>BOGOTÁ D.C.</v>
          </cell>
          <cell r="AR94" t="str">
            <v>N/A</v>
          </cell>
          <cell r="AS94">
            <v>44572</v>
          </cell>
          <cell r="AT94">
            <v>27</v>
          </cell>
          <cell r="AU94">
            <v>45106</v>
          </cell>
          <cell r="AV94" t="str">
            <v xml:space="preserve">Prestación Servicios </v>
          </cell>
          <cell r="AW94" t="str">
            <v>EN EJECUCIÓN</v>
          </cell>
          <cell r="AX94">
            <v>44575</v>
          </cell>
          <cell r="AY94">
            <v>44578</v>
          </cell>
          <cell r="BA94" t="str">
            <v>https://community.secop.gov.co/Public/Tendering/OpportunityDetail/Index?noticeUID=CO1.NTC.2519230&amp;isFromPublicArea=True&amp;isModal=true&amp;asPopupView=true</v>
          </cell>
          <cell r="BB94" t="str">
            <v>2022537150100106E</v>
          </cell>
          <cell r="BC94" t="str">
            <v>SI</v>
          </cell>
        </row>
        <row r="95">
          <cell r="A95">
            <v>94</v>
          </cell>
          <cell r="B95" t="str">
            <v>Luis David Trujillo Cerquera</v>
          </cell>
          <cell r="C95">
            <v>1079183254</v>
          </cell>
          <cell r="D95">
            <v>34901</v>
          </cell>
          <cell r="E95" t="str">
            <v>Campoalegre</v>
          </cell>
          <cell r="F95" t="str">
            <v>Hombre</v>
          </cell>
          <cell r="G95">
            <v>44572</v>
          </cell>
          <cell r="H95">
            <v>44926</v>
          </cell>
          <cell r="I95">
            <v>80111607</v>
          </cell>
          <cell r="J95" t="str">
            <v>Derecho - ESP</v>
          </cell>
          <cell r="K95" t="str">
            <v>PROFESIONAL I</v>
          </cell>
          <cell r="L95" t="str">
            <v>Profesional</v>
          </cell>
          <cell r="M95">
            <v>3138509876</v>
          </cell>
          <cell r="N95" t="str">
            <v>luistrujillo@supertransporte.gov.co</v>
          </cell>
          <cell r="O95" t="str">
            <v>luisdavidtrujilloc@hotmail.com</v>
          </cell>
          <cell r="P95">
            <v>2941952</v>
          </cell>
          <cell r="Q95">
            <v>34322773</v>
          </cell>
          <cell r="S95">
            <v>34322773</v>
          </cell>
          <cell r="T95" t="str">
            <v>Delegatura de Transito y Transporte Terrestre</v>
          </cell>
          <cell r="U95" t="str">
            <v>Adriana Margarita Urbina Pinedo</v>
          </cell>
          <cell r="V95">
            <v>44573</v>
          </cell>
          <cell r="W95">
            <v>7022</v>
          </cell>
          <cell r="X95">
            <v>44565</v>
          </cell>
          <cell r="Y95" t="str">
            <v>FUNCIONAMIENTO</v>
          </cell>
          <cell r="Z95">
            <v>12022</v>
          </cell>
          <cell r="AA95">
            <v>34322773</v>
          </cell>
          <cell r="AB95" t="str">
            <v>A-02-02-02-008-002</v>
          </cell>
          <cell r="AC95" t="str">
            <v>SERVICIOS JURÍDICOS Y CONTABLES</v>
          </cell>
          <cell r="AD95" t="str">
            <v>si</v>
          </cell>
          <cell r="AE95">
            <v>44926</v>
          </cell>
          <cell r="AN95" t="str">
            <v>Prestar sus servicios profesionales en la Superintendencia Delegada de Tránsito y Transporte Terrestre apoyando desde el punto de vista jurídico el desarrollo de las labores de inspección, vigilancia y control del servicio público de transporte, servicios conexos a este y la aplicación de normas de tránsito.</v>
          </cell>
          <cell r="AO95" t="str">
            <v xml:space="preserve">Contratación Directa </v>
          </cell>
          <cell r="AP95" t="str">
            <v>LOCAL</v>
          </cell>
          <cell r="AQ95" t="str">
            <v>BOGOTÁ D.C.</v>
          </cell>
          <cell r="AR95" t="str">
            <v>N/A</v>
          </cell>
          <cell r="AS95">
            <v>44572</v>
          </cell>
          <cell r="AT95">
            <v>27</v>
          </cell>
          <cell r="AU95">
            <v>45106</v>
          </cell>
          <cell r="AV95" t="str">
            <v xml:space="preserve">Prestación Servicios </v>
          </cell>
          <cell r="AW95" t="str">
            <v>EN EJECUCIÓN</v>
          </cell>
          <cell r="AX95">
            <v>44572</v>
          </cell>
          <cell r="AY95">
            <v>44573</v>
          </cell>
          <cell r="AZ95">
            <v>44573</v>
          </cell>
          <cell r="BA95" t="str">
            <v>https://community.secop.gov.co/Public/Tendering/OpportunityDetail/Index?noticeUID=CO1.NTC.2521740&amp;isFromPublicArea=True&amp;isModal=true&amp;asPopupView=true</v>
          </cell>
          <cell r="BB95" t="str">
            <v xml:space="preserve"> 2022537150100223E</v>
          </cell>
          <cell r="BC95" t="str">
            <v>SI</v>
          </cell>
        </row>
        <row r="96">
          <cell r="A96">
            <v>95</v>
          </cell>
          <cell r="B96" t="str">
            <v>Giovanni Alfonso Rodriguez Muñoz</v>
          </cell>
          <cell r="C96">
            <v>1031128493</v>
          </cell>
          <cell r="D96">
            <v>33053</v>
          </cell>
          <cell r="E96" t="str">
            <v>Bogotá D.C.</v>
          </cell>
          <cell r="F96" t="str">
            <v>Hombre</v>
          </cell>
          <cell r="G96">
            <v>44573</v>
          </cell>
          <cell r="H96">
            <v>44926</v>
          </cell>
          <cell r="I96">
            <v>80111607</v>
          </cell>
          <cell r="J96" t="str">
            <v>Derecho/esp</v>
          </cell>
          <cell r="K96" t="str">
            <v>PROFESIONAL III</v>
          </cell>
          <cell r="L96" t="str">
            <v>Profesional</v>
          </cell>
          <cell r="M96">
            <v>3178046894</v>
          </cell>
          <cell r="N96" t="str">
            <v>giovannyrodriguez@supertransporte.gov.co</v>
          </cell>
          <cell r="O96" t="str">
            <v>g.rodriguezabogado@gmail.com</v>
          </cell>
          <cell r="P96">
            <v>3529728</v>
          </cell>
          <cell r="Q96">
            <v>41062502</v>
          </cell>
          <cell r="S96">
            <v>41062502</v>
          </cell>
          <cell r="T96" t="str">
            <v>Regional- Despacho</v>
          </cell>
          <cell r="U96" t="str">
            <v>Gilberto Andres Bustos Gonzalez</v>
          </cell>
          <cell r="V96">
            <v>44574</v>
          </cell>
          <cell r="W96">
            <v>11122</v>
          </cell>
          <cell r="X96">
            <v>44566</v>
          </cell>
          <cell r="Y96" t="str">
            <v>INVERSIÓN</v>
          </cell>
          <cell r="Z96">
            <v>12122</v>
          </cell>
          <cell r="AA96">
            <v>41062502</v>
          </cell>
          <cell r="AB96" t="str">
            <v>C-2410-0600-3-0-2410002-02</v>
          </cell>
          <cell r="AC96" t="str">
            <v>ADQUISICIÓN DE BIENES Y SERVICIOS - SERVICIO DE SUPERVISIÓN EN EL CUMPLIMIENTO DE LOS REQUISITOS EN EL SECTOR TRANSPORTE - FORTALECIMIENTO A LA SUPERVISIÓN INTEGRAL A LOS VIGILADOS A NIVEL NACIONAL</v>
          </cell>
          <cell r="AD96" t="str">
            <v>si</v>
          </cell>
          <cell r="AE96">
            <v>44926</v>
          </cell>
          <cell r="AN9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96" t="str">
            <v xml:space="preserve">Contratación Directa </v>
          </cell>
          <cell r="AP96" t="str">
            <v>REGIONAL</v>
          </cell>
          <cell r="AQ96" t="str">
            <v>BOGOTÁ D.C.</v>
          </cell>
          <cell r="AR96" t="str">
            <v>N/A</v>
          </cell>
          <cell r="AS96">
            <v>44572</v>
          </cell>
          <cell r="AT96">
            <v>32</v>
          </cell>
          <cell r="AU96">
            <v>45106</v>
          </cell>
          <cell r="AV96" t="str">
            <v xml:space="preserve">Prestación Servicios </v>
          </cell>
          <cell r="AW96" t="str">
            <v>EN EJECUCIÓN</v>
          </cell>
          <cell r="AX96">
            <v>44573</v>
          </cell>
          <cell r="AY96">
            <v>44574</v>
          </cell>
          <cell r="AZ96">
            <v>44574</v>
          </cell>
          <cell r="BA96" t="str">
            <v>https://community.secop.gov.co/Public/Tendering/OpportunityDetail/Index?noticeUID=CO1.NTC.2522451&amp;isFromPublicArea=True&amp;isModal=true&amp;asPopupView=true</v>
          </cell>
          <cell r="BB96" t="str">
            <v>2022537150100124E</v>
          </cell>
          <cell r="BC96" t="str">
            <v>SI</v>
          </cell>
        </row>
        <row r="97">
          <cell r="A97">
            <v>96</v>
          </cell>
          <cell r="B97" t="str">
            <v>Lizette Tatiana Perdomo Vera</v>
          </cell>
          <cell r="C97">
            <v>1107081223</v>
          </cell>
          <cell r="D97">
            <v>34367</v>
          </cell>
          <cell r="E97" t="str">
            <v>Buenaventura</v>
          </cell>
          <cell r="F97" t="str">
            <v>Mujer</v>
          </cell>
          <cell r="G97">
            <v>44573</v>
          </cell>
          <cell r="H97">
            <v>44926</v>
          </cell>
          <cell r="I97">
            <v>80111607</v>
          </cell>
          <cell r="J97" t="str">
            <v>Abogado</v>
          </cell>
          <cell r="K97" t="str">
            <v>PROFESIONAL III</v>
          </cell>
          <cell r="L97" t="str">
            <v>Profesional</v>
          </cell>
          <cell r="M97">
            <v>3106366313</v>
          </cell>
          <cell r="N97" t="str">
            <v>LizettePerdomo@supertransporte.gov.co</v>
          </cell>
          <cell r="O97" t="str">
            <v>lizzette_202@hotmail.com</v>
          </cell>
          <cell r="P97">
            <v>3529728</v>
          </cell>
          <cell r="Q97">
            <v>40944845</v>
          </cell>
          <cell r="S97">
            <v>40944845</v>
          </cell>
          <cell r="T97" t="str">
            <v>Delegatura de Puertos / Regional- Despacho</v>
          </cell>
          <cell r="U97" t="str">
            <v>Cindy Tatiana Navarro Quintero</v>
          </cell>
          <cell r="V97">
            <v>44575</v>
          </cell>
          <cell r="W97">
            <v>12022</v>
          </cell>
          <cell r="X97">
            <v>44566</v>
          </cell>
          <cell r="Y97" t="str">
            <v>INVERSIÓN</v>
          </cell>
          <cell r="Z97">
            <v>14322</v>
          </cell>
          <cell r="AA97">
            <v>40944845</v>
          </cell>
          <cell r="AB97" t="str">
            <v>C-2410-0600-3-0-2410002-02</v>
          </cell>
          <cell r="AC97" t="str">
            <v>ADQUISICIÓN DE BIENES Y SERVICIOS - SERVICIO DE SUPERVISIÓN EN EL CUMPLIMIENTO DE LOS REQUISITOS EN EL SECTOR TRANSPORTE - FORTALECIMIENTO A LA SUPERVISIÓN INTEGRAL A LOS VIGILADOS A NIVEL NACIONAL</v>
          </cell>
          <cell r="AD97" t="str">
            <v>si</v>
          </cell>
          <cell r="AE97">
            <v>44926</v>
          </cell>
          <cell r="AH97" t="str">
            <v xml:space="preserve">Cambio de supervisón de Andrés Palacios Lleras </v>
          </cell>
          <cell r="AN9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97" t="str">
            <v xml:space="preserve">Contratación Directa </v>
          </cell>
          <cell r="AP97" t="str">
            <v>REGIONAL</v>
          </cell>
          <cell r="AQ97" t="str">
            <v>BUENAVENTURA</v>
          </cell>
          <cell r="AR97" t="str">
            <v>N/A</v>
          </cell>
          <cell r="AS97">
            <v>44572</v>
          </cell>
          <cell r="AT97">
            <v>28</v>
          </cell>
          <cell r="AU97">
            <v>45106</v>
          </cell>
          <cell r="AV97" t="str">
            <v xml:space="preserve">Prestación Servicios </v>
          </cell>
          <cell r="AW97" t="str">
            <v>EN EJECUCIÓN</v>
          </cell>
          <cell r="AX97">
            <v>44574</v>
          </cell>
          <cell r="AY97">
            <v>44575</v>
          </cell>
          <cell r="AZ97">
            <v>44575</v>
          </cell>
          <cell r="BA97" t="str">
            <v>https://community.secop.gov.co/Public/Tendering/OpportunityDetail/Index?noticeUID=CO1.NTC.2524823&amp;isFromPublicArea=True&amp;isModal=true&amp;asPopupView=true</v>
          </cell>
          <cell r="BB97" t="str">
            <v>2022537150100142E</v>
          </cell>
          <cell r="BC97" t="str">
            <v>SI</v>
          </cell>
        </row>
        <row r="98">
          <cell r="A98">
            <v>97</v>
          </cell>
          <cell r="B98" t="str">
            <v>Diana Marcela Mora Cruz</v>
          </cell>
          <cell r="C98">
            <v>1010207847</v>
          </cell>
          <cell r="D98">
            <v>33997</v>
          </cell>
          <cell r="E98" t="str">
            <v xml:space="preserve">Bogotá </v>
          </cell>
          <cell r="F98" t="str">
            <v>Mujer</v>
          </cell>
          <cell r="G98">
            <v>44573</v>
          </cell>
          <cell r="H98">
            <v>44926</v>
          </cell>
          <cell r="I98">
            <v>80111607</v>
          </cell>
          <cell r="J98" t="str">
            <v>Abogado</v>
          </cell>
          <cell r="K98" t="str">
            <v>PROFESIONAL III</v>
          </cell>
          <cell r="L98" t="str">
            <v>Profesional</v>
          </cell>
          <cell r="M98">
            <v>3227669201</v>
          </cell>
          <cell r="N98" t="str">
            <v>DianaMora@supertransporte.gov.co</v>
          </cell>
          <cell r="O98" t="str">
            <v>moravictorjulio@gmail.com</v>
          </cell>
          <cell r="P98">
            <v>3529728</v>
          </cell>
          <cell r="Q98">
            <v>41533133</v>
          </cell>
          <cell r="S98">
            <v>41533133</v>
          </cell>
          <cell r="T98" t="str">
            <v>Dirección de Investigaciones de Puertos</v>
          </cell>
          <cell r="U98" t="str">
            <v>Felipe Alfonso Cárdenas Quintero</v>
          </cell>
          <cell r="V98">
            <v>44574</v>
          </cell>
          <cell r="W98">
            <v>29822</v>
          </cell>
          <cell r="X98">
            <v>44567</v>
          </cell>
          <cell r="Y98" t="str">
            <v>INVERSIÓN</v>
          </cell>
          <cell r="Z98">
            <v>13722</v>
          </cell>
          <cell r="AA98">
            <v>41533133</v>
          </cell>
          <cell r="AB98" t="str">
            <v>C-2410-0600-3-0-2410002-02</v>
          </cell>
          <cell r="AC98" t="str">
            <v>ADQUISICIÓN DE BIENES Y SERVICIOS - SERVICIO DE SUPERVISIÓN EN EL CUMPLIMIENTO DE LOS REQUISITOS EN EL SECTOR TRANSPORTE - FORTALECIMIENTO A LA SUPERVISIÓN INTEGRAL A LOS VIGILADOS A NIVEL NACIONAL</v>
          </cell>
          <cell r="AD98" t="str">
            <v>si</v>
          </cell>
          <cell r="AE98">
            <v>44926</v>
          </cell>
          <cell r="AN98"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98" t="str">
            <v xml:space="preserve">Contratación Directa </v>
          </cell>
          <cell r="AP98" t="str">
            <v>LOCAL</v>
          </cell>
          <cell r="AQ98" t="str">
            <v>BOGOTÁ D.C.</v>
          </cell>
          <cell r="AR98" t="str">
            <v>N/A</v>
          </cell>
          <cell r="AT98">
            <v>29</v>
          </cell>
          <cell r="AU98">
            <v>45106</v>
          </cell>
          <cell r="AV98" t="str">
            <v xml:space="preserve">Prestación Servicios </v>
          </cell>
          <cell r="AW98" t="str">
            <v>EN EJECUCIÓN</v>
          </cell>
          <cell r="AX98">
            <v>44573</v>
          </cell>
          <cell r="AY98">
            <v>44574</v>
          </cell>
          <cell r="BA98" t="str">
            <v>https://community.secop.gov.co/Public/Tendering/OpportunityDetail/Index?noticeUID=CO1.NTC.2524528&amp;isFromPublicArea=True&amp;isModal=true&amp;asPopupView=true</v>
          </cell>
          <cell r="BB98" t="str">
            <v>2022537150100199E</v>
          </cell>
          <cell r="BC98" t="str">
            <v>SI</v>
          </cell>
        </row>
        <row r="99">
          <cell r="A99">
            <v>98</v>
          </cell>
          <cell r="B99" t="str">
            <v>Gissel Oriana Gomez Salazar</v>
          </cell>
          <cell r="C99">
            <v>1016040918</v>
          </cell>
          <cell r="D99">
            <v>33541</v>
          </cell>
          <cell r="E99" t="str">
            <v>Líbano -Tolima</v>
          </cell>
          <cell r="F99" t="str">
            <v>Mujer</v>
          </cell>
          <cell r="G99">
            <v>44573</v>
          </cell>
          <cell r="H99">
            <v>44926</v>
          </cell>
          <cell r="I99">
            <v>80111601</v>
          </cell>
          <cell r="J99" t="str">
            <v>Tecnico</v>
          </cell>
          <cell r="K99" t="str">
            <v>TECNÓLOGO III</v>
          </cell>
          <cell r="L99" t="str">
            <v>Apoyo</v>
          </cell>
          <cell r="M99" t="str">
            <v> 3105613224</v>
          </cell>
          <cell r="N99" t="str">
            <v>GisselGomez@supertransporte.gov.co</v>
          </cell>
          <cell r="O99" t="str">
            <v>ARACESAL@HOTMAIL.COM</v>
          </cell>
          <cell r="P99">
            <v>2941952</v>
          </cell>
          <cell r="Q99">
            <v>34616969</v>
          </cell>
          <cell r="S99">
            <v>34616969</v>
          </cell>
          <cell r="T99" t="str">
            <v>Dirección de Investigaciones de Puertos</v>
          </cell>
          <cell r="U99" t="str">
            <v>Felipe Alfonso Cárdenas Quintero</v>
          </cell>
          <cell r="V99">
            <v>44574</v>
          </cell>
          <cell r="W99">
            <v>29322</v>
          </cell>
          <cell r="X99">
            <v>44567</v>
          </cell>
          <cell r="Y99" t="str">
            <v>INVERSIÓN</v>
          </cell>
          <cell r="Z99">
            <v>13822</v>
          </cell>
          <cell r="AA99">
            <v>34616969</v>
          </cell>
          <cell r="AB99" t="str">
            <v>C-2410-0600-3-0-2410002-02</v>
          </cell>
          <cell r="AC99" t="str">
            <v>ADQUISICIÓN DE BIENES Y SERVICIOS - SERVICIO DE SUPERVISIÓN EN EL CUMPLIMIENTO DE LOS REQUISITOS EN EL SECTOR TRANSPORTE - FORTALECIMIENTO A LA SUPERVISIÓN INTEGRAL A LOS VIGILADOS A NIVEL NACIONAL</v>
          </cell>
          <cell r="AD99" t="str">
            <v>si</v>
          </cell>
          <cell r="AE99">
            <v>44926</v>
          </cell>
          <cell r="AN99" t="str">
            <v xml:space="preserve"> Prestar servicios para apoyar el desarrollo de los asuntos archivísticos, documentales y administrativos que se generen en el trámite de las actuaciones que se encuentran a cargo de la Dirección de Investigaciones de Puertos.</v>
          </cell>
          <cell r="AO99" t="str">
            <v xml:space="preserve">Contratación Directa </v>
          </cell>
          <cell r="AP99" t="str">
            <v>LOCAL</v>
          </cell>
          <cell r="AQ99" t="str">
            <v>BOGOTÁ D.C.</v>
          </cell>
          <cell r="AR99" t="str">
            <v>N/A</v>
          </cell>
          <cell r="AT99">
            <v>31</v>
          </cell>
          <cell r="AU99">
            <v>45106</v>
          </cell>
          <cell r="AV99" t="str">
            <v xml:space="preserve">Prestación Servicios </v>
          </cell>
          <cell r="AW99" t="str">
            <v>EN EJECUCIÓN</v>
          </cell>
          <cell r="AX99">
            <v>44573</v>
          </cell>
          <cell r="AY99">
            <v>44574</v>
          </cell>
          <cell r="BA99" t="str">
            <v>https://community.secop.gov.co/Public/Tendering/OpportunityDetail/Index?noticeUID=CO1.NTC.2524857&amp;isFromPublicArea=True&amp;isModal=true&amp;asPopupView=true</v>
          </cell>
          <cell r="BB99" t="str">
            <v>2022537150100184E</v>
          </cell>
          <cell r="BC99" t="str">
            <v>SI</v>
          </cell>
        </row>
        <row r="100">
          <cell r="A100">
            <v>99</v>
          </cell>
          <cell r="B100" t="str">
            <v>Neyffer Juliet Salinas Gutierrez</v>
          </cell>
          <cell r="C100">
            <v>1010233921</v>
          </cell>
          <cell r="D100">
            <v>35587</v>
          </cell>
          <cell r="E100" t="str">
            <v>Chaparral</v>
          </cell>
          <cell r="F100" t="str">
            <v>Mujer</v>
          </cell>
          <cell r="G100">
            <v>44573</v>
          </cell>
          <cell r="H100">
            <v>44926</v>
          </cell>
          <cell r="I100">
            <v>80111607</v>
          </cell>
          <cell r="J100" t="str">
            <v>Abogado</v>
          </cell>
          <cell r="K100" t="str">
            <v>PROFESIONAL I</v>
          </cell>
          <cell r="L100" t="str">
            <v>Profesional</v>
          </cell>
          <cell r="M100">
            <v>3108558206</v>
          </cell>
          <cell r="N100" t="str">
            <v>neyffersalinas@supertransporte.gov.co</v>
          </cell>
          <cell r="O100" t="str">
            <v>neysal0106@hotmail.com</v>
          </cell>
          <cell r="P100">
            <v>2941952</v>
          </cell>
          <cell r="Q100">
            <v>34322773</v>
          </cell>
          <cell r="S100">
            <v>34322773</v>
          </cell>
          <cell r="T100" t="str">
            <v>GIT de Autoridades, Organismos de Tránsito y de Apoyo 
al Tránsito de la Dirección de Investigaciones de la Delegatura de Tránsito y Transporte Terrestre</v>
          </cell>
          <cell r="U100" t="str">
            <v>Martha Jaderlyn Quimbayo Buitrago</v>
          </cell>
          <cell r="V100">
            <v>44575</v>
          </cell>
          <cell r="W100">
            <v>26922</v>
          </cell>
          <cell r="X100">
            <v>44567</v>
          </cell>
          <cell r="Y100" t="str">
            <v>INVERSIÓN</v>
          </cell>
          <cell r="Z100">
            <v>13122</v>
          </cell>
          <cell r="AA100">
            <v>34322773</v>
          </cell>
          <cell r="AB100" t="str">
            <v>C-2410-0600-3-0-2410002-02</v>
          </cell>
          <cell r="AC100" t="str">
            <v>ADQUISICIÓN DE BIENES Y SERVICIOS - SERVICIO DE SUPERVISIÓN EN EL CUMPLIMIENTO DE LOS REQUISITOS EN EL SECTOR TRANSPORTE - FORTALECIMIENTO A LA SUPERVISIÓN INTEGRAL A LOS VIGILADOS A NIVEL NACIONAL</v>
          </cell>
          <cell r="AD100" t="str">
            <v>si</v>
          </cell>
          <cell r="AE100">
            <v>44926</v>
          </cell>
          <cell r="AN100"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00" t="str">
            <v xml:space="preserve">Contratación Directa </v>
          </cell>
          <cell r="AP100" t="str">
            <v>LOCAL</v>
          </cell>
          <cell r="AQ100" t="str">
            <v>BOGOTÁ D.C.</v>
          </cell>
          <cell r="AR100" t="str">
            <v>N/A</v>
          </cell>
          <cell r="AT100">
            <v>25</v>
          </cell>
          <cell r="AU100">
            <v>45106</v>
          </cell>
          <cell r="AV100" t="str">
            <v xml:space="preserve">Prestación Servicios </v>
          </cell>
          <cell r="AW100" t="str">
            <v>EN EJECUCIÓN</v>
          </cell>
          <cell r="AX100">
            <v>44574</v>
          </cell>
          <cell r="AY100">
            <v>44575</v>
          </cell>
          <cell r="AZ100">
            <v>44575</v>
          </cell>
          <cell r="BA100" t="str">
            <v>https://community.secop.gov.co/Public/Tendering/OpportunityDetail/Index?noticeUID=CO1.NTC.2524794&amp;isFromPublicArea=True&amp;isModal=true&amp;asPopupView=true</v>
          </cell>
          <cell r="BB100" t="str">
            <v xml:space="preserve"> 2022537150100267E</v>
          </cell>
          <cell r="BC100" t="str">
            <v>SI</v>
          </cell>
        </row>
        <row r="101">
          <cell r="A101">
            <v>100</v>
          </cell>
          <cell r="B101" t="str">
            <v>Laura Marcela Cabas Penagos</v>
          </cell>
          <cell r="C101">
            <v>1082990906</v>
          </cell>
          <cell r="D101">
            <v>34638</v>
          </cell>
          <cell r="E101" t="str">
            <v>Santa Martha</v>
          </cell>
          <cell r="F101" t="str">
            <v>Mujer</v>
          </cell>
          <cell r="G101">
            <v>44574</v>
          </cell>
          <cell r="H101">
            <v>44926</v>
          </cell>
          <cell r="I101">
            <v>80111607</v>
          </cell>
          <cell r="J101" t="str">
            <v>Abogada/esp adm</v>
          </cell>
          <cell r="K101" t="str">
            <v>PROFESIONAL III</v>
          </cell>
          <cell r="L101" t="str">
            <v>Profesional</v>
          </cell>
          <cell r="M101">
            <v>3122169585</v>
          </cell>
          <cell r="N101" t="str">
            <v>lauracabas@supertransporte.gov.co</v>
          </cell>
          <cell r="O101" t="str">
            <v>laucabaspenagos@gmail.com</v>
          </cell>
          <cell r="P101">
            <v>3529728</v>
          </cell>
          <cell r="Q101">
            <v>40944845</v>
          </cell>
          <cell r="S101">
            <v>40944845</v>
          </cell>
          <cell r="T101" t="str">
            <v>Delegatura de Puertos / Regional- Despacho</v>
          </cell>
          <cell r="U101" t="str">
            <v>Cindy Tatiana Navarro Quintero</v>
          </cell>
          <cell r="V101">
            <v>44575</v>
          </cell>
          <cell r="W101">
            <v>11422</v>
          </cell>
          <cell r="X101">
            <v>44566</v>
          </cell>
          <cell r="Y101" t="str">
            <v>INVERSIÓN</v>
          </cell>
          <cell r="Z101">
            <v>15322</v>
          </cell>
          <cell r="AA101">
            <v>40944845</v>
          </cell>
          <cell r="AB101" t="str">
            <v>C-2410-0600-3-0-2410002-02</v>
          </cell>
          <cell r="AC101" t="str">
            <v>ADQUISICIÓN DE BIENES Y SERVICIOS - SERVICIO DE SUPERVISIÓN EN EL CUMPLIMIENTO DE LOS REQUISITOS EN EL SECTOR TRANSPORTE - FORTALECIMIENTO A LA SUPERVISIÓN INTEGRAL A LOS VIGILADOS A NIVEL NACIONAL</v>
          </cell>
          <cell r="AD101" t="str">
            <v>si</v>
          </cell>
          <cell r="AE101">
            <v>44926</v>
          </cell>
          <cell r="AH101" t="str">
            <v xml:space="preserve">Cambio de supervisón de Andrés Palacios Lleras </v>
          </cell>
          <cell r="AN10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1" t="str">
            <v xml:space="preserve">Contratación Directa </v>
          </cell>
          <cell r="AP101" t="str">
            <v>REGIONAL</v>
          </cell>
          <cell r="AQ101" t="str">
            <v>CARTAGENA</v>
          </cell>
          <cell r="AR101" t="str">
            <v>N/A</v>
          </cell>
          <cell r="AS101">
            <v>44574</v>
          </cell>
          <cell r="AT101">
            <v>28</v>
          </cell>
          <cell r="AU101">
            <v>45106</v>
          </cell>
          <cell r="AV101" t="str">
            <v xml:space="preserve">Prestación Servicios </v>
          </cell>
          <cell r="AW101" t="str">
            <v>EN EJECUCIÓN</v>
          </cell>
          <cell r="AX101">
            <v>44574</v>
          </cell>
          <cell r="AY101">
            <v>44575</v>
          </cell>
          <cell r="AZ101">
            <v>44575</v>
          </cell>
          <cell r="BA101" t="str">
            <v>https://community.secop.gov.co/Public/Tendering/OpportunityDetail/Index?noticeUID=CO1.NTC.2524956&amp;isFromPublicArea=True&amp;isModal=true&amp;asPopupView=true</v>
          </cell>
          <cell r="BB101" t="str">
            <v>2022537150100136E</v>
          </cell>
          <cell r="BC101" t="str">
            <v>SI</v>
          </cell>
        </row>
        <row r="102">
          <cell r="A102">
            <v>101</v>
          </cell>
          <cell r="B102" t="str">
            <v>Olga Milena Munza Molano</v>
          </cell>
          <cell r="C102">
            <v>1016040173</v>
          </cell>
          <cell r="D102">
            <v>33560</v>
          </cell>
          <cell r="E102" t="str">
            <v xml:space="preserve">Bogotá </v>
          </cell>
          <cell r="F102" t="str">
            <v>Mujer</v>
          </cell>
          <cell r="G102">
            <v>44574</v>
          </cell>
          <cell r="H102">
            <v>44926</v>
          </cell>
          <cell r="I102">
            <v>80111607</v>
          </cell>
          <cell r="J102" t="str">
            <v>Abogado</v>
          </cell>
          <cell r="K102" t="str">
            <v>PROFESIONAL II</v>
          </cell>
          <cell r="L102" t="str">
            <v>Profesional</v>
          </cell>
          <cell r="M102">
            <v>2987645</v>
          </cell>
          <cell r="N102" t="str">
            <v>OlgaMunza@supertransporte.gov.co</v>
          </cell>
          <cell r="O102" t="str">
            <v>mile.munza18@gmail.com</v>
          </cell>
          <cell r="P102">
            <v>3179045</v>
          </cell>
          <cell r="Q102">
            <v>37406761</v>
          </cell>
          <cell r="S102">
            <v>37406761</v>
          </cell>
          <cell r="T102" t="str">
            <v>Dirección de Investigaciones de Puertos</v>
          </cell>
          <cell r="U102" t="str">
            <v>Felipe Alfonso Cárdenas Quintero</v>
          </cell>
          <cell r="V102">
            <v>44575</v>
          </cell>
          <cell r="W102">
            <v>29522</v>
          </cell>
          <cell r="X102">
            <v>44567</v>
          </cell>
          <cell r="Y102" t="str">
            <v>INVERSIÓN</v>
          </cell>
          <cell r="Z102">
            <v>16322</v>
          </cell>
          <cell r="AA102">
            <v>37406761</v>
          </cell>
          <cell r="AB102" t="str">
            <v>C-2410-0600-3-0-2410002-02</v>
          </cell>
          <cell r="AC102" t="str">
            <v>ADQUISICIÓN DE BIENES Y SERVICIOS - SERVICIO DE SUPERVISIÓN EN EL CUMPLIMIENTO DE LOS REQUISITOS EN EL SECTOR TRANSPORTE - FORTALECIMIENTO A LA SUPERVISIÓN INTEGRAL A LOS VIGILADOS A NIVEL NACIONAL</v>
          </cell>
          <cell r="AD102" t="str">
            <v>si</v>
          </cell>
          <cell r="AE102">
            <v>44926</v>
          </cell>
          <cell r="AN102"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102" t="str">
            <v xml:space="preserve">Contratación Directa </v>
          </cell>
          <cell r="AP102" t="str">
            <v>LOCAL</v>
          </cell>
          <cell r="AQ102" t="str">
            <v>BOGOTÁ D.C.</v>
          </cell>
          <cell r="AR102" t="str">
            <v>N/A</v>
          </cell>
          <cell r="AT102">
            <v>31</v>
          </cell>
          <cell r="AU102">
            <v>45106</v>
          </cell>
          <cell r="AV102" t="str">
            <v xml:space="preserve">Prestación Servicios </v>
          </cell>
          <cell r="AW102" t="str">
            <v>EN EJECUCIÓN</v>
          </cell>
          <cell r="AX102">
            <v>44574</v>
          </cell>
          <cell r="AY102">
            <v>44575</v>
          </cell>
          <cell r="BA102" t="str">
            <v>https://community.secop.gov.co/Public/Tendering/OpportunityDetail/Index?noticeUID=CO1.NTC.2525141&amp;isFromPublicArea=True&amp;isModal=true&amp;asPopupView=true</v>
          </cell>
          <cell r="BB102" t="str">
            <v>2022537150100195E</v>
          </cell>
          <cell r="BC102" t="str">
            <v>SI</v>
          </cell>
        </row>
        <row r="103">
          <cell r="A103">
            <v>102</v>
          </cell>
          <cell r="B103" t="str">
            <v xml:space="preserve">Jorge Armando Filigrana Juanillo </v>
          </cell>
          <cell r="C103">
            <v>94551412</v>
          </cell>
          <cell r="D103">
            <v>31136</v>
          </cell>
          <cell r="E103" t="str">
            <v>Cali</v>
          </cell>
          <cell r="F103" t="str">
            <v>Hombre</v>
          </cell>
          <cell r="G103">
            <v>44574</v>
          </cell>
          <cell r="H103">
            <v>44926</v>
          </cell>
          <cell r="I103">
            <v>80111605</v>
          </cell>
          <cell r="J103" t="str">
            <v xml:space="preserve">Contador Público </v>
          </cell>
          <cell r="K103" t="str">
            <v>PROFESIONAL IV</v>
          </cell>
          <cell r="L103" t="str">
            <v>Profesional</v>
          </cell>
          <cell r="M103">
            <v>3155707092</v>
          </cell>
          <cell r="N103" t="str">
            <v>jorgefiligrana@supertransporte.gov.co</v>
          </cell>
          <cell r="O103" t="str">
            <v>jorgear.jf@gmail.com</v>
          </cell>
          <cell r="P103">
            <v>4227072</v>
          </cell>
          <cell r="Q103">
            <v>49034035</v>
          </cell>
          <cell r="S103">
            <v>49034035</v>
          </cell>
          <cell r="T103" t="str">
            <v>Regional - Despacho</v>
          </cell>
          <cell r="U103" t="str">
            <v>Gilberto Andres Bustos Gonzalez</v>
          </cell>
          <cell r="V103">
            <v>44575</v>
          </cell>
          <cell r="W103">
            <v>9022</v>
          </cell>
          <cell r="X103">
            <v>44565</v>
          </cell>
          <cell r="Y103" t="str">
            <v>INVERSIÓN</v>
          </cell>
          <cell r="Z103">
            <v>15222</v>
          </cell>
          <cell r="AA103">
            <v>49034035</v>
          </cell>
          <cell r="AB103" t="str">
            <v>C-2410-0600-3-0-2410002-02</v>
          </cell>
          <cell r="AC103" t="str">
            <v>ADQUISICIÓN DE BIENES Y SERVICIOS - SERVICIO DE SUPERVISIÓN EN EL CUMPLIMIENTO DE LOS REQUISITOS EN EL SECTOR TRANSPORTE - FORTALECIMIENTO A LA SUPERVISIÓN INTEGRAL A LOS VIGILADOS A NIVEL NACIONAL</v>
          </cell>
          <cell r="AD103" t="str">
            <v>si</v>
          </cell>
          <cell r="AE103">
            <v>44926</v>
          </cell>
          <cell r="AN103"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3" t="str">
            <v xml:space="preserve">Contratación Directa </v>
          </cell>
          <cell r="AP103" t="str">
            <v>REGIONAL</v>
          </cell>
          <cell r="AQ103" t="str">
            <v xml:space="preserve">CALI </v>
          </cell>
          <cell r="AR103" t="str">
            <v>N/A</v>
          </cell>
          <cell r="AS103">
            <v>44574</v>
          </cell>
          <cell r="AT103">
            <v>37</v>
          </cell>
          <cell r="AU103">
            <v>45106</v>
          </cell>
          <cell r="AV103" t="str">
            <v xml:space="preserve">Prestación Servicios </v>
          </cell>
          <cell r="AW103" t="str">
            <v>EN EJECUCIÓN</v>
          </cell>
          <cell r="AX103">
            <v>44574</v>
          </cell>
          <cell r="AY103">
            <v>44575</v>
          </cell>
          <cell r="AZ103">
            <v>44575</v>
          </cell>
          <cell r="BA103" t="str">
            <v>https://community.secop.gov.co/Public/Tendering/OpportunityDetail/Index?noticeUID=CO1.NTC.2525350&amp;isFromPublicArea=True&amp;isModal=true&amp;asPopupView=true</v>
          </cell>
          <cell r="BB103" t="str">
            <v>2022537150100139E</v>
          </cell>
          <cell r="BC103" t="str">
            <v>SI</v>
          </cell>
        </row>
        <row r="104">
          <cell r="A104">
            <v>103</v>
          </cell>
          <cell r="B104" t="str">
            <v>Heilyn Lorena Pava Olivera</v>
          </cell>
          <cell r="C104">
            <v>1110535071</v>
          </cell>
          <cell r="D104">
            <v>34097</v>
          </cell>
          <cell r="E104" t="str">
            <v>Ibague</v>
          </cell>
          <cell r="F104" t="str">
            <v>Mujer</v>
          </cell>
          <cell r="G104">
            <v>44574</v>
          </cell>
          <cell r="H104">
            <v>44926</v>
          </cell>
          <cell r="I104">
            <v>80111607</v>
          </cell>
          <cell r="J104" t="str">
            <v>Abogado</v>
          </cell>
          <cell r="K104" t="str">
            <v>PROFESIONAL III</v>
          </cell>
          <cell r="L104" t="str">
            <v>Profesional</v>
          </cell>
          <cell r="M104">
            <v>3102359114</v>
          </cell>
          <cell r="N104" t="str">
            <v>heilynpava@supertransporte.gov.co</v>
          </cell>
          <cell r="O104" t="str">
            <v>pavaolivera93@gmail.com</v>
          </cell>
          <cell r="P104">
            <v>3529728</v>
          </cell>
          <cell r="Q104">
            <v>40944845</v>
          </cell>
          <cell r="S104">
            <v>40944845</v>
          </cell>
          <cell r="T104" t="str">
            <v>Regional - Despacho</v>
          </cell>
          <cell r="U104" t="str">
            <v>Gilberto Andres Bustos Gonzalez</v>
          </cell>
          <cell r="V104">
            <v>44575</v>
          </cell>
          <cell r="W104">
            <v>11922</v>
          </cell>
          <cell r="X104">
            <v>44566</v>
          </cell>
          <cell r="Y104" t="str">
            <v>INVERSIÓN</v>
          </cell>
          <cell r="Z104">
            <v>15122</v>
          </cell>
          <cell r="AA104">
            <v>40944845</v>
          </cell>
          <cell r="AB104" t="str">
            <v>C-2410-0600-3-0-2410002-02</v>
          </cell>
          <cell r="AC104" t="str">
            <v>ADQUISICIÓN DE BIENES Y SERVICIOS - SERVICIO DE SUPERVISIÓN EN EL CUMPLIMIENTO DE LOS REQUISITOS EN EL SECTOR TRANSPORTE - FORTALECIMIENTO A LA SUPERVISIÓN INTEGRAL A LOS VIGILADOS A NIVEL NACIONAL</v>
          </cell>
          <cell r="AD104" t="str">
            <v>si</v>
          </cell>
          <cell r="AE104">
            <v>44926</v>
          </cell>
          <cell r="AN104"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4" t="str">
            <v xml:space="preserve">Contratación Directa </v>
          </cell>
          <cell r="AP104" t="str">
            <v>REGIONAL</v>
          </cell>
          <cell r="AQ104" t="str">
            <v>IBAGUÉ</v>
          </cell>
          <cell r="AR104" t="str">
            <v>N/A</v>
          </cell>
          <cell r="AS104">
            <v>44574</v>
          </cell>
          <cell r="AT104">
            <v>29</v>
          </cell>
          <cell r="AU104">
            <v>45106</v>
          </cell>
          <cell r="AV104" t="str">
            <v xml:space="preserve">Prestación Servicios </v>
          </cell>
          <cell r="AW104" t="str">
            <v>EN EJECUCIÓN</v>
          </cell>
          <cell r="AX104">
            <v>44574</v>
          </cell>
          <cell r="AY104">
            <v>44575</v>
          </cell>
          <cell r="AZ104">
            <v>44575</v>
          </cell>
          <cell r="BA104" t="str">
            <v>https://community.secop.gov.co/Public/Tendering/OpportunityDetail/Index?noticeUID=CO1.NTC.2526701&amp;isFromPublicArea=True&amp;isModal=true&amp;asPopupView=true</v>
          </cell>
          <cell r="BB104" t="str">
            <v>2022537150100141E</v>
          </cell>
          <cell r="BC104" t="str">
            <v>SI</v>
          </cell>
        </row>
        <row r="105">
          <cell r="A105">
            <v>104</v>
          </cell>
          <cell r="B105" t="str">
            <v>Laura Natalia Cruz Linares / Ana Edith Castiblanco González</v>
          </cell>
          <cell r="C105" t="str">
            <v>1075670888 / 1075671938</v>
          </cell>
          <cell r="D105" t="str">
            <v>13/09/1993 / 01/01/1994</v>
          </cell>
          <cell r="E105" t="str">
            <v>Bogotá / San Miguel de Sema</v>
          </cell>
          <cell r="F105" t="str">
            <v>Mujer</v>
          </cell>
          <cell r="G105">
            <v>44573</v>
          </cell>
          <cell r="H105">
            <v>44926</v>
          </cell>
          <cell r="I105">
            <v>80111607</v>
          </cell>
          <cell r="J105" t="str">
            <v>Abogado</v>
          </cell>
          <cell r="K105" t="str">
            <v>PROFESIONAL I</v>
          </cell>
          <cell r="L105" t="str">
            <v>Profesional</v>
          </cell>
          <cell r="M105">
            <v>3114775109</v>
          </cell>
          <cell r="N105" t="str">
            <v>LauraNCruz@supertransporte.gov.co</v>
          </cell>
          <cell r="O105" t="str">
            <v>lacruz1309@gmail.com</v>
          </cell>
          <cell r="P105">
            <v>2941952</v>
          </cell>
          <cell r="Q105">
            <v>34322773</v>
          </cell>
          <cell r="S105">
            <v>34322773</v>
          </cell>
          <cell r="T105" t="str">
            <v>GIT de Autoridades, Organismos de Tránsito y de Apoyo 
al Tránsito de la Dirección de Investigaciones de la Delegatura de Tránsito y Transporte Terrestre</v>
          </cell>
          <cell r="U105" t="str">
            <v>Martha Jaderlyn Quimbayo Buitrago</v>
          </cell>
          <cell r="V105">
            <v>44574</v>
          </cell>
          <cell r="W105">
            <v>27122</v>
          </cell>
          <cell r="X105">
            <v>44567</v>
          </cell>
          <cell r="Y105" t="str">
            <v>INVERSIÓN</v>
          </cell>
          <cell r="Z105">
            <v>13222</v>
          </cell>
          <cell r="AA105">
            <v>34322773</v>
          </cell>
          <cell r="AB105" t="str">
            <v>C-2410-0600-3-0-2410002-02</v>
          </cell>
          <cell r="AC105" t="str">
            <v>ADQUISICIÓN DE BIENES Y SERVICIOS - SERVICIO DE SUPERVISIÓN EN EL CUMPLIMIENTO DE LOS REQUISITOS EN EL SECTOR TRANSPORTE - FORTALECIMIENTO A LA SUPERVISIÓN INTEGRAL A LOS VIGILADOS A NIVEL NACIONAL</v>
          </cell>
          <cell r="AD105" t="str">
            <v>si</v>
          </cell>
          <cell r="AE105">
            <v>44926</v>
          </cell>
          <cell r="AH105" t="str">
            <v>CESIÓN</v>
          </cell>
          <cell r="AI105">
            <v>44663</v>
          </cell>
          <cell r="AN105"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05" t="str">
            <v xml:space="preserve">Contratación Directa </v>
          </cell>
          <cell r="AP105" t="str">
            <v>LOCAL</v>
          </cell>
          <cell r="AQ105" t="str">
            <v>BOGOTÁ D.C.</v>
          </cell>
          <cell r="AR105" t="str">
            <v>Cesión</v>
          </cell>
          <cell r="AT105" t="e">
            <v>#VALUE!</v>
          </cell>
          <cell r="AU105">
            <v>45106</v>
          </cell>
          <cell r="AV105" t="str">
            <v xml:space="preserve">Prestación Servicios </v>
          </cell>
          <cell r="AW105" t="str">
            <v>CESIÓN</v>
          </cell>
          <cell r="AX105">
            <v>44573</v>
          </cell>
          <cell r="AY105">
            <v>44574</v>
          </cell>
          <cell r="AZ105">
            <v>44574</v>
          </cell>
          <cell r="BA105" t="str">
            <v>https://community.secop.gov.co/Public/Tendering/OpportunityDetail/Index?noticeUID=CO1.NTC.2527169&amp;isFromPublicArea=True&amp;isModal=true&amp;asPopupView=true</v>
          </cell>
          <cell r="BB105" t="str">
            <v xml:space="preserve"> 2022537150100266E </v>
          </cell>
          <cell r="BC105" t="str">
            <v>SI</v>
          </cell>
        </row>
        <row r="106">
          <cell r="A106">
            <v>105</v>
          </cell>
          <cell r="B106" t="str">
            <v>Gerardo Silva Pesca</v>
          </cell>
          <cell r="C106">
            <v>7221336</v>
          </cell>
          <cell r="D106">
            <v>23767</v>
          </cell>
          <cell r="E106" t="str">
            <v>Duitama</v>
          </cell>
          <cell r="F106" t="str">
            <v>Hombre</v>
          </cell>
          <cell r="G106">
            <v>44574</v>
          </cell>
          <cell r="H106">
            <v>44926</v>
          </cell>
          <cell r="I106">
            <v>80111607</v>
          </cell>
          <cell r="J106" t="str">
            <v>Abogado</v>
          </cell>
          <cell r="K106" t="str">
            <v>PROFESIONAL III</v>
          </cell>
          <cell r="L106" t="str">
            <v>Profesional</v>
          </cell>
          <cell r="M106">
            <v>3115686844</v>
          </cell>
          <cell r="N106" t="str">
            <v>gerardosilva@supertransporte.gov.co</v>
          </cell>
          <cell r="O106" t="str">
            <v>gerardsilvapes@gmail.com</v>
          </cell>
          <cell r="P106">
            <v>3529728</v>
          </cell>
          <cell r="Q106">
            <v>40944845</v>
          </cell>
          <cell r="S106">
            <v>40944845</v>
          </cell>
          <cell r="T106" t="str">
            <v>Regional - Despacho</v>
          </cell>
          <cell r="U106" t="str">
            <v>Gilberto Andres Bustos Gonzalez</v>
          </cell>
          <cell r="V106">
            <v>44575</v>
          </cell>
          <cell r="W106">
            <v>11622</v>
          </cell>
          <cell r="X106">
            <v>44566</v>
          </cell>
          <cell r="Y106" t="str">
            <v>INVERSIÓN</v>
          </cell>
          <cell r="Z106">
            <v>14922</v>
          </cell>
          <cell r="AA106">
            <v>40944845</v>
          </cell>
          <cell r="AB106" t="str">
            <v>C-2410-0600-3-0-2410002-02</v>
          </cell>
          <cell r="AC106" t="str">
            <v>ADQUISICIÓN DE BIENES Y SERVICIOS - SERVICIO DE SUPERVISIÓN EN EL CUMPLIMIENTO DE LOS REQUISITOS EN EL SECTOR TRANSPORTE - FORTALECIMIENTO A LA SUPERVISIÓN INTEGRAL A LOS VIGILADOS A NIVEL NACIONAL</v>
          </cell>
          <cell r="AD106" t="str">
            <v>si</v>
          </cell>
          <cell r="AE106">
            <v>44926</v>
          </cell>
          <cell r="AN10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6" t="str">
            <v xml:space="preserve">Contratación Directa </v>
          </cell>
          <cell r="AP106" t="str">
            <v>REGIONAL</v>
          </cell>
          <cell r="AQ106" t="str">
            <v xml:space="preserve">DUITAMA </v>
          </cell>
          <cell r="AR106" t="str">
            <v>N/A</v>
          </cell>
          <cell r="AS106">
            <v>44574</v>
          </cell>
          <cell r="AT106">
            <v>57</v>
          </cell>
          <cell r="AU106">
            <v>45106</v>
          </cell>
          <cell r="AV106" t="str">
            <v xml:space="preserve">Prestación Servicios </v>
          </cell>
          <cell r="AW106" t="str">
            <v>EN EJECUCIÓN</v>
          </cell>
          <cell r="AX106">
            <v>44574</v>
          </cell>
          <cell r="AY106">
            <v>44575</v>
          </cell>
          <cell r="AZ106">
            <v>44575</v>
          </cell>
          <cell r="BA106" t="str">
            <v>https://community.secop.gov.co/Public/Tendering/OpportunityDetail/Index?noticeUID=CO1.NTC.2526407&amp;isFromPublicArea=True&amp;isModal=true&amp;asPopupView=true</v>
          </cell>
          <cell r="BB106" t="str">
            <v>2022537150100138E</v>
          </cell>
          <cell r="BC106" t="str">
            <v>SI</v>
          </cell>
        </row>
        <row r="107">
          <cell r="A107">
            <v>106</v>
          </cell>
          <cell r="B107" t="str">
            <v>George Garcés Araújo / Franco Cuero Romero</v>
          </cell>
          <cell r="C107" t="str">
            <v>1144090404 / 1144100490</v>
          </cell>
          <cell r="D107">
            <v>35273</v>
          </cell>
          <cell r="E107" t="str">
            <v>Buenaventura</v>
          </cell>
          <cell r="F107" t="str">
            <v>Hombre</v>
          </cell>
          <cell r="G107">
            <v>44574</v>
          </cell>
          <cell r="H107">
            <v>44926</v>
          </cell>
          <cell r="I107">
            <v>80111605</v>
          </cell>
          <cell r="J107" t="str">
            <v xml:space="preserve">Economista </v>
          </cell>
          <cell r="K107" t="str">
            <v>PROFESIONAL III</v>
          </cell>
          <cell r="L107" t="str">
            <v>Profesional</v>
          </cell>
          <cell r="M107">
            <v>3122915635</v>
          </cell>
          <cell r="N107" t="str">
            <v>francocuero@supertransporte.gov.co</v>
          </cell>
          <cell r="O107" t="str">
            <v>gga2707@gmail.com / juristafranco@gmail.com</v>
          </cell>
          <cell r="P107">
            <v>3529728</v>
          </cell>
          <cell r="Q107">
            <v>40944845</v>
          </cell>
          <cell r="S107">
            <v>40944845</v>
          </cell>
          <cell r="T107" t="str">
            <v>Regional - Despacho</v>
          </cell>
          <cell r="U107" t="str">
            <v>Gilberto Andres Bustos Gonzalez</v>
          </cell>
          <cell r="V107">
            <v>44575</v>
          </cell>
          <cell r="W107">
            <v>11522</v>
          </cell>
          <cell r="X107">
            <v>44566</v>
          </cell>
          <cell r="Y107" t="str">
            <v>INVERSIÓN</v>
          </cell>
          <cell r="Z107">
            <v>15022</v>
          </cell>
          <cell r="AA107">
            <v>40944845</v>
          </cell>
          <cell r="AB107" t="str">
            <v>C-2410-0600-3-0-2410002-02</v>
          </cell>
          <cell r="AC107" t="str">
            <v>ADQUISICIÓN DE BIENES Y SERVICIOS - SERVICIO DE SUPERVISIÓN EN EL CUMPLIMIENTO DE LOS REQUISITOS EN EL SECTOR TRANSPORTE - FORTALECIMIENTO A LA SUPERVISIÓN INTEGRAL A LOS VIGILADOS A NIVEL NACIONAL</v>
          </cell>
          <cell r="AD107" t="str">
            <v>si</v>
          </cell>
          <cell r="AE107">
            <v>44926</v>
          </cell>
          <cell r="AH107" t="str">
            <v>CESIÓN</v>
          </cell>
          <cell r="AI107">
            <v>44798</v>
          </cell>
          <cell r="AN10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7" t="str">
            <v xml:space="preserve">Contratación Directa </v>
          </cell>
          <cell r="AP107" t="str">
            <v>REGIONAL</v>
          </cell>
          <cell r="AQ107" t="str">
            <v>BUENAVENTURA</v>
          </cell>
          <cell r="AR107" t="str">
            <v>Cesión</v>
          </cell>
          <cell r="AS107">
            <v>44574</v>
          </cell>
          <cell r="AT107">
            <v>26</v>
          </cell>
          <cell r="AU107">
            <v>45106</v>
          </cell>
          <cell r="AV107" t="str">
            <v xml:space="preserve">Prestación Servicios </v>
          </cell>
          <cell r="AW107" t="str">
            <v>CESIÓN</v>
          </cell>
          <cell r="AX107">
            <v>44574</v>
          </cell>
          <cell r="AY107">
            <v>44575</v>
          </cell>
          <cell r="AZ107">
            <v>44575</v>
          </cell>
          <cell r="BA107" t="str">
            <v>https://community.secop.gov.co/Public/Tendering/OpportunityDetail/Index?noticeUID=CO1.NTC.2526704&amp;isFromPublicArea=True&amp;isModal=true&amp;asPopupView=true</v>
          </cell>
          <cell r="BB107" t="str">
            <v>2022537150100167E</v>
          </cell>
          <cell r="BC107" t="str">
            <v>SI</v>
          </cell>
        </row>
        <row r="108">
          <cell r="A108">
            <v>107</v>
          </cell>
          <cell r="B108" t="str">
            <v>Francisco Mendoza Ariza</v>
          </cell>
          <cell r="C108">
            <v>18011192</v>
          </cell>
          <cell r="D108">
            <v>30771</v>
          </cell>
          <cell r="E108" t="str">
            <v>Bogotá</v>
          </cell>
          <cell r="F108" t="str">
            <v>Hombre</v>
          </cell>
          <cell r="G108">
            <v>44574</v>
          </cell>
          <cell r="H108">
            <v>44926</v>
          </cell>
          <cell r="I108">
            <v>80111607</v>
          </cell>
          <cell r="J108" t="str">
            <v>Abogado</v>
          </cell>
          <cell r="K108" t="str">
            <v>PROFESIONAL III</v>
          </cell>
          <cell r="L108" t="str">
            <v>Profesional</v>
          </cell>
          <cell r="M108">
            <v>3202098055</v>
          </cell>
          <cell r="N108" t="str">
            <v>franciscomariza@supertransporte.gov.co</v>
          </cell>
          <cell r="O108" t="str">
            <v>pach10250710@gmail.com</v>
          </cell>
          <cell r="P108">
            <v>3529728</v>
          </cell>
          <cell r="Q108">
            <v>40944845</v>
          </cell>
          <cell r="S108">
            <v>40944845</v>
          </cell>
          <cell r="T108" t="str">
            <v>Regional- Despacho</v>
          </cell>
          <cell r="U108" t="str">
            <v>Gilberto Andres Bustos Gonzalez</v>
          </cell>
          <cell r="V108">
            <v>44575</v>
          </cell>
          <cell r="W108">
            <v>11722</v>
          </cell>
          <cell r="X108">
            <v>44566</v>
          </cell>
          <cell r="Y108" t="str">
            <v>INVERSIÓN</v>
          </cell>
          <cell r="Z108">
            <v>14822</v>
          </cell>
          <cell r="AA108">
            <v>40944845</v>
          </cell>
          <cell r="AB108" t="str">
            <v>C-2410-0600-3-0-2410002-02</v>
          </cell>
          <cell r="AC108" t="str">
            <v>ADQUISICIÓN DE BIENES Y SERVICIOS - SERVICIO DE SUPERVISIÓN EN EL CUMPLIMIENTO DE LOS REQUISITOS EN EL SECTOR TRANSPORTE - FORTALECIMIENTO A LA SUPERVISIÓN INTEGRAL A LOS VIGILADOS A NIVEL NACIONAL</v>
          </cell>
          <cell r="AD108" t="str">
            <v>si</v>
          </cell>
          <cell r="AE108">
            <v>44926</v>
          </cell>
          <cell r="AN108"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8" t="str">
            <v xml:space="preserve">Contratación Directa </v>
          </cell>
          <cell r="AP108" t="str">
            <v>REGIONAL</v>
          </cell>
          <cell r="AQ108" t="str">
            <v>CARTAGENA</v>
          </cell>
          <cell r="AR108" t="str">
            <v>N/A</v>
          </cell>
          <cell r="AS108">
            <v>44574</v>
          </cell>
          <cell r="AT108">
            <v>38</v>
          </cell>
          <cell r="AU108">
            <v>45106</v>
          </cell>
          <cell r="AV108" t="str">
            <v xml:space="preserve">Prestación Servicios </v>
          </cell>
          <cell r="AW108" t="str">
            <v>EN EJECUCIÓN</v>
          </cell>
          <cell r="AX108">
            <v>44574</v>
          </cell>
          <cell r="AY108">
            <v>44575</v>
          </cell>
          <cell r="AZ108">
            <v>44575</v>
          </cell>
          <cell r="BA108" t="str">
            <v>https://community.secop.gov.co/Public/Tendering/OpportunityDetail/Index?noticeUID=CO1.NTC.2526305&amp;isFromPublicArea=True&amp;isModal=true&amp;asPopupView=true</v>
          </cell>
          <cell r="BB108" t="str">
            <v>2022537150100137E</v>
          </cell>
          <cell r="BC108" t="str">
            <v>SI</v>
          </cell>
        </row>
        <row r="109">
          <cell r="A109">
            <v>108</v>
          </cell>
          <cell r="B109" t="str">
            <v>Diana Sofía Pabón Montes</v>
          </cell>
          <cell r="C109">
            <v>1089484475</v>
          </cell>
          <cell r="D109">
            <v>34036</v>
          </cell>
          <cell r="E109" t="str">
            <v>La Unión</v>
          </cell>
          <cell r="F109" t="str">
            <v>Mujer</v>
          </cell>
          <cell r="G109">
            <v>44574</v>
          </cell>
          <cell r="H109">
            <v>44926</v>
          </cell>
          <cell r="I109">
            <v>80111607</v>
          </cell>
          <cell r="J109" t="str">
            <v>Derecho - ESP</v>
          </cell>
          <cell r="K109" t="str">
            <v>PROFESIONAL III</v>
          </cell>
          <cell r="L109" t="str">
            <v>Profesional</v>
          </cell>
          <cell r="M109">
            <v>3116527036</v>
          </cell>
          <cell r="N109" t="str">
            <v>dianapabon@supertransporte.gov.co</v>
          </cell>
          <cell r="O109" t="str">
            <v>dsofiapabon@gmail.com</v>
          </cell>
          <cell r="P109">
            <v>3529728</v>
          </cell>
          <cell r="Q109">
            <v>40944845</v>
          </cell>
          <cell r="S109">
            <v>40944845</v>
          </cell>
          <cell r="T109" t="str">
            <v>Regional- Despacho</v>
          </cell>
          <cell r="U109" t="str">
            <v>Gilberto Andres Bustos Gonzalez</v>
          </cell>
          <cell r="V109">
            <v>44575</v>
          </cell>
          <cell r="W109">
            <v>11822</v>
          </cell>
          <cell r="X109">
            <v>44566</v>
          </cell>
          <cell r="Y109" t="str">
            <v>INVERSIÓN</v>
          </cell>
          <cell r="Z109">
            <v>14422</v>
          </cell>
          <cell r="AA109">
            <v>40944845</v>
          </cell>
          <cell r="AB109" t="str">
            <v>C-2410-0600-3-0-2410002-02</v>
          </cell>
          <cell r="AC109" t="str">
            <v>ADQUISICIÓN DE BIENES Y SERVICIOS - SERVICIO DE SUPERVISIÓN EN EL CUMPLIMIENTO DE LOS REQUISITOS EN EL SECTOR TRANSPORTE - FORTALECIMIENTO A LA SUPERVISIÓN INTEGRAL A LOS VIGILADOS A NIVEL NACIONAL</v>
          </cell>
          <cell r="AD109" t="str">
            <v>si</v>
          </cell>
          <cell r="AE109">
            <v>44926</v>
          </cell>
          <cell r="AN10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09" t="str">
            <v xml:space="preserve">Contratación Directa </v>
          </cell>
          <cell r="AP109" t="str">
            <v>REGIONAL</v>
          </cell>
          <cell r="AQ109" t="str">
            <v xml:space="preserve">CALI </v>
          </cell>
          <cell r="AR109" t="str">
            <v>N/A</v>
          </cell>
          <cell r="AS109">
            <v>44574</v>
          </cell>
          <cell r="AT109">
            <v>29</v>
          </cell>
          <cell r="AU109">
            <v>45106</v>
          </cell>
          <cell r="AV109" t="str">
            <v xml:space="preserve">Prestación Servicios </v>
          </cell>
          <cell r="AW109" t="str">
            <v>EN EJECUCIÓN</v>
          </cell>
          <cell r="AX109">
            <v>44574</v>
          </cell>
          <cell r="AY109">
            <v>44575</v>
          </cell>
          <cell r="AZ109">
            <v>44575</v>
          </cell>
          <cell r="BA109" t="str">
            <v>https://community.secop.gov.co/Public/Tendering/OpportunityDetail/Index?noticeUID=CO1.NTC.2526607&amp;isFromPublicArea=True&amp;isModal=true&amp;asPopupView=true</v>
          </cell>
          <cell r="BB109" t="str">
            <v>2022537150100143E</v>
          </cell>
          <cell r="BC109" t="str">
            <v>SI</v>
          </cell>
        </row>
        <row r="110">
          <cell r="A110">
            <v>109</v>
          </cell>
          <cell r="B110" t="str">
            <v xml:space="preserve">Danesa Rodríguez Valero </v>
          </cell>
          <cell r="C110">
            <v>1095831813</v>
          </cell>
          <cell r="D110">
            <v>35404</v>
          </cell>
          <cell r="E110" t="str">
            <v>Bucaramanga</v>
          </cell>
          <cell r="F110" t="str">
            <v>Mujer</v>
          </cell>
          <cell r="G110">
            <v>44574</v>
          </cell>
          <cell r="H110">
            <v>44926</v>
          </cell>
          <cell r="I110">
            <v>80111607</v>
          </cell>
          <cell r="J110" t="str">
            <v>Abogado</v>
          </cell>
          <cell r="K110" t="str">
            <v>PROFESIONAL III</v>
          </cell>
          <cell r="L110" t="str">
            <v>Profesional</v>
          </cell>
          <cell r="M110">
            <v>6784347</v>
          </cell>
          <cell r="N110" t="str">
            <v>DanesaRodriguez@supertransporte.gov.co</v>
          </cell>
          <cell r="O110" t="str">
            <v>danesarv2@hotmail.com</v>
          </cell>
          <cell r="P110">
            <v>3529728</v>
          </cell>
          <cell r="Q110">
            <v>40944845</v>
          </cell>
          <cell r="S110">
            <v>40944845</v>
          </cell>
          <cell r="T110" t="str">
            <v>Regional- Despacho</v>
          </cell>
          <cell r="U110" t="str">
            <v>Gilberto Andres Bustos Gonzalez</v>
          </cell>
          <cell r="V110">
            <v>44575</v>
          </cell>
          <cell r="W110">
            <v>12222</v>
          </cell>
          <cell r="X110">
            <v>44566</v>
          </cell>
          <cell r="Y110" t="str">
            <v>INVERSIÓN</v>
          </cell>
          <cell r="Z110">
            <v>14722</v>
          </cell>
          <cell r="AA110">
            <v>40944845</v>
          </cell>
          <cell r="AB110" t="str">
            <v>C-2410-0600-3-0-2410002-02</v>
          </cell>
          <cell r="AC110" t="str">
            <v>ADQUISICIÓN DE BIENES Y SERVICIOS - SERVICIO DE SUPERVISIÓN EN EL CUMPLIMIENTO DE LOS REQUISITOS EN EL SECTOR TRANSPORTE - FORTALECIMIENTO A LA SUPERVISIÓN INTEGRAL A LOS VIGILADOS A NIVEL NACIONAL</v>
          </cell>
          <cell r="AD110" t="str">
            <v>si</v>
          </cell>
          <cell r="AE110">
            <v>44926</v>
          </cell>
          <cell r="AN110"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10" t="str">
            <v xml:space="preserve">Contratación Directa </v>
          </cell>
          <cell r="AP110" t="str">
            <v>REGIONAL</v>
          </cell>
          <cell r="AQ110" t="str">
            <v>BUCARAMANGA</v>
          </cell>
          <cell r="AR110" t="str">
            <v>N/A</v>
          </cell>
          <cell r="AS110">
            <v>44574</v>
          </cell>
          <cell r="AT110">
            <v>26</v>
          </cell>
          <cell r="AU110">
            <v>45106</v>
          </cell>
          <cell r="AV110" t="str">
            <v xml:space="preserve">Prestación Servicios </v>
          </cell>
          <cell r="AW110" t="str">
            <v>EN EJECUCIÓN</v>
          </cell>
          <cell r="AX110">
            <v>44574</v>
          </cell>
          <cell r="AY110">
            <v>44575</v>
          </cell>
          <cell r="AZ110">
            <v>44575</v>
          </cell>
          <cell r="BA110" t="str">
            <v>https://community.secop.gov.co/Public/Tendering/OpportunityDetail/Index?noticeUID=CO1.NTC.2526609&amp;isFromPublicArea=True&amp;isModal=true&amp;asPopupView=true</v>
          </cell>
          <cell r="BB110" t="str">
            <v>2022537150100166E</v>
          </cell>
          <cell r="BC110" t="str">
            <v>SI</v>
          </cell>
        </row>
        <row r="111">
          <cell r="A111">
            <v>110</v>
          </cell>
          <cell r="B111" t="str">
            <v>Clara Mirella Basto Rangel</v>
          </cell>
          <cell r="C111">
            <v>27882437</v>
          </cell>
          <cell r="D111">
            <v>30636</v>
          </cell>
          <cell r="E111" t="str">
            <v>Toledo</v>
          </cell>
          <cell r="F111" t="str">
            <v>Mujer</v>
          </cell>
          <cell r="G111">
            <v>44574</v>
          </cell>
          <cell r="H111">
            <v>44926</v>
          </cell>
          <cell r="I111">
            <v>80111605</v>
          </cell>
          <cell r="J111" t="str">
            <v>Administrador Financiero</v>
          </cell>
          <cell r="K111" t="str">
            <v>PROFESIONAL IV</v>
          </cell>
          <cell r="L111" t="str">
            <v>Profesional</v>
          </cell>
          <cell r="M111">
            <v>3142802905</v>
          </cell>
          <cell r="N111" t="str">
            <v>clarabasto@supertransporte.gov.co</v>
          </cell>
          <cell r="O111" t="str">
            <v>clarambastor@hotmail.com</v>
          </cell>
          <cell r="P111">
            <v>4227072</v>
          </cell>
          <cell r="Q111">
            <v>49034035</v>
          </cell>
          <cell r="S111">
            <v>49034035</v>
          </cell>
          <cell r="T111" t="str">
            <v>Regional- Despacho</v>
          </cell>
          <cell r="U111" t="str">
            <v>Gilberto Andres Bustos Gonzalez</v>
          </cell>
          <cell r="V111">
            <v>44575</v>
          </cell>
          <cell r="W111">
            <v>8922</v>
          </cell>
          <cell r="X111">
            <v>44565</v>
          </cell>
          <cell r="Y111" t="str">
            <v>INVERSIÓN</v>
          </cell>
          <cell r="Z111">
            <v>14622</v>
          </cell>
          <cell r="AA111">
            <v>49034035</v>
          </cell>
          <cell r="AB111" t="str">
            <v>C-2410-0600-3-0-2410002-02</v>
          </cell>
          <cell r="AC111" t="str">
            <v>ADQUISICIÓN DE BIENES Y SERVICIOS - SERVICIO DE SUPERVISIÓN EN EL CUMPLIMIENTO DE LOS REQUISITOS EN EL SECTOR TRANSPORTE - FORTALECIMIENTO A LA SUPERVISIÓN INTEGRAL A LOS VIGILADOS A NIVEL NACIONAL</v>
          </cell>
          <cell r="AD111" t="str">
            <v>si</v>
          </cell>
          <cell r="AE111">
            <v>44926</v>
          </cell>
          <cell r="AN11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11" t="str">
            <v xml:space="preserve">Contratación Directa </v>
          </cell>
          <cell r="AP111" t="str">
            <v>REGIONAL</v>
          </cell>
          <cell r="AQ111" t="str">
            <v>CÚCUTA</v>
          </cell>
          <cell r="AR111" t="str">
            <v>N/A</v>
          </cell>
          <cell r="AS111">
            <v>44574</v>
          </cell>
          <cell r="AT111">
            <v>39</v>
          </cell>
          <cell r="AU111">
            <v>45106</v>
          </cell>
          <cell r="AV111" t="str">
            <v xml:space="preserve">Prestación Servicios </v>
          </cell>
          <cell r="AW111" t="str">
            <v>EN EJECUCIÓN</v>
          </cell>
          <cell r="AX111">
            <v>44574</v>
          </cell>
          <cell r="AY111">
            <v>44575</v>
          </cell>
          <cell r="AZ111">
            <v>44575</v>
          </cell>
          <cell r="BA111" t="str">
            <v>https://community.secop.gov.co/Public/Tendering/OpportunityDetail/Index?noticeUID=CO1.NTC.2529030&amp;isFromPublicArea=True&amp;isModal=true&amp;asPopupView=true</v>
          </cell>
          <cell r="BB111" t="str">
            <v>2022537150100161E</v>
          </cell>
          <cell r="BC111" t="str">
            <v>SI</v>
          </cell>
        </row>
        <row r="112">
          <cell r="A112">
            <v>111</v>
          </cell>
          <cell r="B112" t="str">
            <v xml:space="preserve">Edwin Jose Vergara Morales </v>
          </cell>
          <cell r="C112">
            <v>1015427793</v>
          </cell>
          <cell r="D112">
            <v>33568</v>
          </cell>
          <cell r="E112" t="str">
            <v>Tolima</v>
          </cell>
          <cell r="F112" t="str">
            <v>Hombre</v>
          </cell>
          <cell r="G112">
            <v>44574</v>
          </cell>
          <cell r="H112">
            <v>44742</v>
          </cell>
          <cell r="I112">
            <v>80111607</v>
          </cell>
          <cell r="J112" t="str">
            <v>Abogado</v>
          </cell>
          <cell r="K112" t="str">
            <v>PROFESIONAL I</v>
          </cell>
          <cell r="L112" t="str">
            <v>Profesional</v>
          </cell>
          <cell r="M112">
            <v>3142155811</v>
          </cell>
          <cell r="N112" t="str">
            <v>EdwinVergara@supertransporte.gov.co</v>
          </cell>
          <cell r="O112" t="str">
            <v>josevergara1954@gmail.com</v>
          </cell>
          <cell r="P112">
            <v>2941952</v>
          </cell>
          <cell r="Q112">
            <v>34322773</v>
          </cell>
          <cell r="S112">
            <v>34322773</v>
          </cell>
          <cell r="T112" t="str">
            <v>GIT Transporte Terrestre de Carga de la Dirección de
Investigaciones de la Delegatura de Tránsito y Transporte Terrestre</v>
          </cell>
          <cell r="U112" t="str">
            <v>Laura Lizeth Barón Ubaque</v>
          </cell>
          <cell r="V112">
            <v>44575</v>
          </cell>
          <cell r="W112">
            <v>26822</v>
          </cell>
          <cell r="X112">
            <v>44567</v>
          </cell>
          <cell r="Y112" t="str">
            <v>INVERSIÓN</v>
          </cell>
          <cell r="Z112">
            <v>14022</v>
          </cell>
          <cell r="AA112">
            <v>34322773</v>
          </cell>
          <cell r="AB112" t="str">
            <v>C-2410-0600-3-0-2410002-02</v>
          </cell>
          <cell r="AC112" t="str">
            <v>ADQUISICIÓN DE BIENES Y SERVICIOS - SERVICIO DE SUPERVISIÓN EN EL CUMPLIMIENTO DE LOS REQUISITOS EN EL SECTOR TRANSPORTE - FORTALECIMIENTO A LA SUPERVISIÓN INTEGRAL A LOS VIGILADOS A NIVEL NACIONAL</v>
          </cell>
          <cell r="AD112" t="str">
            <v>si</v>
          </cell>
          <cell r="AE112">
            <v>44926</v>
          </cell>
          <cell r="AN112"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12" t="str">
            <v xml:space="preserve">Contratación Directa </v>
          </cell>
          <cell r="AP112" t="str">
            <v>LOCAL</v>
          </cell>
          <cell r="AQ112" t="str">
            <v>BOGOTÁ D.C.</v>
          </cell>
          <cell r="AR112" t="str">
            <v>N/A</v>
          </cell>
          <cell r="AT112">
            <v>31</v>
          </cell>
          <cell r="AU112">
            <v>45106</v>
          </cell>
          <cell r="AV112" t="str">
            <v xml:space="preserve">Prestación Servicios </v>
          </cell>
          <cell r="AW112" t="str">
            <v>EN EJECUCIÓN</v>
          </cell>
          <cell r="AX112">
            <v>44574</v>
          </cell>
          <cell r="AY112">
            <v>44575</v>
          </cell>
          <cell r="BA112" t="str">
            <v>https://community.secop.gov.co/Public/Tendering/OpportunityDetail/Index?noticeUID=CO1.NTC.2527552&amp;isFromPublicArea=True&amp;isModal=true&amp;asPopupView=true</v>
          </cell>
          <cell r="BB112" t="str">
            <v>2022537150100265E</v>
          </cell>
          <cell r="BC112" t="str">
            <v>SI</v>
          </cell>
        </row>
        <row r="113">
          <cell r="A113">
            <v>112</v>
          </cell>
          <cell r="B113" t="str">
            <v>Daniela Cuellar Cardozo</v>
          </cell>
          <cell r="C113">
            <v>1110542390</v>
          </cell>
          <cell r="D113">
            <v>34329</v>
          </cell>
          <cell r="E113" t="str">
            <v>Tolima</v>
          </cell>
          <cell r="F113" t="str">
            <v>Mujer</v>
          </cell>
          <cell r="G113">
            <v>44574</v>
          </cell>
          <cell r="H113">
            <v>44926</v>
          </cell>
          <cell r="I113">
            <v>80111607</v>
          </cell>
          <cell r="J113" t="str">
            <v>Abogado</v>
          </cell>
          <cell r="K113" t="str">
            <v>PROFESIONAL I</v>
          </cell>
          <cell r="L113" t="str">
            <v>Profesional</v>
          </cell>
          <cell r="M113">
            <v>3124806934</v>
          </cell>
          <cell r="N113" t="str">
            <v>DanielaCuellar@supertransporte.gov.co</v>
          </cell>
          <cell r="O113" t="str">
            <v>daniela.cuellar1226@hotmail.com</v>
          </cell>
          <cell r="P113">
            <v>2941952</v>
          </cell>
          <cell r="Q113">
            <v>34322773</v>
          </cell>
          <cell r="S113">
            <v>34322773</v>
          </cell>
          <cell r="T113" t="str">
            <v>GIT de Transporte Terrestre de Pasajeros de la Dirección 
de Investigaciones de la Delegatura de Tránsito y Transporte Terrestre</v>
          </cell>
          <cell r="U113" t="str">
            <v>Adriana Rocío Rodríguez Cetina</v>
          </cell>
          <cell r="V113">
            <v>44575</v>
          </cell>
          <cell r="W113">
            <v>27022</v>
          </cell>
          <cell r="X113">
            <v>44567</v>
          </cell>
          <cell r="Y113" t="str">
            <v>INVERSIÓN</v>
          </cell>
          <cell r="Z113">
            <v>14122</v>
          </cell>
          <cell r="AA113">
            <v>34322773</v>
          </cell>
          <cell r="AB113" t="str">
            <v>C-2410-0600-3-0-2410002-02</v>
          </cell>
          <cell r="AC113" t="str">
            <v>ADQUISICIÓN DE BIENES Y SERVICIOS - SERVICIO DE SUPERVISIÓN EN EL CUMPLIMIENTO DE LOS REQUISITOS EN EL SECTOR TRANSPORTE - FORTALECIMIENTO A LA SUPERVISIÓN INTEGRAL A LOS VIGILADOS A NIVEL NACIONAL</v>
          </cell>
          <cell r="AD113" t="str">
            <v>si</v>
          </cell>
          <cell r="AE113">
            <v>44926</v>
          </cell>
          <cell r="AN113" t="str">
            <v>Prestar sus servicios profesionales en la Superintendencia de Transporte desde el punto de vista jurídico en las investigaciones y actuaciones administrativas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13" t="str">
            <v xml:space="preserve">Contratación Directa </v>
          </cell>
          <cell r="AP113" t="str">
            <v>LOCAL</v>
          </cell>
          <cell r="AQ113" t="str">
            <v>BOGOTÁ D.C.</v>
          </cell>
          <cell r="AR113" t="str">
            <v>N/A</v>
          </cell>
          <cell r="AT113">
            <v>29</v>
          </cell>
          <cell r="AU113">
            <v>45106</v>
          </cell>
          <cell r="AV113" t="str">
            <v xml:space="preserve">Prestación Servicios </v>
          </cell>
          <cell r="AW113" t="str">
            <v>EN EJECUCIÓN</v>
          </cell>
          <cell r="AX113">
            <v>44574</v>
          </cell>
          <cell r="AY113">
            <v>44575</v>
          </cell>
          <cell r="BA113" t="str">
            <v>https://community.secop.gov.co/Public/Tendering/OpportunityDetail/Index?noticeUID=CO1.NTC.2528610&amp;isFromPublicArea=True&amp;isModal=true&amp;asPopupView=true</v>
          </cell>
          <cell r="BB113" t="str">
            <v>2022537150100264E</v>
          </cell>
          <cell r="BC113" t="str">
            <v>SI</v>
          </cell>
        </row>
        <row r="114">
          <cell r="A114">
            <v>113</v>
          </cell>
          <cell r="B114" t="str">
            <v>Beisy Dahiana Portocarrero Quiñonez</v>
          </cell>
          <cell r="C114">
            <v>1111790066</v>
          </cell>
          <cell r="D114">
            <v>33953</v>
          </cell>
          <cell r="E114" t="str">
            <v>Buenaventura</v>
          </cell>
          <cell r="F114" t="str">
            <v>Mujer</v>
          </cell>
          <cell r="G114">
            <v>44574</v>
          </cell>
          <cell r="H114">
            <v>44926</v>
          </cell>
          <cell r="I114">
            <v>80111607</v>
          </cell>
          <cell r="J114" t="str">
            <v>Abogado</v>
          </cell>
          <cell r="K114" t="str">
            <v>PROFESIONAL III</v>
          </cell>
          <cell r="L114" t="str">
            <v>Profesional</v>
          </cell>
          <cell r="M114">
            <v>3104752208</v>
          </cell>
          <cell r="N114" t="str">
            <v>BeisyPortocarrero@supertransporte.gov.co</v>
          </cell>
          <cell r="O114" t="str">
            <v>dahiannaportocarrero@hotmail.com</v>
          </cell>
          <cell r="P114">
            <v>3529728</v>
          </cell>
          <cell r="Q114">
            <v>40944845</v>
          </cell>
          <cell r="S114">
            <v>40944845</v>
          </cell>
          <cell r="T114" t="str">
            <v>Regional- Despacho</v>
          </cell>
          <cell r="U114" t="str">
            <v>Gilberto Andres Bustos Gonzalez</v>
          </cell>
          <cell r="V114">
            <v>44575</v>
          </cell>
          <cell r="W114">
            <v>12122</v>
          </cell>
          <cell r="X114">
            <v>44566</v>
          </cell>
          <cell r="Y114" t="str">
            <v>INVERSIÓN</v>
          </cell>
          <cell r="Z114">
            <v>16822</v>
          </cell>
          <cell r="AA114">
            <v>40944845</v>
          </cell>
          <cell r="AB114" t="str">
            <v>C-2410-0600-3-0-2410002-02</v>
          </cell>
          <cell r="AC114" t="str">
            <v>ADQUISICIÓN DE BIENES Y SERVICIOS - SERVICIO DE SUPERVISIÓN EN EL CUMPLIMIENTO DE LOS REQUISITOS EN EL SECTOR TRANSPORTE - FORTALECIMIENTO A LA SUPERVISIÓN INTEGRAL A LOS VIGILADOS A NIVEL NACIONAL</v>
          </cell>
          <cell r="AD114" t="str">
            <v>si</v>
          </cell>
          <cell r="AE114">
            <v>44926</v>
          </cell>
          <cell r="AN114"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14" t="str">
            <v xml:space="preserve">Contratación Directa </v>
          </cell>
          <cell r="AP114" t="str">
            <v>REGIONAL</v>
          </cell>
          <cell r="AQ114" t="str">
            <v>BUENAVENTURA</v>
          </cell>
          <cell r="AR114" t="str">
            <v>N/A</v>
          </cell>
          <cell r="AS114">
            <v>44574</v>
          </cell>
          <cell r="AT114">
            <v>30</v>
          </cell>
          <cell r="AU114">
            <v>45106</v>
          </cell>
          <cell r="AV114" t="str">
            <v xml:space="preserve">Prestación Servicios </v>
          </cell>
          <cell r="AW114" t="str">
            <v>EN EJECUCIÓN</v>
          </cell>
          <cell r="AX114">
            <v>44574</v>
          </cell>
          <cell r="AY114">
            <v>44575</v>
          </cell>
          <cell r="AZ114">
            <v>44575</v>
          </cell>
          <cell r="BA114" t="str">
            <v>https://community.secop.gov.co/Public/Tendering/OpportunityDetail/Index?noticeUID=CO1.NTC.2531799&amp;isFromPublicArea=True&amp;isModal=true&amp;asPopupView=true</v>
          </cell>
          <cell r="BB114" t="str">
            <v>2022537150100169E</v>
          </cell>
          <cell r="BC114" t="str">
            <v>SI</v>
          </cell>
        </row>
        <row r="115">
          <cell r="A115">
            <v>114</v>
          </cell>
          <cell r="B115" t="str">
            <v>Jair Fernando Imbachi Ceron</v>
          </cell>
          <cell r="C115">
            <v>10548100</v>
          </cell>
          <cell r="D115">
            <v>23891</v>
          </cell>
          <cell r="E115" t="str">
            <v>Popayan</v>
          </cell>
          <cell r="F115" t="str">
            <v>Hombre</v>
          </cell>
          <cell r="G115">
            <v>44574</v>
          </cell>
          <cell r="H115">
            <v>44908</v>
          </cell>
          <cell r="I115">
            <v>80111607</v>
          </cell>
          <cell r="J115" t="str">
            <v>Abogado esp</v>
          </cell>
          <cell r="K115" t="str">
            <v>EXPERTO II</v>
          </cell>
          <cell r="L115" t="str">
            <v>Profesional</v>
          </cell>
          <cell r="M115">
            <v>8150885</v>
          </cell>
          <cell r="N115" t="str">
            <v>JairImbachi@supertransporte.gov.co</v>
          </cell>
          <cell r="O115" t="str">
            <v>jaferimbachi@gmail.com</v>
          </cell>
          <cell r="P115">
            <v>10011648</v>
          </cell>
          <cell r="Q115">
            <v>110128128</v>
          </cell>
          <cell r="S115">
            <v>110128128</v>
          </cell>
          <cell r="T115" t="str">
            <v>Delegatura de Transito y Transporte Terrestre</v>
          </cell>
          <cell r="U115" t="str">
            <v>Adriana Margarita Urbina Pinedo</v>
          </cell>
          <cell r="V115">
            <v>44575</v>
          </cell>
          <cell r="W115">
            <v>26722</v>
          </cell>
          <cell r="X115">
            <v>44567</v>
          </cell>
          <cell r="Y115" t="str">
            <v>INVERSIÓN</v>
          </cell>
          <cell r="Z115">
            <v>14222</v>
          </cell>
          <cell r="AA115">
            <v>110128128</v>
          </cell>
          <cell r="AB115" t="str">
            <v>C-2410-0600-3-0-2410002-02</v>
          </cell>
          <cell r="AC115" t="str">
            <v>ADQUISICIÓN DE BIENES Y SERVICIOS - SERVICIO DE SUPERVISIÓN EN EL CUMPLIMIENTO DE LOS REQUISITOS EN EL SECTOR TRANSPORTE - FORTALECIMIENTO A LA SUPERVISIÓN INTEGRAL A LOS VIGILADOS A NIVEL NACIONAL</v>
          </cell>
          <cell r="AD115" t="str">
            <v>si</v>
          </cell>
          <cell r="AE115">
            <v>44908</v>
          </cell>
          <cell r="AN115" t="str">
            <v>Prestar sus servicios profesionales a la Delegatura de Tránsito y Transporte Terrestre, brindando apoyo jurídico en el desarrollo de las actuaciones adelantadas por la dependencia, para el fortalecimiento a la supervisión integral a los vigilados a nivel nacional.</v>
          </cell>
          <cell r="AO115" t="str">
            <v xml:space="preserve">Contratación Directa </v>
          </cell>
          <cell r="AP115" t="str">
            <v>LOCAL</v>
          </cell>
          <cell r="AQ115" t="str">
            <v>BOGOTÁ D.C.</v>
          </cell>
          <cell r="AR115" t="str">
            <v>N/A</v>
          </cell>
          <cell r="AT115">
            <v>57</v>
          </cell>
          <cell r="AU115">
            <v>45088</v>
          </cell>
          <cell r="AV115" t="str">
            <v xml:space="preserve">Prestación Servicios </v>
          </cell>
          <cell r="AW115" t="str">
            <v>EN EJECUCIÓN</v>
          </cell>
          <cell r="AX115">
            <v>44574</v>
          </cell>
          <cell r="AY115">
            <v>44575</v>
          </cell>
          <cell r="BA115" t="str">
            <v>https://community.secop.gov.co/Public/Tendering/OpportunityDetail/Index?noticeUID=CO1.NTC.2532283&amp;isFromPublicArea=True&amp;isModal=true&amp;asPopupView=true</v>
          </cell>
          <cell r="BB115" t="str">
            <v>2022537150100293E</v>
          </cell>
          <cell r="BC115" t="str">
            <v>SI</v>
          </cell>
        </row>
        <row r="116">
          <cell r="A116">
            <v>115</v>
          </cell>
          <cell r="B116" t="str">
            <v>Arturo Robles Cubillos</v>
          </cell>
          <cell r="C116">
            <v>77022061</v>
          </cell>
          <cell r="D116">
            <v>24050</v>
          </cell>
          <cell r="E116" t="str">
            <v>Bogotá</v>
          </cell>
          <cell r="F116" t="str">
            <v>Hombre</v>
          </cell>
          <cell r="G116">
            <v>44574</v>
          </cell>
          <cell r="H116">
            <v>44918</v>
          </cell>
          <cell r="I116">
            <v>80111607</v>
          </cell>
          <cell r="J116" t="str">
            <v>Abogado</v>
          </cell>
          <cell r="K116" t="str">
            <v>EXPERTO II</v>
          </cell>
          <cell r="L116" t="str">
            <v>Profesional</v>
          </cell>
          <cell r="M116">
            <v>3157533103</v>
          </cell>
          <cell r="N116" t="str">
            <v>No hay usuario con ese nombre</v>
          </cell>
          <cell r="O116" t="str">
            <v>arturoroblescubillos@gmail.com</v>
          </cell>
          <cell r="P116">
            <v>10011648</v>
          </cell>
          <cell r="Q116">
            <v>114466509</v>
          </cell>
          <cell r="S116">
            <v>114466509</v>
          </cell>
          <cell r="T116" t="str">
            <v>Oficina Asesora Jurídica</v>
          </cell>
          <cell r="U116" t="str">
            <v>María Fernanda Serna Quiroga</v>
          </cell>
          <cell r="V116">
            <v>44575</v>
          </cell>
          <cell r="W116">
            <v>22822</v>
          </cell>
          <cell r="X116">
            <v>44567</v>
          </cell>
          <cell r="Y116" t="str">
            <v>FUNCIONAMIENTO</v>
          </cell>
          <cell r="Z116">
            <v>16422</v>
          </cell>
          <cell r="AA116">
            <v>114466509</v>
          </cell>
          <cell r="AB116" t="str">
            <v>A-02-02-02-008-002</v>
          </cell>
          <cell r="AC116" t="str">
            <v>SERVICIOS JURÍDICOS Y CONTABLES</v>
          </cell>
          <cell r="AD116" t="str">
            <v>si</v>
          </cell>
          <cell r="AE116">
            <v>44918</v>
          </cell>
          <cell r="AN116" t="str">
            <v>Prestar sus servicios profesionales en la Oficina Asesora Jurídica de la Superintendencia de Transporte, apoyando en el análisis normativo jurisprudencial y doctrinal aplicado en la proyección y revisión de documentos de carácter jurídico que le sean asignados con el propósito de adelantar la defensa y representación de la entidad, en aquellos procesos donde se otorgue poder para el efecto</v>
          </cell>
          <cell r="AO116" t="str">
            <v xml:space="preserve">Contratación Directa </v>
          </cell>
          <cell r="AP116" t="str">
            <v>LOCAL</v>
          </cell>
          <cell r="AQ116" t="str">
            <v>BOGOTÁ D.C.</v>
          </cell>
          <cell r="AR116" t="str">
            <v>N/A</v>
          </cell>
          <cell r="AS116">
            <v>44573</v>
          </cell>
          <cell r="AT116">
            <v>57</v>
          </cell>
          <cell r="AU116">
            <v>45098</v>
          </cell>
          <cell r="AV116" t="str">
            <v xml:space="preserve">Prestación Servicios </v>
          </cell>
          <cell r="AW116" t="str">
            <v>EN EJECUCIÓN</v>
          </cell>
          <cell r="AX116">
            <v>44574</v>
          </cell>
          <cell r="AY116">
            <v>44575</v>
          </cell>
          <cell r="AZ116">
            <v>44575</v>
          </cell>
          <cell r="BA116" t="str">
            <v>https://community.secop.gov.co/Public/Tendering/OpportunityDetail/Index?noticeUID=CO1.NTC.2532942&amp;isFromPublicArea=True&amp;isModal=true&amp;asPopupView=true</v>
          </cell>
          <cell r="BB116" t="str">
            <v>2022537150100071E</v>
          </cell>
          <cell r="BC116" t="str">
            <v>SI</v>
          </cell>
        </row>
        <row r="117">
          <cell r="A117">
            <v>116</v>
          </cell>
          <cell r="B117" t="str">
            <v>Leonardo Galeano Bautista</v>
          </cell>
          <cell r="C117">
            <v>79781324</v>
          </cell>
          <cell r="D117">
            <v>27068</v>
          </cell>
          <cell r="E117" t="str">
            <v>Bogotá</v>
          </cell>
          <cell r="F117" t="str">
            <v>Hombre</v>
          </cell>
          <cell r="G117">
            <v>44574</v>
          </cell>
          <cell r="H117">
            <v>44918</v>
          </cell>
          <cell r="I117">
            <v>80111607</v>
          </cell>
          <cell r="J117" t="str">
            <v>Abogado</v>
          </cell>
          <cell r="K117" t="str">
            <v>EXPERTO II</v>
          </cell>
          <cell r="L117" t="str">
            <v>Profesional</v>
          </cell>
          <cell r="M117">
            <v>3212117665</v>
          </cell>
          <cell r="N117" t="str">
            <v>No hay usuario con ese nombre</v>
          </cell>
          <cell r="O117" t="str">
            <v>iurisdomus@gmail.com</v>
          </cell>
          <cell r="P117">
            <v>10011648</v>
          </cell>
          <cell r="Q117">
            <v>114466509</v>
          </cell>
          <cell r="S117">
            <v>114466509</v>
          </cell>
          <cell r="T117" t="str">
            <v>Oficina Asesora Jurídica</v>
          </cell>
          <cell r="U117" t="str">
            <v>María Fernanda Serna Quiroga</v>
          </cell>
          <cell r="V117">
            <v>44575</v>
          </cell>
          <cell r="W117">
            <v>22922</v>
          </cell>
          <cell r="X117">
            <v>44567</v>
          </cell>
          <cell r="Y117" t="str">
            <v>FUNCIONAMIENTO</v>
          </cell>
          <cell r="Z117">
            <v>16522</v>
          </cell>
          <cell r="AA117">
            <v>114466509</v>
          </cell>
          <cell r="AB117" t="str">
            <v>A-02-02-02-008-002</v>
          </cell>
          <cell r="AC117" t="str">
            <v>SERVICIOS JURÍDICOS Y CONTABLES</v>
          </cell>
          <cell r="AD117" t="str">
            <v>si</v>
          </cell>
          <cell r="AE117">
            <v>44918</v>
          </cell>
          <cell r="AN117" t="str">
            <v>Prestar sus servicios profesionales en la Oficina Asesora Jurídica de la Superintendencia de Transporte, apoyando en el análisis normativo jurisprudencial y doctrinal aplicado en la proyección y revisión de documentos de carácter jurídico que le sean asignados con el propósito de adelantar la defensa y representación de la entidad, en aquellos procesos donde se otorgue poder para el efecto</v>
          </cell>
          <cell r="AO117" t="str">
            <v xml:space="preserve">Contratación Directa </v>
          </cell>
          <cell r="AP117" t="str">
            <v>LOCAL</v>
          </cell>
          <cell r="AQ117" t="str">
            <v>BOGOTÁ D.C.</v>
          </cell>
          <cell r="AR117" t="str">
            <v>N/A</v>
          </cell>
          <cell r="AS117">
            <v>44573</v>
          </cell>
          <cell r="AT117">
            <v>48</v>
          </cell>
          <cell r="AU117">
            <v>45098</v>
          </cell>
          <cell r="AV117" t="str">
            <v xml:space="preserve">Prestación Servicios </v>
          </cell>
          <cell r="AW117" t="str">
            <v>EN EJECUCIÓN</v>
          </cell>
          <cell r="AX117">
            <v>44574</v>
          </cell>
          <cell r="AY117">
            <v>44575</v>
          </cell>
          <cell r="AZ117">
            <v>44575</v>
          </cell>
          <cell r="BA117" t="str">
            <v>https://community.secop.gov.co/Public/Tendering/OpportunityDetail/Index?noticeUID=CO1.NTC.2534202&amp;isFromPublicArea=True&amp;isModal=true&amp;asPopupView=true</v>
          </cell>
          <cell r="BB117" t="str">
            <v>2022537150100072E</v>
          </cell>
          <cell r="BC117" t="str">
            <v>SI</v>
          </cell>
        </row>
        <row r="118">
          <cell r="A118">
            <v>117</v>
          </cell>
          <cell r="B118" t="str">
            <v>Wendy Camila Sepulveda Narvaez</v>
          </cell>
          <cell r="C118">
            <v>1045735160</v>
          </cell>
          <cell r="D118">
            <v>35028</v>
          </cell>
          <cell r="E118" t="str">
            <v>Barranquilla</v>
          </cell>
          <cell r="F118" t="str">
            <v>Mujer</v>
          </cell>
          <cell r="G118">
            <v>44574</v>
          </cell>
          <cell r="H118">
            <v>44926</v>
          </cell>
          <cell r="I118">
            <v>80111619</v>
          </cell>
          <cell r="J118" t="str">
            <v>Comunicadora Social</v>
          </cell>
          <cell r="K118" t="str">
            <v>PROFESIONAL II</v>
          </cell>
          <cell r="L118" t="str">
            <v>Profesional</v>
          </cell>
          <cell r="M118">
            <v>3102736465</v>
          </cell>
          <cell r="N118" t="str">
            <v>WendySepulveda@supertransporte.gov.co</v>
          </cell>
          <cell r="O118" t="str">
            <v>wen_sepulveda95@hotmail.com</v>
          </cell>
          <cell r="P118">
            <v>3179044.86</v>
          </cell>
          <cell r="Q118">
            <v>36453047.729999997</v>
          </cell>
          <cell r="S118">
            <v>36453047.729999997</v>
          </cell>
          <cell r="T118" t="str">
            <v>GIT-Talento Humano</v>
          </cell>
          <cell r="U118" t="str">
            <v>María Angélica Tello Coley</v>
          </cell>
          <cell r="V118">
            <v>44578</v>
          </cell>
          <cell r="W118">
            <v>34922</v>
          </cell>
          <cell r="X118">
            <v>44572</v>
          </cell>
          <cell r="Y118" t="str">
            <v>FUNCIONAMIENTO</v>
          </cell>
          <cell r="Z118">
            <v>15422</v>
          </cell>
          <cell r="AA118">
            <v>36453047.729999997</v>
          </cell>
          <cell r="AB118" t="str">
            <v>A-02-02-02-008-003</v>
          </cell>
          <cell r="AC118" t="str">
            <v>OTROS SERVICIOS PROFESIONALES, CIENTÍFICOS Y TÉCNICOS</v>
          </cell>
          <cell r="AD118" t="str">
            <v>si</v>
          </cell>
          <cell r="AE118">
            <v>44926</v>
          </cell>
          <cell r="AN118" t="str">
            <v>Prestar sus servicios profesionales en el Grupo de Talento Humano de la Superintendencia de Transporte, apoyando la redacción, diseño, edición y publicación de las comunicaciones internas de las actividades y procesos que se desarrollan en el mismo, para la mejora de las estrategias comunicativas y visualización oportuna de las actividades y procesos de interés de los servidores públicos</v>
          </cell>
          <cell r="AO118" t="str">
            <v xml:space="preserve">Contratación Directa </v>
          </cell>
          <cell r="AP118" t="str">
            <v>LOCAL</v>
          </cell>
          <cell r="AQ118" t="str">
            <v>BOGOTÁ D.C.</v>
          </cell>
          <cell r="AR118" t="str">
            <v>N/A</v>
          </cell>
          <cell r="AS118">
            <v>44574</v>
          </cell>
          <cell r="AT118">
            <v>27</v>
          </cell>
          <cell r="AU118">
            <v>45106</v>
          </cell>
          <cell r="AV118" t="str">
            <v xml:space="preserve">Prestación Servicios </v>
          </cell>
          <cell r="AW118" t="str">
            <v>EN EJECUCIÓN</v>
          </cell>
          <cell r="AX118">
            <v>44574</v>
          </cell>
          <cell r="AY118">
            <v>44578</v>
          </cell>
          <cell r="BA118" t="str">
            <v>https://community.secop.gov.co/Public/Tendering/OpportunityDetail/Index?noticeUID=CO1.NTC.2533808&amp;isFromPublicArea=True&amp;isModal=true&amp;asPopupView=true</v>
          </cell>
          <cell r="BB118" t="str">
            <v>2022537150100254E</v>
          </cell>
          <cell r="BC118" t="str">
            <v>SI</v>
          </cell>
        </row>
        <row r="119">
          <cell r="A119">
            <v>118</v>
          </cell>
          <cell r="B119" t="str">
            <v>Maria Cristina Londoño Rubio</v>
          </cell>
          <cell r="C119">
            <v>1121829288</v>
          </cell>
          <cell r="D119">
            <v>31840</v>
          </cell>
          <cell r="E119" t="str">
            <v>Manizales-Caldas</v>
          </cell>
          <cell r="F119" t="str">
            <v>Mujer</v>
          </cell>
          <cell r="G119">
            <v>44574</v>
          </cell>
          <cell r="H119">
            <v>44926</v>
          </cell>
          <cell r="I119">
            <v>80111607</v>
          </cell>
          <cell r="J119" t="str">
            <v>Abogado</v>
          </cell>
          <cell r="K119" t="str">
            <v>PROFESIONAL IV</v>
          </cell>
          <cell r="L119" t="str">
            <v>Profesional</v>
          </cell>
          <cell r="M119">
            <v>3024132626</v>
          </cell>
          <cell r="N119" t="str">
            <v>cristinalondono@supertransporte.gov.co</v>
          </cell>
          <cell r="O119" t="str">
            <v>londonorubio@gmail.com</v>
          </cell>
          <cell r="P119">
            <v>4227072</v>
          </cell>
          <cell r="Q119">
            <v>48470425.600000001</v>
          </cell>
          <cell r="S119">
            <v>48470425.600000001</v>
          </cell>
          <cell r="T119" t="str">
            <v>GIT-Talento Humano</v>
          </cell>
          <cell r="U119" t="str">
            <v>María Angélica Tello Coley</v>
          </cell>
          <cell r="V119">
            <v>44578</v>
          </cell>
          <cell r="W119">
            <v>35022</v>
          </cell>
          <cell r="X119">
            <v>44572</v>
          </cell>
          <cell r="Y119" t="str">
            <v>FUNCIONAMIENTO</v>
          </cell>
          <cell r="Z119">
            <v>15522</v>
          </cell>
          <cell r="AA119">
            <v>48470425.600000001</v>
          </cell>
          <cell r="AB119" t="str">
            <v>A-02-02-02-008-002</v>
          </cell>
          <cell r="AC119" t="str">
            <v>SERVICIOS JURÍDICOS Y CONTABLES</v>
          </cell>
          <cell r="AD119" t="str">
            <v>si</v>
          </cell>
          <cell r="AE119">
            <v>44926</v>
          </cell>
          <cell r="AN119" t="str">
            <v xml:space="preserve">Prestar sus servicios profesionales en el grupo de talento Humano de la superintendencia de Transporte, brindando apoyo juridico en los procesos y tramites transversales de sus competencia asi como en el estudio evaluación y proyección de actos administrativos y documentos que se generen. </v>
          </cell>
          <cell r="AO119" t="str">
            <v xml:space="preserve">Contratación Directa </v>
          </cell>
          <cell r="AP119" t="str">
            <v>LOCAL</v>
          </cell>
          <cell r="AQ119" t="str">
            <v>BOGOTÁ D.C.</v>
          </cell>
          <cell r="AR119" t="str">
            <v>N/A</v>
          </cell>
          <cell r="AS119">
            <v>44574</v>
          </cell>
          <cell r="AT119">
            <v>35</v>
          </cell>
          <cell r="AU119">
            <v>45106</v>
          </cell>
          <cell r="AV119" t="str">
            <v xml:space="preserve">Prestación Servicios </v>
          </cell>
          <cell r="AW119" t="str">
            <v>EN EJECUCIÓN</v>
          </cell>
          <cell r="AX119">
            <v>44574</v>
          </cell>
          <cell r="AY119">
            <v>44578</v>
          </cell>
          <cell r="BA119" t="str">
            <v>https://community.secop.gov.co/Public/Tendering/OpportunityDetail/Index?noticeUID=CO1.NTC.2534671&amp;isFromPublicArea=True&amp;isModal=true&amp;asPopupView=true</v>
          </cell>
          <cell r="BB119" t="str">
            <v>2022537150100255E</v>
          </cell>
          <cell r="BC119" t="str">
            <v>SI</v>
          </cell>
        </row>
        <row r="120">
          <cell r="A120">
            <v>119</v>
          </cell>
          <cell r="B120" t="str">
            <v>Jessica Lissed Pineda Gonzalez</v>
          </cell>
          <cell r="C120">
            <v>1013604288</v>
          </cell>
          <cell r="D120">
            <v>32594</v>
          </cell>
          <cell r="E120" t="str">
            <v>Bogotá, D.C.</v>
          </cell>
          <cell r="F120" t="str">
            <v>Mujer</v>
          </cell>
          <cell r="G120">
            <v>44574</v>
          </cell>
          <cell r="H120">
            <v>44895</v>
          </cell>
          <cell r="I120">
            <v>80111601</v>
          </cell>
          <cell r="J120" t="str">
            <v>TECNOLOGIA EN GESTION ADMINISTRATIVA</v>
          </cell>
          <cell r="K120" t="str">
            <v>TÉCNICO II</v>
          </cell>
          <cell r="L120" t="str">
            <v>Apoyo</v>
          </cell>
          <cell r="M120">
            <v>3128060060</v>
          </cell>
          <cell r="N120" t="str">
            <v>jessicapineda@supertransporte.gov.co</v>
          </cell>
          <cell r="O120" t="str">
            <v>jessi22mvi@gmail.com</v>
          </cell>
          <cell r="P120">
            <v>2222080</v>
          </cell>
          <cell r="Q120">
            <v>23331840</v>
          </cell>
          <cell r="S120">
            <v>23331840</v>
          </cell>
          <cell r="T120" t="str">
            <v>GIT-Talento Humano</v>
          </cell>
          <cell r="U120" t="str">
            <v>María Angélica Tello Coley</v>
          </cell>
          <cell r="V120">
            <v>44578</v>
          </cell>
          <cell r="W120">
            <v>35122</v>
          </cell>
          <cell r="X120">
            <v>44572</v>
          </cell>
          <cell r="Y120" t="str">
            <v>FUNCIONAMIENTO</v>
          </cell>
          <cell r="Z120">
            <v>15622</v>
          </cell>
          <cell r="AA120">
            <v>23331840</v>
          </cell>
          <cell r="AB120" t="str">
            <v>A-02-02-02-008-005</v>
          </cell>
          <cell r="AC120" t="str">
            <v>SERVICIOS DE SOPORTE</v>
          </cell>
          <cell r="AD120" t="str">
            <v>si</v>
          </cell>
          <cell r="AE120">
            <v>44895</v>
          </cell>
          <cell r="AN120" t="str">
            <v>Prestar sus servicios de apoyo a la gestión para la organización cronológica, clasificación y foliación de las historias laborales y documentos que reposan en el archivo del Grupo de Talento Humano de la Superintendencia de Transporte</v>
          </cell>
          <cell r="AO120" t="str">
            <v xml:space="preserve">Contratación Directa </v>
          </cell>
          <cell r="AP120" t="str">
            <v>LOCAL</v>
          </cell>
          <cell r="AQ120" t="str">
            <v>BOGOTÁ D.C.</v>
          </cell>
          <cell r="AR120" t="str">
            <v>N/A</v>
          </cell>
          <cell r="AS120">
            <v>44574</v>
          </cell>
          <cell r="AT120">
            <v>33</v>
          </cell>
          <cell r="AU120">
            <v>45075</v>
          </cell>
          <cell r="AV120" t="str">
            <v xml:space="preserve">Prestación Servicios </v>
          </cell>
          <cell r="AW120" t="str">
            <v>EN EJECUCIÓN</v>
          </cell>
          <cell r="AX120">
            <v>44574</v>
          </cell>
          <cell r="AY120">
            <v>44578</v>
          </cell>
          <cell r="BA120" t="str">
            <v>https://community.secop.gov.co/Public/Tendering/OpportunityDetail/Index?noticeUID=CO1.NTC.2534858&amp;isFromPublicArea=True&amp;isModal=true&amp;asPopupView=true</v>
          </cell>
          <cell r="BB120" t="str">
            <v>2022537150100252E</v>
          </cell>
          <cell r="BC120" t="str">
            <v>SI</v>
          </cell>
        </row>
        <row r="121">
          <cell r="A121">
            <v>120</v>
          </cell>
          <cell r="B121" t="str">
            <v>Yerli Yahira Tarazona Peñaranda</v>
          </cell>
          <cell r="C121">
            <v>1020749305</v>
          </cell>
          <cell r="D121">
            <v>32789</v>
          </cell>
          <cell r="E121" t="str">
            <v>Concepción - Santander</v>
          </cell>
          <cell r="F121" t="str">
            <v>Mujer</v>
          </cell>
          <cell r="G121">
            <v>44574</v>
          </cell>
          <cell r="H121">
            <v>44926</v>
          </cell>
          <cell r="I121">
            <v>80111601</v>
          </cell>
          <cell r="J121" t="str">
            <v>Tecnólogo</v>
          </cell>
          <cell r="K121" t="str">
            <v>TECNÓLOGO II</v>
          </cell>
          <cell r="L121" t="str">
            <v>Apoyo</v>
          </cell>
          <cell r="M121">
            <v>3122604632</v>
          </cell>
          <cell r="N121" t="str">
            <v>yerlitarazona@supertransporte.gov.co</v>
          </cell>
          <cell r="O121" t="str">
            <v>yerlitarazona506@gmail.com</v>
          </cell>
          <cell r="P121">
            <v>2702336</v>
          </cell>
          <cell r="Q121">
            <v>30986786.129999999</v>
          </cell>
          <cell r="S121">
            <v>30986786.129999999</v>
          </cell>
          <cell r="T121" t="str">
            <v>GIT-Talento Humano</v>
          </cell>
          <cell r="U121" t="str">
            <v>María Angélica Tello Coley</v>
          </cell>
          <cell r="V121">
            <v>44578</v>
          </cell>
          <cell r="W121">
            <v>35222</v>
          </cell>
          <cell r="X121">
            <v>44572</v>
          </cell>
          <cell r="Y121" t="str">
            <v>FUNCIONAMIENTO</v>
          </cell>
          <cell r="Z121">
            <v>15722</v>
          </cell>
          <cell r="AA121">
            <v>30986786.129999999</v>
          </cell>
          <cell r="AB121" t="str">
            <v>A-02-02-02-008-005</v>
          </cell>
          <cell r="AC121" t="str">
            <v>SERVICIOS DE SOPORTE</v>
          </cell>
          <cell r="AD121" t="str">
            <v>si</v>
          </cell>
          <cell r="AE121">
            <v>44926</v>
          </cell>
          <cell r="AN121" t="str">
            <v>Prestar sus servicios de apoyo a la gestión en el Grupo de Talento Humano de la Superintendencia de Transporte, acompañando en la recolección, consolidación y organización de la información para los reportes del PAAC y en los procesos de gestión documental y administrativa.</v>
          </cell>
          <cell r="AO121" t="str">
            <v xml:space="preserve">Contratación Directa </v>
          </cell>
          <cell r="AP121" t="str">
            <v>LOCAL</v>
          </cell>
          <cell r="AQ121" t="str">
            <v>BOGOTÁ D.C.</v>
          </cell>
          <cell r="AR121" t="str">
            <v>N/A</v>
          </cell>
          <cell r="AS121">
            <v>44574</v>
          </cell>
          <cell r="AT121">
            <v>33</v>
          </cell>
          <cell r="AU121">
            <v>45106</v>
          </cell>
          <cell r="AV121" t="str">
            <v xml:space="preserve">Prestación Servicios </v>
          </cell>
          <cell r="AW121" t="str">
            <v>EN EJECUCIÓN</v>
          </cell>
          <cell r="AX121">
            <v>44574</v>
          </cell>
          <cell r="AY121">
            <v>44578</v>
          </cell>
          <cell r="BA121" t="str">
            <v>https://community.secop.gov.co/Public/Tendering/OpportunityDetail/Index?noticeUID=CO1.NTC.2535234&amp;isFromPublicArea=True&amp;isModal=true&amp;asPopupView=true</v>
          </cell>
          <cell r="BB121" t="str">
            <v>2022537150100253E</v>
          </cell>
          <cell r="BC121" t="str">
            <v>SI</v>
          </cell>
        </row>
        <row r="122">
          <cell r="A122">
            <v>121</v>
          </cell>
          <cell r="B122" t="str">
            <v xml:space="preserve">Hannia Vanessa Piñeres de la Ossa /  Johan Jesús Torres Zambrano </v>
          </cell>
          <cell r="C122" t="str">
            <v>1067929762 / 1043021238</v>
          </cell>
          <cell r="D122" t="str">
            <v>8/03/1994 / 06/04/1996</v>
          </cell>
          <cell r="E122" t="str">
            <v>Mangangué - Bolivar / Sabanalarga</v>
          </cell>
          <cell r="F122" t="str">
            <v>Hombre</v>
          </cell>
          <cell r="G122">
            <v>44574</v>
          </cell>
          <cell r="H122">
            <v>44926</v>
          </cell>
          <cell r="I122">
            <v>80111607</v>
          </cell>
          <cell r="J122" t="str">
            <v>Abogado</v>
          </cell>
          <cell r="K122" t="str">
            <v>PROFESIONAL III</v>
          </cell>
          <cell r="L122" t="str">
            <v>Profesional</v>
          </cell>
          <cell r="M122">
            <v>3225883535</v>
          </cell>
          <cell r="O122" t="str">
            <v>hannia394@gmail.com / johanjesus2015@hotmail.com</v>
          </cell>
          <cell r="P122">
            <v>3529728</v>
          </cell>
          <cell r="Q122">
            <v>41062502</v>
          </cell>
          <cell r="S122">
            <v>41062502</v>
          </cell>
          <cell r="T122" t="str">
            <v>Regional- Despacho</v>
          </cell>
          <cell r="U122" t="str">
            <v>Gilberto Andres Bustos Gonzalez</v>
          </cell>
          <cell r="V122">
            <v>44575</v>
          </cell>
          <cell r="W122">
            <v>35522</v>
          </cell>
          <cell r="X122">
            <v>44572</v>
          </cell>
          <cell r="Y122" t="str">
            <v>INVERSIÓN</v>
          </cell>
          <cell r="Z122">
            <v>14522</v>
          </cell>
          <cell r="AA122">
            <v>41062502</v>
          </cell>
          <cell r="AB122" t="str">
            <v>C-2410-0600-3-0-2410002-02</v>
          </cell>
          <cell r="AC122" t="str">
            <v>ADQUISICIÓN DE BIENES Y SERVICIOS - SERVICIO DE SUPERVISIÓN EN EL CUMPLIMIENTO DE LOS REQUISITOS EN EL SECTOR TRANSPORTE - FORTALECIMIENTO A LA SUPERVISIÓN INTEGRAL A LOS VIGILADOS A NIVEL NACIONAL</v>
          </cell>
          <cell r="AD122" t="str">
            <v>si</v>
          </cell>
          <cell r="AE122">
            <v>44926</v>
          </cell>
          <cell r="AH122" t="str">
            <v xml:space="preserve">Cesión </v>
          </cell>
          <cell r="AI122">
            <v>44837</v>
          </cell>
          <cell r="AJ122">
            <v>44838</v>
          </cell>
          <cell r="AN122"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22" t="str">
            <v xml:space="preserve">Contratación Directa </v>
          </cell>
          <cell r="AP122" t="str">
            <v>REGIONAL</v>
          </cell>
          <cell r="AQ122" t="str">
            <v xml:space="preserve">BARRANQUILLA </v>
          </cell>
          <cell r="AR122" t="str">
            <v>N/A</v>
          </cell>
          <cell r="AS122">
            <v>44574</v>
          </cell>
          <cell r="AT122" t="e">
            <v>#VALUE!</v>
          </cell>
          <cell r="AU122">
            <v>45106</v>
          </cell>
          <cell r="AV122" t="str">
            <v xml:space="preserve">Prestación Servicios </v>
          </cell>
          <cell r="AW122" t="str">
            <v>CESIÓN</v>
          </cell>
          <cell r="AX122">
            <v>44574</v>
          </cell>
          <cell r="AY122">
            <v>44575</v>
          </cell>
          <cell r="AZ122">
            <v>44575</v>
          </cell>
          <cell r="BA122" t="str">
            <v>https://community.secop.gov.co/Public/Tendering/OpportunityDetail/Index?noticeUID=CO1.NTC.2535927&amp;isFromPublicArea=True&amp;isModal=true&amp;asPopupView=true</v>
          </cell>
          <cell r="BB122" t="str">
            <v>2022537150100133E</v>
          </cell>
          <cell r="BC122" t="str">
            <v>SI</v>
          </cell>
        </row>
        <row r="123">
          <cell r="A123">
            <v>122</v>
          </cell>
          <cell r="B123" t="str">
            <v>Miguel Enrique López Bruce</v>
          </cell>
          <cell r="C123">
            <v>1020732149</v>
          </cell>
          <cell r="D123">
            <v>32253</v>
          </cell>
          <cell r="E123" t="str">
            <v>Bogotá</v>
          </cell>
          <cell r="F123" t="str">
            <v>Hombre</v>
          </cell>
          <cell r="G123">
            <v>44574</v>
          </cell>
          <cell r="H123">
            <v>44918</v>
          </cell>
          <cell r="I123">
            <v>80111607</v>
          </cell>
          <cell r="J123" t="str">
            <v>Abogado</v>
          </cell>
          <cell r="K123" t="str">
            <v>ESPECIALIZADO II</v>
          </cell>
          <cell r="L123" t="str">
            <v>Profesional</v>
          </cell>
          <cell r="M123">
            <v>3124806467</v>
          </cell>
          <cell r="N123" t="str">
            <v>No hay usuario con ese nombre</v>
          </cell>
          <cell r="O123" t="str">
            <v>mlopezbruce@gmail.com</v>
          </cell>
          <cell r="P123">
            <v>6113547</v>
          </cell>
          <cell r="Q123">
            <v>69898221</v>
          </cell>
          <cell r="S123">
            <v>69898221</v>
          </cell>
          <cell r="T123" t="str">
            <v>Oficina Asesora Jurídica</v>
          </cell>
          <cell r="U123" t="str">
            <v>María Fernanda Serna Quiroga</v>
          </cell>
          <cell r="V123">
            <v>44575</v>
          </cell>
          <cell r="W123">
            <v>22622</v>
          </cell>
          <cell r="X123">
            <v>44567</v>
          </cell>
          <cell r="Y123" t="str">
            <v>FUNCIONAMIENTO</v>
          </cell>
          <cell r="Z123">
            <v>16622</v>
          </cell>
          <cell r="AA123">
            <v>69898221</v>
          </cell>
          <cell r="AB123" t="str">
            <v>A-02-02-02-008-002</v>
          </cell>
          <cell r="AC123" t="str">
            <v>SERVICIOS JURÍDICOS Y CONTABLES</v>
          </cell>
          <cell r="AD123" t="str">
            <v>si</v>
          </cell>
          <cell r="AE123">
            <v>44918</v>
          </cell>
          <cell r="AN123" t="str">
            <v>Prestar los servicios profesionales en la Oficina Asesora Jurídica de la Superintendencia de Transporte, representando judicial y extrajudicialmente a la entidad, en aquellos procesos donde se otorgue poder para el efecto, proyectar y/o revisar los documentos de carácter jurídico que le sean requeridos</v>
          </cell>
          <cell r="AO123" t="str">
            <v xml:space="preserve">Contratación Directa </v>
          </cell>
          <cell r="AP123" t="str">
            <v>LOCAL</v>
          </cell>
          <cell r="AQ123" t="str">
            <v>BOGOTÁ D.C.</v>
          </cell>
          <cell r="AR123" t="str">
            <v>N/A</v>
          </cell>
          <cell r="AS123">
            <v>44573</v>
          </cell>
          <cell r="AT123">
            <v>34</v>
          </cell>
          <cell r="AU123">
            <v>45098</v>
          </cell>
          <cell r="AV123" t="str">
            <v xml:space="preserve">Prestación Servicios </v>
          </cell>
          <cell r="AW123" t="str">
            <v>EN EJECUCIÓN</v>
          </cell>
          <cell r="AX123">
            <v>44574</v>
          </cell>
          <cell r="AY123">
            <v>44575</v>
          </cell>
          <cell r="AZ123">
            <v>44575</v>
          </cell>
          <cell r="BA123" t="str">
            <v>https://community.secop.gov.co/Public/Tendering/OpportunityDetail/Index?noticeUID=CO1.NTC.2536119&amp;isFromPublicArea=True&amp;isModal=true&amp;asPopupView=true</v>
          </cell>
          <cell r="BB123" t="str">
            <v>2022537150100074E</v>
          </cell>
          <cell r="BC123" t="str">
            <v>SI</v>
          </cell>
        </row>
        <row r="124">
          <cell r="A124">
            <v>123</v>
          </cell>
          <cell r="B124" t="str">
            <v>Haiver  Alejandro Lopez Lopez</v>
          </cell>
          <cell r="C124">
            <v>79944877</v>
          </cell>
          <cell r="D124">
            <v>28417</v>
          </cell>
          <cell r="E124" t="str">
            <v>Bogotá</v>
          </cell>
          <cell r="F124" t="str">
            <v>Hombre</v>
          </cell>
          <cell r="G124">
            <v>44574</v>
          </cell>
          <cell r="H124">
            <v>44918</v>
          </cell>
          <cell r="I124">
            <v>80111607</v>
          </cell>
          <cell r="J124" t="str">
            <v>Abogado</v>
          </cell>
          <cell r="K124" t="str">
            <v>PROFESIONAL V</v>
          </cell>
          <cell r="L124" t="str">
            <v>Profesional</v>
          </cell>
          <cell r="M124">
            <v>3143945276</v>
          </cell>
          <cell r="N124" t="str">
            <v>HaiverLopez@supertransporte.gov.co</v>
          </cell>
          <cell r="O124" t="str">
            <v>lopezlopezhaiveralejandro@gmail.com</v>
          </cell>
          <cell r="P124">
            <v>4768567</v>
          </cell>
          <cell r="Q124">
            <v>54520616</v>
          </cell>
          <cell r="S124">
            <v>54520616</v>
          </cell>
          <cell r="T124" t="str">
            <v>Oficina Asesora Jurídica</v>
          </cell>
          <cell r="U124" t="str">
            <v>María Fernanda Serna Quiroga</v>
          </cell>
          <cell r="V124">
            <v>44575</v>
          </cell>
          <cell r="W124">
            <v>22522</v>
          </cell>
          <cell r="X124">
            <v>44567</v>
          </cell>
          <cell r="Y124" t="str">
            <v>FUNCIONAMIENTO</v>
          </cell>
          <cell r="Z124">
            <v>16722</v>
          </cell>
          <cell r="AA124">
            <v>54520616</v>
          </cell>
          <cell r="AB124" t="str">
            <v>A-02-02-02-008-002</v>
          </cell>
          <cell r="AC124" t="str">
            <v>SERVICIOS JURÍDICOS Y CONTABLES</v>
          </cell>
          <cell r="AD124" t="str">
            <v>si</v>
          </cell>
          <cell r="AE124">
            <v>44918</v>
          </cell>
          <cell r="AN124" t="str">
            <v>Prestar los servicios profesionales en la Oficina Asesora Jurídica de la Superintendencia de Transporte, representando judicial y extrajudicialmente a la entidad, en los asuntos de carácter administrativo de aquellos procesos donde se otorgue poder para el efecto</v>
          </cell>
          <cell r="AO124" t="str">
            <v xml:space="preserve">Contratación Directa </v>
          </cell>
          <cell r="AP124" t="str">
            <v>LOCAL</v>
          </cell>
          <cell r="AQ124" t="str">
            <v>BOGOTÁ D.C.</v>
          </cell>
          <cell r="AR124" t="str">
            <v>N/A</v>
          </cell>
          <cell r="AS124">
            <v>44573</v>
          </cell>
          <cell r="AT124">
            <v>45</v>
          </cell>
          <cell r="AU124">
            <v>45098</v>
          </cell>
          <cell r="AV124" t="str">
            <v xml:space="preserve">Prestación Servicios </v>
          </cell>
          <cell r="AW124" t="str">
            <v>EN EJECUCIÓN</v>
          </cell>
          <cell r="AX124">
            <v>44574</v>
          </cell>
          <cell r="AY124">
            <v>44575</v>
          </cell>
          <cell r="AZ124">
            <v>44575</v>
          </cell>
          <cell r="BA124" t="str">
            <v>https://community.secop.gov.co/Public/Tendering/OpportunityDetail/Index?noticeUID=CO1.NTC.2536262&amp;isFromPublicArea=True&amp;isModal=true&amp;asPopupView=true</v>
          </cell>
          <cell r="BB124" t="str">
            <v>2022537150100073E</v>
          </cell>
          <cell r="BC124" t="str">
            <v>SI</v>
          </cell>
        </row>
        <row r="125">
          <cell r="A125">
            <v>124</v>
          </cell>
          <cell r="B125" t="str">
            <v>Edwin Eduardo Silva Parada</v>
          </cell>
          <cell r="C125">
            <v>1016058183</v>
          </cell>
          <cell r="D125">
            <v>34181</v>
          </cell>
          <cell r="E125" t="str">
            <v>Bogotá</v>
          </cell>
          <cell r="F125" t="str">
            <v>Hombre</v>
          </cell>
          <cell r="G125">
            <v>44574</v>
          </cell>
          <cell r="H125">
            <v>44834</v>
          </cell>
          <cell r="I125">
            <v>80111614</v>
          </cell>
          <cell r="J125" t="str">
            <v xml:space="preserve">Ingeniero Topografico </v>
          </cell>
          <cell r="K125" t="str">
            <v>ESPECIALIZADO I</v>
          </cell>
          <cell r="L125" t="str">
            <v>Profesional</v>
          </cell>
          <cell r="M125">
            <v>3203249474</v>
          </cell>
          <cell r="N125" t="str">
            <v>EdwinSilva@supertransporte.gov.co</v>
          </cell>
          <cell r="O125" t="str">
            <v>eduardos93@hotmail.com</v>
          </cell>
          <cell r="P125">
            <v>5502193</v>
          </cell>
          <cell r="Q125">
            <v>46585234</v>
          </cell>
          <cell r="R125">
            <v>9170322</v>
          </cell>
          <cell r="S125">
            <v>55755556</v>
          </cell>
          <cell r="T125" t="str">
            <v>Dirección de Promoción y Prevención de Concesiones e Infraestructura</v>
          </cell>
          <cell r="U125" t="str">
            <v>Esteban Martínez Torres</v>
          </cell>
          <cell r="V125">
            <v>44578</v>
          </cell>
          <cell r="W125">
            <v>19622</v>
          </cell>
          <cell r="X125">
            <v>44566</v>
          </cell>
          <cell r="Y125" t="str">
            <v>INVERSIÓN</v>
          </cell>
          <cell r="Z125">
            <v>15922</v>
          </cell>
          <cell r="AA125">
            <v>46585234</v>
          </cell>
          <cell r="AB125" t="str">
            <v>C-2410-0600-3-0-2410002-02</v>
          </cell>
          <cell r="AC125" t="str">
            <v>ADQUISICIÓN DE BIENES Y SERVICIOS - SERVICIO DE SUPERVISIÓN EN EL CUMPLIMIENTO DE LOS REQUISITOS EN EL SECTOR TRANSPORTE - FORTALECIMIENTO A LA SUPERVISIÓN INTEGRAL A LOS VIGILADOS A NIVEL NACIONAL</v>
          </cell>
          <cell r="AD125" t="str">
            <v>si</v>
          </cell>
          <cell r="AE125">
            <v>44885</v>
          </cell>
          <cell r="AH125" t="str">
            <v>ADICIÓN Y PRÓRROGA</v>
          </cell>
          <cell r="AI125">
            <v>44832</v>
          </cell>
          <cell r="AJ125" t="str">
            <v>N/A</v>
          </cell>
          <cell r="AN125"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25" t="str">
            <v xml:space="preserve">Contratación Directa </v>
          </cell>
          <cell r="AP125" t="str">
            <v>LOCAL</v>
          </cell>
          <cell r="AQ125" t="str">
            <v>BOGOTÁ D.C.</v>
          </cell>
          <cell r="AR125" t="str">
            <v>N/A</v>
          </cell>
          <cell r="AS125">
            <v>44574</v>
          </cell>
          <cell r="AT125">
            <v>29</v>
          </cell>
          <cell r="AU125">
            <v>45065</v>
          </cell>
          <cell r="AV125" t="str">
            <v xml:space="preserve">Prestación Servicios </v>
          </cell>
          <cell r="AW125" t="str">
            <v xml:space="preserve">MODIFICACIÓN </v>
          </cell>
          <cell r="AX125">
            <v>44575</v>
          </cell>
          <cell r="AY125">
            <v>44578</v>
          </cell>
          <cell r="AZ125">
            <v>44578</v>
          </cell>
          <cell r="BA125" t="str">
            <v>https://community.secop.gov.co/Public/Tendering/OpportunityDetail/Index?noticeUID=CO1.NTC.2540084&amp;isFromPublicArea=True&amp;isModal=true&amp;asPopupView=true</v>
          </cell>
          <cell r="BB125" t="str">
            <v>2022537150100238E</v>
          </cell>
          <cell r="BC125" t="str">
            <v>SI</v>
          </cell>
        </row>
        <row r="126">
          <cell r="A126">
            <v>125</v>
          </cell>
          <cell r="B126" t="str">
            <v>Daniela Ocampo González</v>
          </cell>
          <cell r="C126">
            <v>1053830119</v>
          </cell>
          <cell r="D126">
            <v>34271</v>
          </cell>
          <cell r="E126" t="str">
            <v>Pensilvania</v>
          </cell>
          <cell r="F126" t="str">
            <v>Mujer</v>
          </cell>
          <cell r="G126">
            <v>44574</v>
          </cell>
          <cell r="H126">
            <v>44834</v>
          </cell>
          <cell r="I126">
            <v>80111614</v>
          </cell>
          <cell r="J126" t="str">
            <v>Ingeniero Civil</v>
          </cell>
          <cell r="K126" t="str">
            <v>ESPECIALIZADO I</v>
          </cell>
          <cell r="L126" t="str">
            <v>Profesional</v>
          </cell>
          <cell r="M126">
            <v>3103831956</v>
          </cell>
          <cell r="N126" t="str">
            <v>DanielaOcampo@supertransporte.gov.co</v>
          </cell>
          <cell r="O126" t="str">
            <v>ingeniela609@gmail.com</v>
          </cell>
          <cell r="P126">
            <v>5502193</v>
          </cell>
          <cell r="Q126">
            <v>46585234</v>
          </cell>
          <cell r="R126">
            <v>9170322</v>
          </cell>
          <cell r="S126">
            <v>55755556</v>
          </cell>
          <cell r="T126" t="str">
            <v>Dirección de Promoción y Prevención de Concesiones e Infraestructura</v>
          </cell>
          <cell r="U126" t="str">
            <v>Esteban Martínez Torres</v>
          </cell>
          <cell r="V126">
            <v>44579</v>
          </cell>
          <cell r="W126">
            <v>19522</v>
          </cell>
          <cell r="X126">
            <v>44566</v>
          </cell>
          <cell r="Y126" t="str">
            <v>INVERSIÓN</v>
          </cell>
          <cell r="Z126">
            <v>17322</v>
          </cell>
          <cell r="AA126">
            <v>46585234</v>
          </cell>
          <cell r="AB126" t="str">
            <v>C-2410-0600-3-0-2410002-02</v>
          </cell>
          <cell r="AC126" t="str">
            <v>ADQUISICIÓN DE BIENES Y SERVICIOS - SERVICIO DE SUPERVISIÓN EN EL CUMPLIMIENTO DE LOS REQUISITOS EN EL SECTOR TRANSPORTE - FORTALECIMIENTO A LA SUPERVISIÓN INTEGRAL A LOS VIGILADOS A NIVEL NACIONAL</v>
          </cell>
          <cell r="AD126" t="str">
            <v>si</v>
          </cell>
          <cell r="AE126">
            <v>44885</v>
          </cell>
          <cell r="AH126" t="str">
            <v>ADICIÓN Y PRÓRROGA</v>
          </cell>
          <cell r="AI126">
            <v>44832</v>
          </cell>
          <cell r="AJ126" t="str">
            <v>N/A</v>
          </cell>
          <cell r="AN126"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26" t="str">
            <v xml:space="preserve">Contratación Directa </v>
          </cell>
          <cell r="AP126" t="str">
            <v>LOCAL</v>
          </cell>
          <cell r="AQ126" t="str">
            <v>BOGOTÁ D.C.</v>
          </cell>
          <cell r="AR126" t="str">
            <v>N/A</v>
          </cell>
          <cell r="AS126">
            <v>44574</v>
          </cell>
          <cell r="AT126">
            <v>29</v>
          </cell>
          <cell r="AU126">
            <v>45065</v>
          </cell>
          <cell r="AV126" t="str">
            <v xml:space="preserve">Prestación Servicios </v>
          </cell>
          <cell r="AW126" t="str">
            <v xml:space="preserve">MODIFICACIÓN </v>
          </cell>
          <cell r="AX126">
            <v>44575</v>
          </cell>
          <cell r="AY126">
            <v>44578</v>
          </cell>
          <cell r="BA126" t="str">
            <v>https://community.secop.gov.co/Public/Tendering/OpportunityDetail/Index?noticeUID=CO1.NTC.2540345&amp;isFromPublicArea=True&amp;isModal=true&amp;asPopupView=true</v>
          </cell>
          <cell r="BB126" t="str">
            <v>2022537150100237E</v>
          </cell>
          <cell r="BC126" t="str">
            <v>SI</v>
          </cell>
        </row>
        <row r="127">
          <cell r="A127">
            <v>126</v>
          </cell>
          <cell r="B127" t="str">
            <v>Rafael Antonio Gomez Acevedo</v>
          </cell>
          <cell r="C127">
            <v>79444287</v>
          </cell>
          <cell r="D127">
            <v>24871</v>
          </cell>
          <cell r="E127" t="str">
            <v>Bogotá</v>
          </cell>
          <cell r="F127" t="str">
            <v>Hombre</v>
          </cell>
          <cell r="G127">
            <v>44574</v>
          </cell>
          <cell r="H127">
            <v>44834</v>
          </cell>
          <cell r="I127">
            <v>80111614</v>
          </cell>
          <cell r="J127" t="str">
            <v>Ingeniero Civil</v>
          </cell>
          <cell r="K127" t="str">
            <v>ESPECIALIZADO I</v>
          </cell>
          <cell r="L127" t="str">
            <v>Profesional</v>
          </cell>
          <cell r="M127">
            <v>30029917221</v>
          </cell>
          <cell r="N127" t="str">
            <v>RafaelGomez@supertransporte.gov.co</v>
          </cell>
          <cell r="O127" t="str">
            <v>rafaelgomez@supertransporte.gov.co</v>
          </cell>
          <cell r="P127">
            <v>5502193</v>
          </cell>
          <cell r="Q127">
            <v>46585234</v>
          </cell>
          <cell r="R127">
            <v>9170322</v>
          </cell>
          <cell r="S127">
            <v>55755556</v>
          </cell>
          <cell r="T127" t="str">
            <v>Dirección de Promoción y Prevención de Concesiones e Infraestructura</v>
          </cell>
          <cell r="U127" t="str">
            <v>Esteban Martínez Torres</v>
          </cell>
          <cell r="V127">
            <v>44578</v>
          </cell>
          <cell r="W127">
            <v>19722</v>
          </cell>
          <cell r="X127">
            <v>44566</v>
          </cell>
          <cell r="Y127" t="str">
            <v>INVERSIÓN</v>
          </cell>
          <cell r="Z127">
            <v>16022</v>
          </cell>
          <cell r="AA127">
            <v>46585234</v>
          </cell>
          <cell r="AB127" t="str">
            <v>C-2410-0600-3-0-2410002-02</v>
          </cell>
          <cell r="AC127" t="str">
            <v>ADQUISICIÓN DE BIENES Y SERVICIOS - SERVICIO DE SUPERVISIÓN EN EL CUMPLIMIENTO DE LOS REQUISITOS EN EL SECTOR TRANSPORTE - FORTALECIMIENTO A LA SUPERVISIÓN INTEGRAL A LOS VIGILADOS A NIVEL NACIONAL</v>
          </cell>
          <cell r="AD127" t="str">
            <v>si</v>
          </cell>
          <cell r="AE127">
            <v>44885</v>
          </cell>
          <cell r="AH127" t="str">
            <v>ADICIÓN Y PRÓRROGA</v>
          </cell>
          <cell r="AI127">
            <v>44832</v>
          </cell>
          <cell r="AJ127" t="str">
            <v>N/A</v>
          </cell>
          <cell r="AN127"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27" t="str">
            <v xml:space="preserve">Contratación Directa </v>
          </cell>
          <cell r="AP127" t="str">
            <v>LOCAL</v>
          </cell>
          <cell r="AQ127" t="str">
            <v>BOGOTÁ D.C.</v>
          </cell>
          <cell r="AR127" t="str">
            <v>N/A</v>
          </cell>
          <cell r="AS127">
            <v>44574</v>
          </cell>
          <cell r="AT127">
            <v>54</v>
          </cell>
          <cell r="AU127">
            <v>45065</v>
          </cell>
          <cell r="AV127" t="str">
            <v xml:space="preserve">Prestación Servicios </v>
          </cell>
          <cell r="AW127" t="str">
            <v xml:space="preserve">MODIFICACIÓN </v>
          </cell>
          <cell r="AX127">
            <v>44574</v>
          </cell>
          <cell r="AY127">
            <v>44578</v>
          </cell>
          <cell r="AZ127">
            <v>44578</v>
          </cell>
          <cell r="BA127" t="str">
            <v>https://community.secop.gov.co/Public/Tendering/OpportunityDetail/Index?noticeUID=CO1.NTC.2541033&amp;isFromPublicArea=True&amp;isModal=true&amp;asPopupView=true</v>
          </cell>
          <cell r="BB127" t="str">
            <v>2022537150100239E</v>
          </cell>
          <cell r="BC127" t="str">
            <v>SI</v>
          </cell>
        </row>
        <row r="128">
          <cell r="A128">
            <v>127</v>
          </cell>
          <cell r="B128" t="str">
            <v>Sandra Milena Rubio Calderon</v>
          </cell>
          <cell r="C128">
            <v>28548773</v>
          </cell>
          <cell r="D128">
            <v>29206</v>
          </cell>
          <cell r="E128" t="str">
            <v>Ibague</v>
          </cell>
          <cell r="F128" t="str">
            <v>Mujer</v>
          </cell>
          <cell r="G128">
            <v>44574</v>
          </cell>
          <cell r="H128">
            <v>44834</v>
          </cell>
          <cell r="I128">
            <v>80111614</v>
          </cell>
          <cell r="J128" t="str">
            <v>Ingenieria civil/ esp</v>
          </cell>
          <cell r="K128" t="str">
            <v>PROFESIONAL V</v>
          </cell>
          <cell r="L128" t="str">
            <v>Profesional</v>
          </cell>
          <cell r="M128">
            <v>3103434152</v>
          </cell>
          <cell r="N128" t="str">
            <v>sandrarubio@supertransporte.gov.co</v>
          </cell>
          <cell r="O128" t="str">
            <v>sandramilenita@hotmail.com</v>
          </cell>
          <cell r="P128">
            <v>4768567</v>
          </cell>
          <cell r="Q128">
            <v>40373867</v>
          </cell>
          <cell r="S128">
            <v>40373867</v>
          </cell>
          <cell r="T128" t="str">
            <v>Dirección de Promoción y Prevención de Concesiones e Infraestructura</v>
          </cell>
          <cell r="U128" t="str">
            <v>Esteban Martínez Torres</v>
          </cell>
          <cell r="V128">
            <v>44578</v>
          </cell>
          <cell r="W128">
            <v>19822</v>
          </cell>
          <cell r="X128">
            <v>44566</v>
          </cell>
          <cell r="Y128" t="str">
            <v>INVERSIÓN</v>
          </cell>
          <cell r="Z128">
            <v>17422</v>
          </cell>
          <cell r="AA128">
            <v>40373867</v>
          </cell>
          <cell r="AB128" t="str">
            <v>C-2410-0600-3-0-2410002-02</v>
          </cell>
          <cell r="AC128" t="str">
            <v>ADQUISICIÓN DE BIENES Y SERVICIOS - SERVICIO DE SUPERVISIÓN EN EL CUMPLIMIENTO DE LOS REQUISITOS EN EL SECTOR TRANSPORTE - FORTALECIMIENTO A LA SUPERVISIÓN INTEGRAL A LOS VIGILADOS A NIVEL NACIONAL</v>
          </cell>
          <cell r="AD128" t="str">
            <v>no</v>
          </cell>
          <cell r="AE128">
            <v>44834</v>
          </cell>
          <cell r="AN128"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28" t="str">
            <v xml:space="preserve">Contratación Directa </v>
          </cell>
          <cell r="AP128" t="str">
            <v>LOCAL</v>
          </cell>
          <cell r="AQ128" t="str">
            <v>BOGOTÁ D.C.</v>
          </cell>
          <cell r="AR128" t="str">
            <v>N/A</v>
          </cell>
          <cell r="AT128">
            <v>43</v>
          </cell>
          <cell r="AU128">
            <v>45014</v>
          </cell>
          <cell r="AV128" t="str">
            <v xml:space="preserve">Prestación Servicios </v>
          </cell>
          <cell r="AW128" t="str">
            <v>EN EJECUCIÓN</v>
          </cell>
          <cell r="AX128">
            <v>44574</v>
          </cell>
          <cell r="AY128">
            <v>44575</v>
          </cell>
          <cell r="BA128" t="str">
            <v>https://community.secop.gov.co/Public/Tendering/OpportunityDetail/Index?noticeUID=CO1.NTC.2541440&amp;isFromPublicArea=True&amp;isModal=true&amp;asPopupView=true</v>
          </cell>
          <cell r="BB128" t="str">
            <v>2022537150100240E</v>
          </cell>
          <cell r="BC128" t="str">
            <v>SI</v>
          </cell>
        </row>
        <row r="129">
          <cell r="A129">
            <v>128</v>
          </cell>
          <cell r="B129" t="str">
            <v>Holman Rodriguez Moreno</v>
          </cell>
          <cell r="C129">
            <v>1014218411</v>
          </cell>
          <cell r="D129">
            <v>33263</v>
          </cell>
          <cell r="E129" t="str">
            <v>Bogotá</v>
          </cell>
          <cell r="F129" t="str">
            <v>Hombre</v>
          </cell>
          <cell r="G129">
            <v>44574</v>
          </cell>
          <cell r="H129">
            <v>44834</v>
          </cell>
          <cell r="I129">
            <v>80111614</v>
          </cell>
          <cell r="J129" t="str">
            <v>Ingeniero Civil</v>
          </cell>
          <cell r="K129" t="str">
            <v>PROFESIONAL V</v>
          </cell>
          <cell r="L129" t="str">
            <v>Profesional</v>
          </cell>
          <cell r="M129">
            <v>3229427696</v>
          </cell>
          <cell r="N129" t="str">
            <v>HolmanRodriguez@supertransporte.gov.co</v>
          </cell>
          <cell r="O129" t="str">
            <v>genieprygo@gmail.com</v>
          </cell>
          <cell r="P129">
            <v>4768567</v>
          </cell>
          <cell r="Q129">
            <v>40373867</v>
          </cell>
          <cell r="S129">
            <v>40373867</v>
          </cell>
          <cell r="T129" t="str">
            <v>Dirección de Promoción y Prevención de Concesiones e Infraestructura</v>
          </cell>
          <cell r="U129" t="str">
            <v>Esteban Martínez Torres</v>
          </cell>
          <cell r="V129">
            <v>44578</v>
          </cell>
          <cell r="W129">
            <v>20022</v>
          </cell>
          <cell r="X129">
            <v>44566</v>
          </cell>
          <cell r="Y129" t="str">
            <v>INVERSIÓN</v>
          </cell>
          <cell r="Z129">
            <v>16122</v>
          </cell>
          <cell r="AA129">
            <v>40373867</v>
          </cell>
          <cell r="AB129" t="str">
            <v>C-2410-0600-3-0-2410002-02</v>
          </cell>
          <cell r="AC129" t="str">
            <v>ADQUISICIÓN DE BIENES Y SERVICIOS - SERVICIO DE SUPERVISIÓN EN EL CUMPLIMIENTO DE LOS REQUISITOS EN EL SECTOR TRANSPORTE - FORTALECIMIENTO A LA SUPERVISIÓN INTEGRAL A LOS VIGILADOS A NIVEL NACIONAL</v>
          </cell>
          <cell r="AD129" t="str">
            <v>no</v>
          </cell>
          <cell r="AE129">
            <v>44834</v>
          </cell>
          <cell r="AN129"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29" t="str">
            <v xml:space="preserve">Contratación Directa </v>
          </cell>
          <cell r="AP129" t="str">
            <v>LOCAL</v>
          </cell>
          <cell r="AQ129" t="str">
            <v>BOGOTÁ D.C.</v>
          </cell>
          <cell r="AR129" t="str">
            <v>N/A</v>
          </cell>
          <cell r="AT129">
            <v>31</v>
          </cell>
          <cell r="AU129">
            <v>45014</v>
          </cell>
          <cell r="AV129" t="str">
            <v xml:space="preserve">Prestación Servicios </v>
          </cell>
          <cell r="AW129" t="str">
            <v>EN EJECUCIÓN</v>
          </cell>
          <cell r="AX129">
            <v>44574</v>
          </cell>
          <cell r="AY129">
            <v>44578</v>
          </cell>
          <cell r="AZ129">
            <v>44578</v>
          </cell>
          <cell r="BA129" t="str">
            <v>https://community.secop.gov.co/Public/Tendering/OpportunityDetail/Index?noticeUID=CO1.NTC.2541584&amp;isFromPublicArea=True&amp;isModal=true&amp;asPopupView=true</v>
          </cell>
          <cell r="BB129" t="str">
            <v>2022537150100242E</v>
          </cell>
          <cell r="BC129" t="str">
            <v>SI</v>
          </cell>
        </row>
        <row r="130">
          <cell r="A130">
            <v>129</v>
          </cell>
          <cell r="B130" t="str">
            <v>Dana Gabriela Vargas Jaimes</v>
          </cell>
          <cell r="C130">
            <v>1032440947</v>
          </cell>
          <cell r="D130">
            <v>33234</v>
          </cell>
          <cell r="E130" t="str">
            <v xml:space="preserve">Bogotá </v>
          </cell>
          <cell r="F130" t="str">
            <v>Mujer</v>
          </cell>
          <cell r="G130">
            <v>44574</v>
          </cell>
          <cell r="H130">
            <v>44926</v>
          </cell>
          <cell r="I130">
            <v>80111619</v>
          </cell>
          <cell r="J130" t="str">
            <v>Diseñador Grafico</v>
          </cell>
          <cell r="K130" t="str">
            <v>PROFESIONAL V</v>
          </cell>
          <cell r="L130" t="str">
            <v>Profesional</v>
          </cell>
          <cell r="M130">
            <v>3102572723</v>
          </cell>
          <cell r="N130" t="str">
            <v>DanaVargas@supertransporte.gov.co</v>
          </cell>
          <cell r="O130" t="str">
            <v>danavargas27@gmail.com</v>
          </cell>
          <cell r="P130">
            <v>4768567</v>
          </cell>
          <cell r="Q130">
            <v>55156425</v>
          </cell>
          <cell r="S130">
            <v>55156425</v>
          </cell>
          <cell r="T130" t="str">
            <v>TICS</v>
          </cell>
          <cell r="U130" t="str">
            <v>1. Jorge Guillermo Neira Bossa
2. Claudia Milena Rodriguez Álvarez (01/10/2022)</v>
          </cell>
          <cell r="V130">
            <v>44575</v>
          </cell>
          <cell r="W130">
            <v>16922</v>
          </cell>
          <cell r="X130">
            <v>44566</v>
          </cell>
          <cell r="Y130" t="str">
            <v>INVERSIÓN</v>
          </cell>
          <cell r="Z130">
            <v>16922</v>
          </cell>
          <cell r="AA130">
            <v>55156425</v>
          </cell>
          <cell r="AB130" t="str">
            <v>C-2499-0600-2-0-2499062-02</v>
          </cell>
          <cell r="AC130" t="str">
            <v>ADQUISICIÓN DE BIENES Y SERVICIOS - SERVICIOS DE INFORMACIÓN ACTUALIZADOS - MEJORAMIENTO DE LA GESTIÓN Y CAPACIDAD INSTITUCIONAL PARA LA SUPERVISIÓN INTEGRAL A LOS VIGILADOS A NIVEL NACIONAL</v>
          </cell>
          <cell r="AD130" t="str">
            <v>si</v>
          </cell>
          <cell r="AE130">
            <v>44926</v>
          </cell>
          <cell r="AN130" t="str">
            <v>Prestar sus servicios profesionales en la Oficina de Tecnologías de la Información y las
Comunicaciones para la implementación y mejora de la interfaz de usuario y experiencia de la intranet, aplicaciones y
sistemas de información de la Superintendencia de Transporte.</v>
          </cell>
          <cell r="AO130" t="str">
            <v xml:space="preserve">Contratación Directa </v>
          </cell>
          <cell r="AP130" t="str">
            <v>LOCAL</v>
          </cell>
          <cell r="AQ130" t="str">
            <v>BOGOTÁ D.C.</v>
          </cell>
          <cell r="AR130" t="str">
            <v>N/A</v>
          </cell>
          <cell r="AS130">
            <v>44574</v>
          </cell>
          <cell r="AT130">
            <v>32</v>
          </cell>
          <cell r="AU130">
            <v>45106</v>
          </cell>
          <cell r="AV130" t="str">
            <v xml:space="preserve">Prestación Servicios </v>
          </cell>
          <cell r="AW130" t="str">
            <v>EN EJECUCIÓN</v>
          </cell>
          <cell r="AX130">
            <v>44574</v>
          </cell>
          <cell r="AY130">
            <v>44575</v>
          </cell>
          <cell r="AZ130">
            <v>44575</v>
          </cell>
          <cell r="BA130" t="str">
            <v>https://community.secop.gov.co/Public/Tendering/OpportunityDetail/Index?noticeUID=CO1.NTC.2542804&amp;isFromPublicArea=True&amp;isModal=true&amp;asPopupView=true</v>
          </cell>
          <cell r="BB130" t="str">
            <v>2022537150100003E</v>
          </cell>
          <cell r="BC130" t="str">
            <v>SI</v>
          </cell>
        </row>
        <row r="131">
          <cell r="A131">
            <v>130</v>
          </cell>
          <cell r="B131" t="str">
            <v>Alejandra Carolina Satizabal Mutiz</v>
          </cell>
          <cell r="C131">
            <v>1061738394</v>
          </cell>
          <cell r="D131">
            <v>33293</v>
          </cell>
          <cell r="E131" t="str">
            <v>La Unión</v>
          </cell>
          <cell r="F131" t="str">
            <v>Mujer</v>
          </cell>
          <cell r="G131">
            <v>44575</v>
          </cell>
          <cell r="H131">
            <v>44926</v>
          </cell>
          <cell r="I131">
            <v>80111607</v>
          </cell>
          <cell r="J131" t="str">
            <v>Abogado</v>
          </cell>
          <cell r="K131" t="str">
            <v>PROFESIONAL III</v>
          </cell>
          <cell r="L131" t="str">
            <v>Profesional</v>
          </cell>
          <cell r="M131">
            <v>3014505360</v>
          </cell>
          <cell r="N131" t="str">
            <v>alejandrasatizabal@supertransporte.gov.co</v>
          </cell>
          <cell r="O131" t="str">
            <v>alecasatizabal@gmail.com</v>
          </cell>
          <cell r="P131">
            <v>3529728</v>
          </cell>
          <cell r="Q131">
            <v>40591872</v>
          </cell>
          <cell r="S131">
            <v>40591872</v>
          </cell>
          <cell r="T131" t="str">
            <v>Regional- Despacho</v>
          </cell>
          <cell r="U131" t="str">
            <v>Gilberto Andres Bustos Gonzalez</v>
          </cell>
          <cell r="V131">
            <v>44578</v>
          </cell>
          <cell r="W131">
            <v>14622</v>
          </cell>
          <cell r="X131">
            <v>44566</v>
          </cell>
          <cell r="Y131" t="str">
            <v>INVERSIÓN</v>
          </cell>
          <cell r="Z131">
            <v>20722</v>
          </cell>
          <cell r="AA131">
            <v>40591872</v>
          </cell>
          <cell r="AB131" t="str">
            <v>C-2410-0600-3-0-2410002-02</v>
          </cell>
          <cell r="AC131" t="str">
            <v>ADQUISICIÓN DE BIENES Y SERVICIOS - SERVICIO DE SUPERVISIÓN EN EL CUMPLIMIENTO DE LOS REQUISITOS EN EL SECTOR TRANSPORTE - FORTALECIMIENTO A LA SUPERVISIÓN INTEGRAL A LOS VIGILADOS A NIVEL NACIONAL</v>
          </cell>
          <cell r="AD131" t="str">
            <v>si</v>
          </cell>
          <cell r="AE131">
            <v>44926</v>
          </cell>
          <cell r="AN13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31" t="str">
            <v xml:space="preserve">Contratación Directa </v>
          </cell>
          <cell r="AP131" t="str">
            <v>REGIONAL</v>
          </cell>
          <cell r="AQ131" t="str">
            <v xml:space="preserve">POPAYÁN </v>
          </cell>
          <cell r="AR131" t="str">
            <v>N/A</v>
          </cell>
          <cell r="AS131">
            <v>44574</v>
          </cell>
          <cell r="AT131">
            <v>31</v>
          </cell>
          <cell r="AU131">
            <v>45106</v>
          </cell>
          <cell r="AV131" t="str">
            <v xml:space="preserve">Prestación Servicios </v>
          </cell>
          <cell r="AW131" t="str">
            <v>EN EJECUCIÓN</v>
          </cell>
          <cell r="AX131">
            <v>44576</v>
          </cell>
          <cell r="AY131">
            <v>44578</v>
          </cell>
          <cell r="AZ131">
            <v>44578</v>
          </cell>
          <cell r="BA131" t="str">
            <v>https://community.secop.gov.co/Public/Tendering/OpportunityDetail/Index?noticeUID=CO1.NTC.2542281&amp;isFromPublicArea=True&amp;isModal=true&amp;asPopupView=true</v>
          </cell>
          <cell r="BB131" t="str">
            <v>2022537150100181E</v>
          </cell>
          <cell r="BC131" t="str">
            <v>SI</v>
          </cell>
        </row>
        <row r="132">
          <cell r="A132">
            <v>131</v>
          </cell>
          <cell r="B132" t="str">
            <v>Sebastian Martinez Osorio</v>
          </cell>
          <cell r="C132">
            <v>1144041084</v>
          </cell>
          <cell r="D132">
            <v>33204</v>
          </cell>
          <cell r="E132" t="str">
            <v>Armenia</v>
          </cell>
          <cell r="F132" t="str">
            <v>Hombre</v>
          </cell>
          <cell r="G132">
            <v>44574</v>
          </cell>
          <cell r="H132">
            <v>44834</v>
          </cell>
          <cell r="I132">
            <v>80111614</v>
          </cell>
          <cell r="J132" t="str">
            <v>Ingeniero Civil</v>
          </cell>
          <cell r="K132" t="str">
            <v>PROFESIONAL V</v>
          </cell>
          <cell r="L132" t="str">
            <v>Profesional</v>
          </cell>
          <cell r="M132">
            <v>31767973333</v>
          </cell>
          <cell r="N132" t="str">
            <v>SebastianMartinez@supertransporte.gov.co</v>
          </cell>
          <cell r="O132" t="str">
            <v>sebasphonehtc@gmail.com</v>
          </cell>
          <cell r="P132">
            <v>4768567</v>
          </cell>
          <cell r="Q132">
            <v>40373867</v>
          </cell>
          <cell r="R132">
            <v>7947612</v>
          </cell>
          <cell r="S132">
            <v>48321479</v>
          </cell>
          <cell r="T132" t="str">
            <v>Dirección de Promoción y Prevención de Concesiones e Infraestructura</v>
          </cell>
          <cell r="U132" t="str">
            <v>Esteban Martínez Torres</v>
          </cell>
          <cell r="V132">
            <v>44578</v>
          </cell>
          <cell r="W132">
            <v>20122</v>
          </cell>
          <cell r="X132">
            <v>44566</v>
          </cell>
          <cell r="Y132" t="str">
            <v>INVERSIÓN</v>
          </cell>
          <cell r="Z132">
            <v>17522</v>
          </cell>
          <cell r="AA132">
            <v>40373867</v>
          </cell>
          <cell r="AB132" t="str">
            <v>C-2410-0600-3-0-2410002-02</v>
          </cell>
          <cell r="AC132" t="str">
            <v>ADQUISICIÓN DE BIENES Y SERVICIOS - SERVICIO DE SUPERVISIÓN EN EL CUMPLIMIENTO DE LOS REQUISITOS EN EL SECTOR TRANSPORTE - FORTALECIMIENTO A LA SUPERVISIÓN INTEGRAL A LOS VIGILADOS A NIVEL NACIONAL</v>
          </cell>
          <cell r="AD132" t="str">
            <v>si</v>
          </cell>
          <cell r="AE132">
            <v>44885</v>
          </cell>
          <cell r="AH132" t="str">
            <v>ADICIÓN Y PRÓRROGA</v>
          </cell>
          <cell r="AI132">
            <v>44832</v>
          </cell>
          <cell r="AJ132" t="str">
            <v>N/A</v>
          </cell>
          <cell r="AN132"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32" t="str">
            <v xml:space="preserve">Contratación Directa </v>
          </cell>
          <cell r="AP132" t="str">
            <v>LOCAL</v>
          </cell>
          <cell r="AQ132" t="str">
            <v>BOGOTÁ D.C.</v>
          </cell>
          <cell r="AR132" t="str">
            <v>N/A</v>
          </cell>
          <cell r="AS132">
            <v>44574</v>
          </cell>
          <cell r="AT132">
            <v>32</v>
          </cell>
          <cell r="AU132">
            <v>45065</v>
          </cell>
          <cell r="AV132" t="str">
            <v xml:space="preserve">Prestación Servicios </v>
          </cell>
          <cell r="AW132" t="str">
            <v xml:space="preserve">MODIFICACIÓN </v>
          </cell>
          <cell r="AX132">
            <v>44575</v>
          </cell>
          <cell r="AY132">
            <v>44578</v>
          </cell>
          <cell r="BA132" t="str">
            <v>https://community.secop.gov.co/Public/Tendering/OpportunityDetail/Index?noticeUID=CO1.NTC.2542723&amp;isFromPublicArea=True&amp;isModal=true&amp;asPopupView=true</v>
          </cell>
          <cell r="BB132" t="str">
            <v>2022537150100243E</v>
          </cell>
          <cell r="BC132" t="str">
            <v>SI</v>
          </cell>
        </row>
        <row r="133">
          <cell r="A133">
            <v>132</v>
          </cell>
          <cell r="B133" t="str">
            <v>María Isabel Zapata Ureche</v>
          </cell>
          <cell r="C133">
            <v>1124404526</v>
          </cell>
          <cell r="D133">
            <v>33558</v>
          </cell>
          <cell r="E133" t="str">
            <v xml:space="preserve">Sesquile </v>
          </cell>
          <cell r="F133" t="str">
            <v>Mujer</v>
          </cell>
          <cell r="G133">
            <v>44574</v>
          </cell>
          <cell r="H133">
            <v>44834</v>
          </cell>
          <cell r="I133">
            <v>80111614</v>
          </cell>
          <cell r="J133" t="str">
            <v>Ingenieria civil</v>
          </cell>
          <cell r="K133" t="str">
            <v>PROFESIONAL V</v>
          </cell>
          <cell r="L133" t="str">
            <v>Profesional</v>
          </cell>
          <cell r="M133" t="str">
            <v> 3136697805</v>
          </cell>
          <cell r="N133" t="str">
            <v>MariaZapata@supertransporte.gov.co</v>
          </cell>
          <cell r="O133" t="str">
            <v>isazapata_632@hotmail.com</v>
          </cell>
          <cell r="P133">
            <v>4768567</v>
          </cell>
          <cell r="Q133">
            <v>40373867</v>
          </cell>
          <cell r="S133">
            <v>40373867</v>
          </cell>
          <cell r="T133" t="str">
            <v>Dirección de Promoción y Prevención de Concesiones e Infraestructura</v>
          </cell>
          <cell r="U133" t="str">
            <v>Esteban Martínez Torres</v>
          </cell>
          <cell r="V133">
            <v>44578</v>
          </cell>
          <cell r="W133">
            <v>19922</v>
          </cell>
          <cell r="X133">
            <v>44566</v>
          </cell>
          <cell r="Y133" t="str">
            <v>INVERSIÓN</v>
          </cell>
          <cell r="Z133">
            <v>16222</v>
          </cell>
          <cell r="AA133">
            <v>40373867</v>
          </cell>
          <cell r="AB133" t="str">
            <v>C-2410-0600-3-0-2410002-02</v>
          </cell>
          <cell r="AC133" t="str">
            <v>ADQUISICIÓN DE BIENES Y SERVICIOS - SERVICIO DE SUPERVISIÓN EN EL CUMPLIMIENTO DE LOS REQUISITOS EN EL SECTOR TRANSPORTE - FORTALECIMIENTO A LA SUPERVISIÓN INTEGRAL A LOS VIGILADOS A NIVEL NACIONAL</v>
          </cell>
          <cell r="AD133" t="str">
            <v>no</v>
          </cell>
          <cell r="AE133">
            <v>44834</v>
          </cell>
          <cell r="AN133" t="str">
            <v xml:space="preserve">Prestar sus servicios profesionales en la Superintendencia de Transporte, apoyando el desarrollo de las actividades planificadas para la supervisión de los programas especiales (SETA, SASPRO, PESCRI - PAFYCI, Accesibilidad y Control al Sobrepeso) y del Plan General de Supervisión - PGS, adelantados por la Delegatura de Concesiones e Infraestructura. </v>
          </cell>
          <cell r="AO133" t="str">
            <v xml:space="preserve">Contratación Directa </v>
          </cell>
          <cell r="AP133" t="str">
            <v>LOCAL</v>
          </cell>
          <cell r="AQ133" t="str">
            <v>BOGOTÁ D.C.</v>
          </cell>
          <cell r="AR133" t="str">
            <v>N/A</v>
          </cell>
          <cell r="AT133">
            <v>31</v>
          </cell>
          <cell r="AU133">
            <v>45014</v>
          </cell>
          <cell r="AV133" t="str">
            <v xml:space="preserve">Prestación Servicios </v>
          </cell>
          <cell r="AW133" t="str">
            <v>EN EJECUCIÓN</v>
          </cell>
          <cell r="AX133">
            <v>44574</v>
          </cell>
          <cell r="AY133">
            <v>44578</v>
          </cell>
          <cell r="AZ133">
            <v>44578</v>
          </cell>
          <cell r="BA133" t="str">
            <v>https://community.secop.gov.co/Public/Tendering/OpportunityDetail/Index?noticeUID=CO1.NTC.2542742&amp;isFromPublicArea=True&amp;isModal=true&amp;asPopupView=true</v>
          </cell>
          <cell r="BB133" t="str">
            <v>2022537150100244E</v>
          </cell>
          <cell r="BC133" t="str">
            <v>SI</v>
          </cell>
        </row>
        <row r="134">
          <cell r="A134">
            <v>133</v>
          </cell>
          <cell r="B134" t="str">
            <v>Andres Felipe Reales Cortés</v>
          </cell>
          <cell r="C134">
            <v>1094913259</v>
          </cell>
          <cell r="D134">
            <v>32937</v>
          </cell>
          <cell r="E134" t="str">
            <v>Buenaventura</v>
          </cell>
          <cell r="F134" t="str">
            <v>Hombre</v>
          </cell>
          <cell r="G134">
            <v>44575</v>
          </cell>
          <cell r="H134">
            <v>44926</v>
          </cell>
          <cell r="I134">
            <v>80111607</v>
          </cell>
          <cell r="J134" t="str">
            <v>Abogado</v>
          </cell>
          <cell r="K134" t="str">
            <v>PROFESIONAL III</v>
          </cell>
          <cell r="L134" t="str">
            <v>Profesional</v>
          </cell>
          <cell r="M134">
            <v>3115286518</v>
          </cell>
          <cell r="N134" t="str">
            <v>andresreales@supertransporte.gov.co</v>
          </cell>
          <cell r="O134" t="str">
            <v>anfereco@hotmail.com</v>
          </cell>
          <cell r="P134">
            <v>3529728</v>
          </cell>
          <cell r="Q134">
            <v>40591872</v>
          </cell>
          <cell r="S134">
            <v>40591872</v>
          </cell>
          <cell r="T134" t="str">
            <v>Regional- Despacho</v>
          </cell>
          <cell r="U134" t="str">
            <v>Gilberto Andres Bustos Gonzalez</v>
          </cell>
          <cell r="V134">
            <v>44578</v>
          </cell>
          <cell r="W134">
            <v>14422</v>
          </cell>
          <cell r="X134">
            <v>44566</v>
          </cell>
          <cell r="Y134" t="str">
            <v>INVERSIÓN</v>
          </cell>
          <cell r="Z134">
            <v>17722</v>
          </cell>
          <cell r="AA134">
            <v>40591872</v>
          </cell>
          <cell r="AB134" t="str">
            <v>C-2410-0600-3-0-2410002-02</v>
          </cell>
          <cell r="AC134" t="str">
            <v>ADQUISICIÓN DE BIENES Y SERVICIOS - SERVICIO DE SUPERVISIÓN EN EL CUMPLIMIENTO DE LOS REQUISITOS EN EL SECTOR TRANSPORTE - FORTALECIMIENTO A LA SUPERVISIÓN INTEGRAL A LOS VIGILADOS A NIVEL NACIONAL</v>
          </cell>
          <cell r="AD134" t="str">
            <v>si</v>
          </cell>
          <cell r="AE134">
            <v>44926</v>
          </cell>
          <cell r="AN134"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34" t="str">
            <v xml:space="preserve">Contratación Directa </v>
          </cell>
          <cell r="AP134" t="str">
            <v>REGIONAL</v>
          </cell>
          <cell r="AQ134" t="str">
            <v>PEREIRA</v>
          </cell>
          <cell r="AR134" t="str">
            <v>N/A</v>
          </cell>
          <cell r="AS134">
            <v>44574</v>
          </cell>
          <cell r="AT134">
            <v>32</v>
          </cell>
          <cell r="AU134">
            <v>45106</v>
          </cell>
          <cell r="AV134" t="str">
            <v xml:space="preserve">Prestación Servicios </v>
          </cell>
          <cell r="AW134" t="str">
            <v>EN EJECUCIÓN</v>
          </cell>
          <cell r="AX134">
            <v>44575</v>
          </cell>
          <cell r="AY134">
            <v>44578</v>
          </cell>
          <cell r="AZ134">
            <v>44575</v>
          </cell>
          <cell r="BA134" t="str">
            <v>https://community.secop.gov.co/Public/Tendering/OpportunityDetail/Index?noticeUID=CO1.NTC.2544402&amp;isFromPublicArea=True&amp;isModal=true&amp;asPopupView=true</v>
          </cell>
          <cell r="BB134" t="str">
            <v>2022537150100174E</v>
          </cell>
          <cell r="BC134" t="str">
            <v>SI</v>
          </cell>
        </row>
        <row r="135">
          <cell r="A135">
            <v>134</v>
          </cell>
          <cell r="B135" t="str">
            <v>Julio Cesar Varela García</v>
          </cell>
          <cell r="C135">
            <v>79456039</v>
          </cell>
          <cell r="D135">
            <v>25160</v>
          </cell>
          <cell r="E135" t="str">
            <v>Bogotá</v>
          </cell>
          <cell r="F135" t="str">
            <v>Mujer</v>
          </cell>
          <cell r="G135">
            <v>44574</v>
          </cell>
          <cell r="H135">
            <v>44926</v>
          </cell>
          <cell r="I135">
            <v>80111614</v>
          </cell>
          <cell r="J135" t="str">
            <v>Ingeniero de Sistemas</v>
          </cell>
          <cell r="K135" t="str">
            <v>ESPECIALIZADO IV</v>
          </cell>
          <cell r="L135" t="str">
            <v>Profesional</v>
          </cell>
          <cell r="M135">
            <v>7456006</v>
          </cell>
          <cell r="N135" t="str">
            <v>juliovarela@supertransporte.gov.co</v>
          </cell>
          <cell r="O135" t="str">
            <v>julioc_v@hotmail.com</v>
          </cell>
          <cell r="P135">
            <v>7288832</v>
          </cell>
          <cell r="Q135">
            <v>84307490</v>
          </cell>
          <cell r="S135">
            <v>84307490</v>
          </cell>
          <cell r="T135" t="str">
            <v>TICS</v>
          </cell>
          <cell r="U135" t="str">
            <v>1. Jorge Guillermo Neira Bossa
2. Claudia Milena Rodriguez Álvarez (01/10/2022)</v>
          </cell>
          <cell r="V135">
            <v>44575</v>
          </cell>
          <cell r="W135">
            <v>18522</v>
          </cell>
          <cell r="X135">
            <v>44566</v>
          </cell>
          <cell r="Y135" t="str">
            <v>INVERSIÓN</v>
          </cell>
          <cell r="Z135">
            <v>17022</v>
          </cell>
          <cell r="AA135">
            <v>84307490</v>
          </cell>
          <cell r="AB135" t="str">
            <v>C-2410-0600-3-0-2410003-02</v>
          </cell>
          <cell r="AC135" t="str">
            <v>ADQUISICIÓN DE BIENES Y SERVICIOS - DOCUMENTOS DE INVESTIGACIÓN - FORTALECIMIENTO A LA SUPERVISIÓN INTEGRAL A LOS VIGILADOS A NIVEL NACIONAL</v>
          </cell>
          <cell r="AD135" t="str">
            <v>si</v>
          </cell>
          <cell r="AE135">
            <v>44926</v>
          </cell>
          <cell r="AN135" t="str">
            <v xml:space="preserve">Prestar sus servicios profesionales adelantando actividades de gestión de las bases de datos
que soportan los sistemas de información de la Superintendencia de Transporte.
</v>
          </cell>
          <cell r="AO135" t="str">
            <v xml:space="preserve">Contratación Directa </v>
          </cell>
          <cell r="AP135" t="str">
            <v>LOCAL</v>
          </cell>
          <cell r="AQ135" t="str">
            <v>BOGOTÁ D.C.</v>
          </cell>
          <cell r="AR135" t="str">
            <v>N/A</v>
          </cell>
          <cell r="AS135">
            <v>44574</v>
          </cell>
          <cell r="AT135">
            <v>54</v>
          </cell>
          <cell r="AU135">
            <v>45106</v>
          </cell>
          <cell r="AV135" t="str">
            <v xml:space="preserve">Prestación Servicios </v>
          </cell>
          <cell r="AW135" t="str">
            <v>EN EJECUCIÓN</v>
          </cell>
          <cell r="AX135">
            <v>44574</v>
          </cell>
          <cell r="AY135">
            <v>44575</v>
          </cell>
          <cell r="AZ135">
            <v>44575</v>
          </cell>
          <cell r="BA135" t="str">
            <v>https://community.secop.gov.co/Public/Tendering/OpportunityDetail/Index?noticeUID=CO1.NTC.2544773&amp;isFromPublicArea=True&amp;isModal=true&amp;asPopupView=true</v>
          </cell>
          <cell r="BB135" t="str">
            <v>2022537150100004E</v>
          </cell>
          <cell r="BC135" t="str">
            <v>SI</v>
          </cell>
        </row>
        <row r="136">
          <cell r="A136">
            <v>135</v>
          </cell>
          <cell r="B136" t="str">
            <v>Laura Maria Noreña Moreno</v>
          </cell>
          <cell r="C136">
            <v>1036937071</v>
          </cell>
          <cell r="D136">
            <v>32924</v>
          </cell>
          <cell r="E136" t="str">
            <v>Rionegro</v>
          </cell>
          <cell r="F136" t="str">
            <v>Mujer</v>
          </cell>
          <cell r="G136">
            <v>44574</v>
          </cell>
          <cell r="H136">
            <v>44926</v>
          </cell>
          <cell r="I136">
            <v>80111614</v>
          </cell>
          <cell r="J136" t="str">
            <v>INGENIERIA DE CONTROL</v>
          </cell>
          <cell r="K136" t="str">
            <v>ESPECIALIZADO I</v>
          </cell>
          <cell r="L136" t="str">
            <v>Profesional</v>
          </cell>
          <cell r="M136">
            <v>5619434</v>
          </cell>
          <cell r="N136" t="str">
            <v>lauranorena@supertransporte.gov.co</v>
          </cell>
          <cell r="O136" t="str">
            <v>lmnorenam@gmail.com</v>
          </cell>
          <cell r="P136">
            <v>5502194</v>
          </cell>
          <cell r="Q136">
            <v>63642044</v>
          </cell>
          <cell r="S136">
            <v>63642044</v>
          </cell>
          <cell r="T136" t="str">
            <v>TICS</v>
          </cell>
          <cell r="U136" t="str">
            <v>1. Jorge Guillermo Neira Bossa
2. Claudia Milena Rodriguez Álvarez (01/10/2022)</v>
          </cell>
          <cell r="V136">
            <v>44575</v>
          </cell>
          <cell r="W136">
            <v>15522</v>
          </cell>
          <cell r="X136">
            <v>44566</v>
          </cell>
          <cell r="Y136" t="str">
            <v>INVERSIÓN</v>
          </cell>
          <cell r="Z136">
            <v>17122</v>
          </cell>
          <cell r="AA136">
            <v>63642044</v>
          </cell>
          <cell r="AB136" t="str">
            <v>C-2410-0600-3-0-2410003-02</v>
          </cell>
          <cell r="AC136" t="str">
            <v>ADQUISICIÓN DE BIENES Y SERVICIOS - DOCUMENTOS DE INVESTIGACIÓN - FORTALECIMIENTO A LA SUPERVISIÓN INTEGRAL A LOS VIGILADOS A NIVEL NACIONAL</v>
          </cell>
          <cell r="AD136" t="str">
            <v>si</v>
          </cell>
          <cell r="AE136">
            <v>44926</v>
          </cell>
          <cell r="AN136" t="str">
            <v xml:space="preserve"> Prestar sus servicios profesionales para la gestión de información y datos para su control y
monitoreo en tableros de control de la Superintendencia de Transporte</v>
          </cell>
          <cell r="AO136" t="str">
            <v xml:space="preserve">Contratación Directa </v>
          </cell>
          <cell r="AP136" t="str">
            <v>LOCAL</v>
          </cell>
          <cell r="AQ136" t="str">
            <v>BOGOTÁ D.C.</v>
          </cell>
          <cell r="AR136" t="str">
            <v>N/A</v>
          </cell>
          <cell r="AS136">
            <v>44574</v>
          </cell>
          <cell r="AT136">
            <v>32</v>
          </cell>
          <cell r="AU136">
            <v>45106</v>
          </cell>
          <cell r="AV136" t="str">
            <v xml:space="preserve">Prestación Servicios </v>
          </cell>
          <cell r="AW136" t="str">
            <v>EN EJECUCIÓN</v>
          </cell>
          <cell r="AX136">
            <v>44574</v>
          </cell>
          <cell r="AY136">
            <v>44575</v>
          </cell>
          <cell r="AZ136">
            <v>44575</v>
          </cell>
          <cell r="BA136" t="str">
            <v>https://community.secop.gov.co/Public/Tendering/OpportunityDetail/Index?noticeUID=CO1.NTC.2544962&amp;isFromPublicArea=True&amp;isModal=true&amp;asPopupView=true</v>
          </cell>
          <cell r="BB136" t="str">
            <v>2022537150100002E</v>
          </cell>
          <cell r="BC136" t="str">
            <v>SI</v>
          </cell>
        </row>
        <row r="137">
          <cell r="A137">
            <v>136</v>
          </cell>
          <cell r="B137" t="str">
            <v>Luis Fernando Palma Galindo</v>
          </cell>
          <cell r="C137">
            <v>80245763</v>
          </cell>
          <cell r="D137">
            <v>30368</v>
          </cell>
          <cell r="E137" t="str">
            <v xml:space="preserve">Bogotá </v>
          </cell>
          <cell r="F137" t="str">
            <v>Hombre</v>
          </cell>
          <cell r="G137">
            <v>44574</v>
          </cell>
          <cell r="H137">
            <v>44926</v>
          </cell>
          <cell r="I137">
            <v>80111614</v>
          </cell>
          <cell r="J137" t="str">
            <v>Ingenieria de Sistemas</v>
          </cell>
          <cell r="K137" t="str">
            <v>PROFESIONAL I</v>
          </cell>
          <cell r="L137" t="str">
            <v>Profesional</v>
          </cell>
          <cell r="M137" t="str">
            <v> 3118885351</v>
          </cell>
          <cell r="N137" t="str">
            <v>luispalma@supertransporte.gov.co</v>
          </cell>
          <cell r="O137" t="str">
            <v>ferpalmer@hotmail.com</v>
          </cell>
          <cell r="P137">
            <v>2941952</v>
          </cell>
          <cell r="Q137">
            <v>34028578</v>
          </cell>
          <cell r="S137">
            <v>34028578</v>
          </cell>
          <cell r="T137" t="str">
            <v>TICS</v>
          </cell>
          <cell r="U137" t="str">
            <v>1. Jorge Guillermo Neira Bossa
2. Claudia Milena Rodriguez Álvarez (01/10/2022)</v>
          </cell>
          <cell r="V137">
            <v>44578</v>
          </cell>
          <cell r="W137">
            <v>15222</v>
          </cell>
          <cell r="X137">
            <v>44566</v>
          </cell>
          <cell r="Y137" t="str">
            <v>INVERSIÓN</v>
          </cell>
          <cell r="Z137">
            <v>17222</v>
          </cell>
          <cell r="AA137">
            <v>34028578</v>
          </cell>
          <cell r="AB137" t="str">
            <v>C-2499-0600-2-0-2499062-02</v>
          </cell>
          <cell r="AC137" t="str">
            <v>ADQUISICIÓN DE BIENES Y SERVICIOS - SERVICIOS DE INFORMACIÓN ACTUALIZADOS - MEJORAMIENTO DE LA GESTIÓN Y CAPACIDAD INSTITUCIONAL PARA LA SUPERVISIÓN INTEGRAL A LOS VIGILADOS A NIVEL NACIONAL</v>
          </cell>
          <cell r="AD137" t="str">
            <v>si</v>
          </cell>
          <cell r="AE137">
            <v>44926</v>
          </cell>
          <cell r="AN137" t="str">
            <v xml:space="preserve"> Prestar sus servicios profesionales coadyuvando los procesos propios de la gestión y operación
de la infraestructura tecnológica de la Superintendencia de Transporte.
</v>
          </cell>
          <cell r="AO137" t="str">
            <v xml:space="preserve">Contratación Directa </v>
          </cell>
          <cell r="AP137" t="str">
            <v>LOCAL</v>
          </cell>
          <cell r="AQ137" t="str">
            <v>BOGOTÁ D.C.</v>
          </cell>
          <cell r="AR137" t="str">
            <v>N/A</v>
          </cell>
          <cell r="AS137">
            <v>44574</v>
          </cell>
          <cell r="AT137">
            <v>39</v>
          </cell>
          <cell r="AU137">
            <v>45106</v>
          </cell>
          <cell r="AV137" t="str">
            <v xml:space="preserve">Prestación Servicios </v>
          </cell>
          <cell r="AW137" t="str">
            <v>EN EJECUCIÓN</v>
          </cell>
          <cell r="AX137">
            <v>44574</v>
          </cell>
          <cell r="AY137">
            <v>44575</v>
          </cell>
          <cell r="AZ137">
            <v>44578</v>
          </cell>
          <cell r="BA137" t="str">
            <v>https://community.secop.gov.co/Public/Tendering/OpportunityDetail/Index?noticeUID=CO1.NTC.2545409&amp;isFromPublicArea=True&amp;isModal=true&amp;asPopupView=true</v>
          </cell>
          <cell r="BB137" t="str">
            <v>2022537150100005E</v>
          </cell>
          <cell r="BC137" t="str">
            <v>SI</v>
          </cell>
        </row>
        <row r="138">
          <cell r="A138">
            <v>137</v>
          </cell>
          <cell r="B138" t="str">
            <v>Angie Tatiana Gonzalez Caicedo</v>
          </cell>
          <cell r="C138">
            <v>1033777643</v>
          </cell>
          <cell r="D138">
            <v>34886</v>
          </cell>
          <cell r="E138" t="str">
            <v>Bogotá</v>
          </cell>
          <cell r="F138" t="str">
            <v>Mujer</v>
          </cell>
          <cell r="G138">
            <v>44575</v>
          </cell>
          <cell r="H138">
            <v>44834</v>
          </cell>
          <cell r="I138">
            <v>80111607</v>
          </cell>
          <cell r="J138" t="str">
            <v>Técnico</v>
          </cell>
          <cell r="K138" t="str">
            <v>PROFESIONAL III</v>
          </cell>
          <cell r="L138" t="str">
            <v>Profesional</v>
          </cell>
          <cell r="M138">
            <v>3144922773</v>
          </cell>
          <cell r="N138" t="str">
            <v>angiegonzalez@supertransporte.gov.co</v>
          </cell>
          <cell r="O138" t="str">
            <v>tatianagcaicedo@gmail.com</v>
          </cell>
          <cell r="P138">
            <v>3529728</v>
          </cell>
          <cell r="Q138">
            <v>29885030</v>
          </cell>
          <cell r="R138">
            <v>10589184</v>
          </cell>
          <cell r="S138">
            <v>40474214</v>
          </cell>
          <cell r="T138" t="str">
            <v>GIT de Jurisdicción Coactiva de la Oficina Asesora Jurídica</v>
          </cell>
          <cell r="U138" t="str">
            <v>Jhohan Samir Abdlah Rubiano</v>
          </cell>
          <cell r="V138">
            <v>44578</v>
          </cell>
          <cell r="W138">
            <v>23622</v>
          </cell>
          <cell r="X138">
            <v>44567</v>
          </cell>
          <cell r="Y138" t="str">
            <v>FUNCIONAMIENTO</v>
          </cell>
          <cell r="Z138">
            <v>19522</v>
          </cell>
          <cell r="AA138">
            <v>29885030</v>
          </cell>
          <cell r="AB138" t="str">
            <v>A-02-02-02-008-002</v>
          </cell>
          <cell r="AC138" t="str">
            <v>SERVICIOS JURÍDICOS Y CONTABLES</v>
          </cell>
          <cell r="AD138" t="str">
            <v>si</v>
          </cell>
          <cell r="AE138">
            <v>44926</v>
          </cell>
          <cell r="AH138" t="str">
            <v>ADICIÓN Y PRÓRROGA</v>
          </cell>
          <cell r="AI138">
            <v>44834</v>
          </cell>
          <cell r="AJ138" t="str">
            <v>N/A</v>
          </cell>
          <cell r="AN138" t="str">
            <v>Prestar sus servicios profesionales en la Superintendencia de Transporte brindando apoyo a la Oficina Asesora Jurídica en la proyección y revisión de documentos de carácter jurídico y de jurisdicción coactiva que se le asignen, según los lineamientos de la entidad.</v>
          </cell>
          <cell r="AO138" t="str">
            <v xml:space="preserve">Contratación Directa </v>
          </cell>
          <cell r="AP138" t="str">
            <v>LOCAL</v>
          </cell>
          <cell r="AQ138" t="str">
            <v>BOGOTÁ D.C.</v>
          </cell>
          <cell r="AR138" t="str">
            <v>N/A</v>
          </cell>
          <cell r="AS138">
            <v>44574</v>
          </cell>
          <cell r="AT138">
            <v>27</v>
          </cell>
          <cell r="AU138">
            <v>45106</v>
          </cell>
          <cell r="AV138" t="str">
            <v xml:space="preserve">Prestación Servicios </v>
          </cell>
          <cell r="AW138" t="str">
            <v xml:space="preserve">MODIFICACIÓN </v>
          </cell>
          <cell r="AX138">
            <v>44577</v>
          </cell>
          <cell r="AY138">
            <v>44578</v>
          </cell>
          <cell r="BA138" t="str">
            <v>https://community.secop.gov.co/Public/Tendering/OpportunityDetail/Index?noticeUID=CO1.NTC.2545154&amp;isFromPublicArea=True&amp;isModal=true&amp;asPopupView=true</v>
          </cell>
          <cell r="BB138" t="str">
            <v>2022537150100056E</v>
          </cell>
          <cell r="BC138" t="str">
            <v>SI</v>
          </cell>
        </row>
        <row r="139">
          <cell r="A139">
            <v>138</v>
          </cell>
          <cell r="B139" t="str">
            <v xml:space="preserve">Daniel Alberto Casadiegos Claro </v>
          </cell>
          <cell r="C139">
            <v>1091657918</v>
          </cell>
          <cell r="D139">
            <v>32083</v>
          </cell>
          <cell r="E139" t="str">
            <v>Ocaña</v>
          </cell>
          <cell r="F139" t="str">
            <v>Hombre</v>
          </cell>
          <cell r="G139">
            <v>44575</v>
          </cell>
          <cell r="H139">
            <v>44926</v>
          </cell>
          <cell r="I139">
            <v>80111607</v>
          </cell>
          <cell r="J139" t="str">
            <v>Abogado</v>
          </cell>
          <cell r="K139" t="str">
            <v>PROFESIONAL III</v>
          </cell>
          <cell r="L139" t="str">
            <v>Profesional</v>
          </cell>
          <cell r="M139">
            <v>3015439639</v>
          </cell>
          <cell r="N139" t="str">
            <v>danielcasadiegos@supertransporte.gov.co</v>
          </cell>
          <cell r="O139" t="str">
            <v>danielcasadiegos@hotmail.com</v>
          </cell>
          <cell r="P139">
            <v>3529728</v>
          </cell>
          <cell r="Q139">
            <v>40591872</v>
          </cell>
          <cell r="S139">
            <v>40591872</v>
          </cell>
          <cell r="T139" t="str">
            <v>Regional- Despacho</v>
          </cell>
          <cell r="U139" t="str">
            <v>Gilberto Andres Bustos Gonzalez</v>
          </cell>
          <cell r="V139">
            <v>44578</v>
          </cell>
          <cell r="W139">
            <v>12622</v>
          </cell>
          <cell r="X139">
            <v>44566</v>
          </cell>
          <cell r="Y139" t="str">
            <v>INVERSIÓN</v>
          </cell>
          <cell r="Z139">
            <v>19322</v>
          </cell>
          <cell r="AA139">
            <v>40591872</v>
          </cell>
          <cell r="AB139" t="str">
            <v>C-2410-0600-3-0-2410002-02</v>
          </cell>
          <cell r="AC139" t="str">
            <v>ADQUISICIÓN DE BIENES Y SERVICIOS - SERVICIO DE SUPERVISIÓN EN EL CUMPLIMIENTO DE LOS REQUISITOS EN EL SECTOR TRANSPORTE - FORTALECIMIENTO A LA SUPERVISIÓN INTEGRAL A LOS VIGILADOS A NIVEL NACIONAL</v>
          </cell>
          <cell r="AD139" t="str">
            <v>si</v>
          </cell>
          <cell r="AE139">
            <v>44926</v>
          </cell>
          <cell r="AN13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39" t="str">
            <v xml:space="preserve">Contratación Directa </v>
          </cell>
          <cell r="AP139" t="str">
            <v>REGIONAL</v>
          </cell>
          <cell r="AQ139" t="str">
            <v>YOPAL</v>
          </cell>
          <cell r="AR139" t="str">
            <v>N/A</v>
          </cell>
          <cell r="AS139">
            <v>44574</v>
          </cell>
          <cell r="AT139">
            <v>35</v>
          </cell>
          <cell r="AU139">
            <v>45106</v>
          </cell>
          <cell r="AV139" t="str">
            <v xml:space="preserve">Prestación Servicios </v>
          </cell>
          <cell r="AW139" t="str">
            <v>EN EJECUCIÓN</v>
          </cell>
          <cell r="AX139">
            <v>44575</v>
          </cell>
          <cell r="AY139">
            <v>44578</v>
          </cell>
          <cell r="AZ139">
            <v>44578</v>
          </cell>
          <cell r="BA139" t="str">
            <v>https://community.secop.gov.co/Public/Tendering/OpportunityDetail/Index?noticeUID=CO1.NTC.2545467&amp;isFromPublicArea=True&amp;isModal=true&amp;asPopupView=true</v>
          </cell>
          <cell r="BB139" t="str">
            <v>2022537150100180E</v>
          </cell>
          <cell r="BC139" t="str">
            <v>SI</v>
          </cell>
        </row>
        <row r="140">
          <cell r="A140">
            <v>139</v>
          </cell>
          <cell r="B140" t="str">
            <v>Jorge Andrés Britto Herrera</v>
          </cell>
          <cell r="C140">
            <v>1065586212</v>
          </cell>
          <cell r="D140">
            <v>31948</v>
          </cell>
          <cell r="E140" t="str">
            <v>Valledupar</v>
          </cell>
          <cell r="F140" t="str">
            <v>Hombre</v>
          </cell>
          <cell r="G140">
            <v>44575</v>
          </cell>
          <cell r="H140">
            <v>44834</v>
          </cell>
          <cell r="I140">
            <v>80111607</v>
          </cell>
          <cell r="J140" t="str">
            <v>Abogado - ESP</v>
          </cell>
          <cell r="K140" t="str">
            <v>PROFESIONAL IV</v>
          </cell>
          <cell r="L140" t="str">
            <v>Profesional</v>
          </cell>
          <cell r="M140">
            <v>3004131718</v>
          </cell>
          <cell r="N140" t="str">
            <v>jorgebritto@supertransporte.gov.co</v>
          </cell>
          <cell r="O140" t="str">
            <v>jorgeabrittoh87@gmail.com</v>
          </cell>
          <cell r="P140">
            <v>4227072</v>
          </cell>
          <cell r="Q140">
            <v>35789210</v>
          </cell>
          <cell r="R140">
            <v>12258508</v>
          </cell>
          <cell r="S140">
            <v>48047718</v>
          </cell>
          <cell r="T140" t="str">
            <v>GIT de Jurisdicción Coactiva de la Oficina Asesora Jurídica</v>
          </cell>
          <cell r="U140" t="str">
            <v>Jhohan Samir Abdlah Rubiano</v>
          </cell>
          <cell r="V140">
            <v>44581</v>
          </cell>
          <cell r="W140">
            <v>23822</v>
          </cell>
          <cell r="X140">
            <v>44567</v>
          </cell>
          <cell r="Y140" t="str">
            <v>FUNCIONAMIENTO</v>
          </cell>
          <cell r="Z140">
            <v>19622</v>
          </cell>
          <cell r="AA140">
            <v>35789210</v>
          </cell>
          <cell r="AB140" t="str">
            <v>A-02-02-02-008-002</v>
          </cell>
          <cell r="AC140" t="str">
            <v>SERVICIOS JURÍDICOS Y CONTABLES</v>
          </cell>
          <cell r="AD140" t="str">
            <v>si</v>
          </cell>
          <cell r="AE140">
            <v>44926</v>
          </cell>
          <cell r="AH140" t="str">
            <v>ADICIÓN Y PRÓRROGA</v>
          </cell>
          <cell r="AI140">
            <v>44834</v>
          </cell>
          <cell r="AJ140" t="str">
            <v>N/A</v>
          </cell>
          <cell r="AN140" t="str">
            <v>Prestar sus servicios profesionales en la Superintendencia de Transporte brindando apoyo a la Oficina Asesora Jurídica en la proyección y revisión de documentos de carácter jurídico y de jurisdicción coactiva que se le asignen, según los lineamientos de la entidad.</v>
          </cell>
          <cell r="AO140" t="str">
            <v xml:space="preserve">Contratación Directa </v>
          </cell>
          <cell r="AP140" t="str">
            <v>LOCAL</v>
          </cell>
          <cell r="AQ140" t="str">
            <v>BOGOTÁ D.C.</v>
          </cell>
          <cell r="AR140" t="str">
            <v>N/A</v>
          </cell>
          <cell r="AS140">
            <v>44574</v>
          </cell>
          <cell r="AT140">
            <v>35</v>
          </cell>
          <cell r="AU140">
            <v>45106</v>
          </cell>
          <cell r="AV140" t="str">
            <v xml:space="preserve">Prestación Servicios </v>
          </cell>
          <cell r="AW140" t="str">
            <v xml:space="preserve">MODIFICACIÓN </v>
          </cell>
          <cell r="AX140">
            <v>44577</v>
          </cell>
          <cell r="AY140">
            <v>44578</v>
          </cell>
          <cell r="AZ140">
            <v>44581</v>
          </cell>
          <cell r="BA140" t="str">
            <v>https://community.secop.gov.co/Public/Tendering/OpportunityDetail/Index?noticeUID=CO1.NTC.2546095&amp;isFromPublicArea=True&amp;isModal=true&amp;asPopupView=true</v>
          </cell>
          <cell r="BB140" t="str">
            <v>2022537150100058E</v>
          </cell>
          <cell r="BC140" t="str">
            <v>SI</v>
          </cell>
        </row>
        <row r="141">
          <cell r="A141">
            <v>140</v>
          </cell>
          <cell r="B141" t="str">
            <v>Universidad Nacional de Colombia</v>
          </cell>
          <cell r="C141">
            <v>899999063</v>
          </cell>
          <cell r="D141" t="e">
            <v>#N/A</v>
          </cell>
          <cell r="E141" t="e">
            <v>#N/A</v>
          </cell>
          <cell r="F141" t="str">
            <v>Persona Jurídica</v>
          </cell>
          <cell r="G141">
            <v>44580</v>
          </cell>
          <cell r="H141">
            <v>44926</v>
          </cell>
          <cell r="I141">
            <v>86101700</v>
          </cell>
          <cell r="J141" t="str">
            <v>N/A</v>
          </cell>
          <cell r="K141" t="e">
            <v>#N/A</v>
          </cell>
          <cell r="L141" t="e">
            <v>#N/A</v>
          </cell>
          <cell r="M141">
            <v>3165088</v>
          </cell>
          <cell r="N141" t="e">
            <v>#N/A</v>
          </cell>
          <cell r="O141" t="str">
            <v>jcmoralesc@unal.edu.co</v>
          </cell>
          <cell r="P141" t="str">
            <v>Según factura</v>
          </cell>
          <cell r="Q141">
            <v>185708000</v>
          </cell>
          <cell r="S141">
            <v>185708000</v>
          </cell>
          <cell r="T141" t="str">
            <v>GIT-Talento Humano</v>
          </cell>
          <cell r="U141" t="str">
            <v>María Angélica Tello Coley</v>
          </cell>
          <cell r="V141">
            <v>44586</v>
          </cell>
          <cell r="W141">
            <v>35422</v>
          </cell>
          <cell r="X141">
            <v>44572</v>
          </cell>
          <cell r="Y141" t="str">
            <v>FUNCIONAMIENTO</v>
          </cell>
          <cell r="Z141">
            <v>24722</v>
          </cell>
          <cell r="AA141">
            <v>185708000</v>
          </cell>
          <cell r="AB141" t="str">
            <v>A-02-02-02-009-002</v>
          </cell>
          <cell r="AC141" t="str">
            <v>SERVICIOS DE EDUCACIÓN</v>
          </cell>
          <cell r="AD141" t="str">
            <v>si</v>
          </cell>
          <cell r="AE141">
            <v>44926</v>
          </cell>
          <cell r="AH141" t="str">
            <v>Modificación en cursos</v>
          </cell>
          <cell r="AN141" t="str">
            <v>Prestar los servicios de capacitación para fortalecer habilidades, conocimientos y actualizar a los funcionarios de la Superintendencia de Transporte a través de programas de formación bajo diversas modalidades, en cumplimiento de lo dispuesto en el Plan Institucional de Capacitación – PIC para la vigencia 2022.</v>
          </cell>
          <cell r="AO141" t="str">
            <v xml:space="preserve">Contratación Directa </v>
          </cell>
          <cell r="AP141" t="str">
            <v>LOCAL</v>
          </cell>
          <cell r="AQ141" t="str">
            <v>BOGOTÁ D.C.</v>
          </cell>
          <cell r="AR141" t="str">
            <v>N/A</v>
          </cell>
          <cell r="AS141">
            <v>44574</v>
          </cell>
          <cell r="AT141" t="e">
            <v>#N/A</v>
          </cell>
          <cell r="AU141">
            <v>45106</v>
          </cell>
          <cell r="AV141" t="str">
            <v>Contrato interadministrativo</v>
          </cell>
          <cell r="AW141" t="str">
            <v>EN EJECUCIÓN</v>
          </cell>
          <cell r="AX141" t="str">
            <v>N/A</v>
          </cell>
          <cell r="AY141" t="str">
            <v>N/A</v>
          </cell>
          <cell r="AZ141">
            <v>44585</v>
          </cell>
          <cell r="BA141" t="str">
            <v>https://community.secop.gov.co/Public/Tendering/OpportunityDetail/Index?noticeUID=CO1.NTC.2548874&amp;isFromPublicArea=True&amp;isModal=true&amp;asPopupView=true</v>
          </cell>
          <cell r="BB141" t="str">
            <v>2022537150100312E</v>
          </cell>
          <cell r="BC141" t="str">
            <v>SI</v>
          </cell>
        </row>
        <row r="142">
          <cell r="A142">
            <v>141</v>
          </cell>
          <cell r="B142" t="str">
            <v>Luz Mary Meza Gonzalez</v>
          </cell>
          <cell r="C142">
            <v>64578155</v>
          </cell>
          <cell r="D142">
            <v>28294</v>
          </cell>
          <cell r="E142" t="str">
            <v>Sincelejo</v>
          </cell>
          <cell r="F142" t="str">
            <v>Mujer</v>
          </cell>
          <cell r="G142">
            <v>44575</v>
          </cell>
          <cell r="H142">
            <v>44834</v>
          </cell>
          <cell r="I142">
            <v>80111605</v>
          </cell>
          <cell r="J142" t="str">
            <v>Contador Público</v>
          </cell>
          <cell r="K142" t="str">
            <v>PROFESIONAL IV</v>
          </cell>
          <cell r="L142" t="str">
            <v>Profesional</v>
          </cell>
          <cell r="M142">
            <v>3014393624</v>
          </cell>
          <cell r="N142" t="str">
            <v>luzmeza@supertransporte.gov.co</v>
          </cell>
          <cell r="O142" t="str">
            <v>luzmarymezag@gmail.com</v>
          </cell>
          <cell r="P142">
            <v>4227072</v>
          </cell>
          <cell r="Q142">
            <v>35789210</v>
          </cell>
          <cell r="R142">
            <v>12681216</v>
          </cell>
          <cell r="S142">
            <v>48470426</v>
          </cell>
          <cell r="T142" t="str">
            <v>Oficina Asesora Jurídica</v>
          </cell>
          <cell r="U142" t="str">
            <v>María Fernanda Serna Quiroga</v>
          </cell>
          <cell r="V142">
            <v>44578</v>
          </cell>
          <cell r="W142">
            <v>23422</v>
          </cell>
          <cell r="X142">
            <v>44567</v>
          </cell>
          <cell r="Y142" t="str">
            <v>FUNCIONAMIENTO</v>
          </cell>
          <cell r="Z142">
            <v>19722</v>
          </cell>
          <cell r="AA142">
            <v>35789210</v>
          </cell>
          <cell r="AB142" t="str">
            <v>A-02-02-02-008-002</v>
          </cell>
          <cell r="AC142" t="str">
            <v>SERVICIOS JURÍDICOS Y CONTABLES</v>
          </cell>
          <cell r="AD142" t="str">
            <v>si</v>
          </cell>
          <cell r="AE142">
            <v>44926</v>
          </cell>
          <cell r="AH142" t="str">
            <v>ADICIÓN Y PRÓRROGA</v>
          </cell>
          <cell r="AI142">
            <v>44834</v>
          </cell>
          <cell r="AJ142" t="str">
            <v>N/A</v>
          </cell>
          <cell r="AN142" t="str">
            <v>Prestar sus servicios profesionales en realización de estudios, cotejo, proyección y sustitución desde el punto de vista contable, financiero y económico de trámites, actos o documentos que le sean asignados por parte de la Oficina Asesora Jurídica de la entidad</v>
          </cell>
          <cell r="AO142" t="str">
            <v xml:space="preserve">Contratación Directa </v>
          </cell>
          <cell r="AP142" t="str">
            <v>LOCAL</v>
          </cell>
          <cell r="AQ142" t="str">
            <v>BOGOTÁ D.C.</v>
          </cell>
          <cell r="AR142" t="str">
            <v>N/A</v>
          </cell>
          <cell r="AS142">
            <v>44574</v>
          </cell>
          <cell r="AT142">
            <v>45</v>
          </cell>
          <cell r="AU142">
            <v>45106</v>
          </cell>
          <cell r="AV142" t="str">
            <v xml:space="preserve">Prestación Servicios </v>
          </cell>
          <cell r="AW142" t="str">
            <v xml:space="preserve">MODIFICACIÓN </v>
          </cell>
          <cell r="AX142">
            <v>44577</v>
          </cell>
          <cell r="AY142">
            <v>44578</v>
          </cell>
          <cell r="AZ142">
            <v>44578</v>
          </cell>
          <cell r="BA142" t="str">
            <v>https://community.secop.gov.co/Public/Tendering/OpportunityDetail/Index?noticeUID=CO1.NTC.2547599&amp;isFromPublicArea=True&amp;isModal=true&amp;asPopupView=true</v>
          </cell>
          <cell r="BB142" t="str">
            <v>2022537150100055E</v>
          </cell>
          <cell r="BC142" t="str">
            <v>SI</v>
          </cell>
        </row>
        <row r="143">
          <cell r="A143">
            <v>142</v>
          </cell>
          <cell r="B143" t="str">
            <v>Natalia Polanía Osorio</v>
          </cell>
          <cell r="C143">
            <v>1110505090</v>
          </cell>
          <cell r="D143">
            <v>33082</v>
          </cell>
          <cell r="E143" t="str">
            <v>Ibague</v>
          </cell>
          <cell r="F143" t="str">
            <v>Mujer</v>
          </cell>
          <cell r="G143">
            <v>44575</v>
          </cell>
          <cell r="H143">
            <v>44834</v>
          </cell>
          <cell r="I143">
            <v>80111607</v>
          </cell>
          <cell r="J143" t="str">
            <v>Abogado</v>
          </cell>
          <cell r="K143" t="str">
            <v>ESPECIALIZADO I</v>
          </cell>
          <cell r="L143" t="str">
            <v>Profesional</v>
          </cell>
          <cell r="M143">
            <v>3006628665</v>
          </cell>
          <cell r="N143" t="str">
            <v>NataliaPolania@supertransporte.gov.co</v>
          </cell>
          <cell r="O143" t="str">
            <v>nataliapoloso@gmail.com</v>
          </cell>
          <cell r="P143">
            <v>5502194</v>
          </cell>
          <cell r="Q143">
            <v>46585243</v>
          </cell>
          <cell r="R143">
            <v>15956362</v>
          </cell>
          <cell r="S143">
            <v>62541605</v>
          </cell>
          <cell r="T143" t="str">
            <v>Oficina Asesora Jurídica</v>
          </cell>
          <cell r="U143" t="str">
            <v>María Fernanda Serna Quiroga</v>
          </cell>
          <cell r="V143">
            <v>44581</v>
          </cell>
          <cell r="W143">
            <v>23222</v>
          </cell>
          <cell r="X143">
            <v>44567</v>
          </cell>
          <cell r="Y143" t="str">
            <v>FUNCIONAMIENTO</v>
          </cell>
          <cell r="Z143">
            <v>19922</v>
          </cell>
          <cell r="AA143">
            <v>46585243</v>
          </cell>
          <cell r="AB143" t="str">
            <v>A-02-02-02-008-002</v>
          </cell>
          <cell r="AC143" t="str">
            <v>SERVICIOS JURÍDICOS Y CONTABLES</v>
          </cell>
          <cell r="AD143" t="str">
            <v>si</v>
          </cell>
          <cell r="AE143">
            <v>44926</v>
          </cell>
          <cell r="AH143" t="str">
            <v>ADICIÓN Y PRÓRROGA</v>
          </cell>
          <cell r="AI143">
            <v>44834</v>
          </cell>
          <cell r="AJ143" t="str">
            <v>N/A</v>
          </cell>
          <cell r="AN143" t="str">
            <v>Prestar sus servicios profesionales en la Oficina Asesora Jurídica de la Superintendencia de Transporte, apoyando el asesoramiento, la investigación, seguimiento, análisis, proyección y revisión de documentos de carácter jurídico que le sean asignados y acompañar las funciones correspondientes de dicha oficina.</v>
          </cell>
          <cell r="AO143" t="str">
            <v xml:space="preserve">Contratación Directa </v>
          </cell>
          <cell r="AP143" t="str">
            <v>LOCAL</v>
          </cell>
          <cell r="AQ143" t="str">
            <v>BOGOTÁ D.C.</v>
          </cell>
          <cell r="AR143" t="str">
            <v>N/A</v>
          </cell>
          <cell r="AS143">
            <v>44574</v>
          </cell>
          <cell r="AT143">
            <v>32</v>
          </cell>
          <cell r="AU143">
            <v>45106</v>
          </cell>
          <cell r="AV143" t="str">
            <v xml:space="preserve">Prestación Servicios </v>
          </cell>
          <cell r="AW143" t="str">
            <v xml:space="preserve">MODIFICACIÓN </v>
          </cell>
          <cell r="AX143">
            <v>44577</v>
          </cell>
          <cell r="AY143">
            <v>44578</v>
          </cell>
          <cell r="AZ143">
            <v>44581</v>
          </cell>
          <cell r="BA143" t="str">
            <v>https://community.secop.gov.co/Public/Tendering/OpportunityDetail/Index?noticeUID=CO1.NTC.2548380&amp;isFromPublicArea=True&amp;isModal=true&amp;asPopupView=true</v>
          </cell>
          <cell r="BB143" t="str">
            <v>2022537150100053E</v>
          </cell>
          <cell r="BC143" t="str">
            <v>SI</v>
          </cell>
        </row>
        <row r="144">
          <cell r="A144">
            <v>143</v>
          </cell>
          <cell r="B144" t="str">
            <v>Yessica Nathalia Chacon Vargas</v>
          </cell>
          <cell r="C144">
            <v>1010200149</v>
          </cell>
          <cell r="D144">
            <v>33490</v>
          </cell>
          <cell r="E144" t="str">
            <v>Florencia</v>
          </cell>
          <cell r="F144" t="str">
            <v>Mujer</v>
          </cell>
          <cell r="G144">
            <v>44575</v>
          </cell>
          <cell r="H144">
            <v>44834</v>
          </cell>
          <cell r="I144">
            <v>80111607</v>
          </cell>
          <cell r="J144" t="str">
            <v>Abogado</v>
          </cell>
          <cell r="K144" t="str">
            <v>PROFESIONAL III</v>
          </cell>
          <cell r="L144" t="str">
            <v>Profesional</v>
          </cell>
          <cell r="M144">
            <v>3212328975</v>
          </cell>
          <cell r="N144" t="str">
            <v>yessicachacon@supertransporte.gov.co</v>
          </cell>
          <cell r="O144" t="str">
            <v>jesif98@hotmail.com</v>
          </cell>
          <cell r="P144">
            <v>3529728</v>
          </cell>
          <cell r="Q144">
            <v>29885030</v>
          </cell>
          <cell r="R144">
            <v>10589184</v>
          </cell>
          <cell r="S144">
            <v>40474214</v>
          </cell>
          <cell r="T144" t="str">
            <v>GIT de Jurisdicción Coactiva de la Oficina Asesora Jurídica</v>
          </cell>
          <cell r="U144" t="str">
            <v>Jhohan Samir Abdlah Rubiano</v>
          </cell>
          <cell r="V144">
            <v>44578</v>
          </cell>
          <cell r="W144">
            <v>23722</v>
          </cell>
          <cell r="X144">
            <v>44567</v>
          </cell>
          <cell r="Y144" t="str">
            <v>FUNCIONAMIENTO</v>
          </cell>
          <cell r="Z144">
            <v>20222</v>
          </cell>
          <cell r="AA144">
            <v>29885030</v>
          </cell>
          <cell r="AB144" t="str">
            <v>A-02-02-02-008-002</v>
          </cell>
          <cell r="AC144" t="str">
            <v>SERVICIOS JURÍDICOS Y CONTABLES</v>
          </cell>
          <cell r="AD144" t="str">
            <v>si</v>
          </cell>
          <cell r="AE144">
            <v>44926</v>
          </cell>
          <cell r="AH144" t="str">
            <v>ADICIÓN Y PRÓRROGA</v>
          </cell>
          <cell r="AI144">
            <v>44834</v>
          </cell>
          <cell r="AJ144" t="str">
            <v>N/A</v>
          </cell>
          <cell r="AN144" t="str">
            <v>Prestar sus servicios profesionales en la Superintendencia de Transporte brindando apoyo a la Oficina Asesora Jurídica en la proyección y revisión de documentos de carácter jurídico y de jurisdicción coactiva que se le asignen, según los lineamientos de la entidad.</v>
          </cell>
          <cell r="AO144" t="str">
            <v xml:space="preserve">Contratación Directa </v>
          </cell>
          <cell r="AP144" t="str">
            <v>LOCAL</v>
          </cell>
          <cell r="AQ144" t="str">
            <v>BOGOTÁ D.C.</v>
          </cell>
          <cell r="AR144" t="str">
            <v>N/A</v>
          </cell>
          <cell r="AS144">
            <v>44574</v>
          </cell>
          <cell r="AT144">
            <v>31</v>
          </cell>
          <cell r="AU144">
            <v>45106</v>
          </cell>
          <cell r="AV144" t="str">
            <v xml:space="preserve">Prestación Servicios </v>
          </cell>
          <cell r="AW144" t="str">
            <v xml:space="preserve">MODIFICACIÓN </v>
          </cell>
          <cell r="AX144">
            <v>44577</v>
          </cell>
          <cell r="AY144">
            <v>44578</v>
          </cell>
          <cell r="AZ144">
            <v>44578</v>
          </cell>
          <cell r="BA144" t="str">
            <v>https://community.secop.gov.co/Public/Tendering/OpportunityDetail/Index?noticeUID=CO1.NTC.2549708&amp;isFromPublicArea=True&amp;isModal=true&amp;asPopupView=true</v>
          </cell>
          <cell r="BB144" t="str">
            <v>2022537150100057E</v>
          </cell>
          <cell r="BC144" t="str">
            <v>SI</v>
          </cell>
        </row>
        <row r="145">
          <cell r="A145">
            <v>144</v>
          </cell>
          <cell r="B145" t="str">
            <v>Daniela Astorquiza Benavides</v>
          </cell>
          <cell r="C145">
            <v>1010208346</v>
          </cell>
          <cell r="D145">
            <v>34108</v>
          </cell>
          <cell r="E145" t="str">
            <v>Pasto</v>
          </cell>
          <cell r="F145" t="str">
            <v>Mujer</v>
          </cell>
          <cell r="G145">
            <v>44575</v>
          </cell>
          <cell r="H145">
            <v>44926</v>
          </cell>
          <cell r="I145">
            <v>80111607</v>
          </cell>
          <cell r="J145" t="str">
            <v>Derecho - ESP</v>
          </cell>
          <cell r="K145" t="str">
            <v>PROFESIONAL III</v>
          </cell>
          <cell r="L145" t="str">
            <v>Profesional</v>
          </cell>
          <cell r="M145">
            <v>3045849435</v>
          </cell>
          <cell r="N145" t="str">
            <v>danielaastorquiza@supertransporte.gov.co</v>
          </cell>
          <cell r="O145" t="str">
            <v>daniela.astorquiza.19@gmail.com</v>
          </cell>
          <cell r="P145">
            <v>3529728</v>
          </cell>
          <cell r="Q145">
            <v>40591872</v>
          </cell>
          <cell r="S145">
            <v>40591872</v>
          </cell>
          <cell r="T145" t="str">
            <v>Regional- Despacho</v>
          </cell>
          <cell r="U145" t="str">
            <v>Gilberto Andres Bustos Gonzalez</v>
          </cell>
          <cell r="V145">
            <v>44578</v>
          </cell>
          <cell r="W145">
            <v>12522</v>
          </cell>
          <cell r="X145">
            <v>44566</v>
          </cell>
          <cell r="Y145" t="str">
            <v>INVERSIÓN</v>
          </cell>
          <cell r="Z145">
            <v>17822</v>
          </cell>
          <cell r="AA145">
            <v>40591872</v>
          </cell>
          <cell r="AB145" t="str">
            <v>C-2410-0600-3-0-2410002-02</v>
          </cell>
          <cell r="AC145" t="str">
            <v>ADQUISICIÓN DE BIENES Y SERVICIOS - SERVICIO DE SUPERVISIÓN EN EL CUMPLIMIENTO DE LOS REQUISITOS EN EL SECTOR TRANSPORTE - FORTALECIMIENTO A LA SUPERVISIÓN INTEGRAL A LOS VIGILADOS A NIVEL NACIONAL</v>
          </cell>
          <cell r="AD145" t="str">
            <v>si</v>
          </cell>
          <cell r="AE145">
            <v>44926</v>
          </cell>
          <cell r="AN145"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45" t="str">
            <v xml:space="preserve">Contratación Directa </v>
          </cell>
          <cell r="AP145" t="str">
            <v>REGIONAL</v>
          </cell>
          <cell r="AQ145" t="str">
            <v>BOGOTÁ D.C.</v>
          </cell>
          <cell r="AR145" t="str">
            <v>N/A</v>
          </cell>
          <cell r="AS145">
            <v>44575</v>
          </cell>
          <cell r="AT145">
            <v>29</v>
          </cell>
          <cell r="AU145">
            <v>45106</v>
          </cell>
          <cell r="AV145" t="str">
            <v xml:space="preserve">Prestación Servicios </v>
          </cell>
          <cell r="AW145" t="str">
            <v>EN EJECUCIÓN</v>
          </cell>
          <cell r="AX145">
            <v>44575</v>
          </cell>
          <cell r="AY145">
            <v>44578</v>
          </cell>
          <cell r="AZ145">
            <v>44575</v>
          </cell>
          <cell r="BA145" t="str">
            <v>https://community.secop.gov.co/Public/Tendering/OpportunityDetail/Index?noticeUID=CO1.NTC.2551812&amp;isFromPublicArea=True&amp;isModal=true&amp;asPopupView=true</v>
          </cell>
          <cell r="BB145" t="str">
            <v>2022537150100149E</v>
          </cell>
          <cell r="BC145" t="str">
            <v>SI</v>
          </cell>
        </row>
        <row r="146">
          <cell r="A146">
            <v>145</v>
          </cell>
          <cell r="B146" t="str">
            <v xml:space="preserve">Diana Milena Cubillos Cabrera </v>
          </cell>
          <cell r="C146">
            <v>55064624</v>
          </cell>
          <cell r="D146">
            <v>28483</v>
          </cell>
          <cell r="E146" t="str">
            <v>Garzón - Huila</v>
          </cell>
          <cell r="F146" t="str">
            <v>Mujer</v>
          </cell>
          <cell r="G146">
            <v>44575</v>
          </cell>
          <cell r="H146">
            <v>44926</v>
          </cell>
          <cell r="I146">
            <v>80111607</v>
          </cell>
          <cell r="J146" t="str">
            <v>Administradora de empresas/esp.</v>
          </cell>
          <cell r="K146" t="str">
            <v>PROFESIONAL III</v>
          </cell>
          <cell r="L146" t="str">
            <v>Profesional</v>
          </cell>
          <cell r="M146">
            <v>3186426504</v>
          </cell>
          <cell r="N146" t="str">
            <v>dianacubillos@supertransporte.gov.co</v>
          </cell>
          <cell r="O146" t="str">
            <v>dianamilenacc@yahoo.com</v>
          </cell>
          <cell r="P146">
            <v>3529728</v>
          </cell>
          <cell r="Q146">
            <v>40591872</v>
          </cell>
          <cell r="S146">
            <v>40591872</v>
          </cell>
          <cell r="T146" t="str">
            <v>Regional- Despacho</v>
          </cell>
          <cell r="U146" t="str">
            <v>Gilberto Andres Bustos Gonzalez</v>
          </cell>
          <cell r="V146">
            <v>44578</v>
          </cell>
          <cell r="W146">
            <v>12422</v>
          </cell>
          <cell r="X146">
            <v>44566</v>
          </cell>
          <cell r="Y146" t="str">
            <v>INVERSIÓN</v>
          </cell>
          <cell r="Z146">
            <v>19222</v>
          </cell>
          <cell r="AA146">
            <v>40591872</v>
          </cell>
          <cell r="AB146" t="str">
            <v>C-2410-0600-3-0-2410002-02</v>
          </cell>
          <cell r="AC146" t="str">
            <v>ADQUISICIÓN DE BIENES Y SERVICIOS - SERVICIO DE SUPERVISIÓN EN EL CUMPLIMIENTO DE LOS REQUISITOS EN EL SECTOR TRANSPORTE - FORTALECIMIENTO A LA SUPERVISIÓN INTEGRAL A LOS VIGILADOS A NIVEL NACIONAL</v>
          </cell>
          <cell r="AD146" t="str">
            <v>si</v>
          </cell>
          <cell r="AE146">
            <v>44926</v>
          </cell>
          <cell r="AN14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46" t="str">
            <v xml:space="preserve">Contratación Directa </v>
          </cell>
          <cell r="AP146" t="str">
            <v>REGIONAL</v>
          </cell>
          <cell r="AQ146" t="str">
            <v>SANTA MARTA</v>
          </cell>
          <cell r="AS146">
            <v>44575</v>
          </cell>
          <cell r="AT146">
            <v>45</v>
          </cell>
          <cell r="AU146">
            <v>45106</v>
          </cell>
          <cell r="AV146" t="str">
            <v xml:space="preserve">Prestación Servicios </v>
          </cell>
          <cell r="AW146" t="str">
            <v>EN EJECUCIÓN</v>
          </cell>
          <cell r="AX146">
            <v>44575</v>
          </cell>
          <cell r="AY146">
            <v>44578</v>
          </cell>
          <cell r="AZ146">
            <v>44575</v>
          </cell>
          <cell r="BA146" t="str">
            <v>https://community.secop.gov.co/Public/Tendering/OpportunityDetail/Index?noticeUID=CO1.NTC.2551626&amp;isFromPublicArea=True&amp;isModal=true&amp;asPopupView=true</v>
          </cell>
          <cell r="BB146" t="str">
            <v>2022537150100158E</v>
          </cell>
          <cell r="BC146" t="str">
            <v>SI</v>
          </cell>
        </row>
        <row r="147">
          <cell r="A147">
            <v>146</v>
          </cell>
          <cell r="B147" t="str">
            <v>Diana Yasmin Yate Malambo</v>
          </cell>
          <cell r="C147">
            <v>1024485823</v>
          </cell>
          <cell r="D147">
            <v>32459</v>
          </cell>
          <cell r="E147" t="str">
            <v>Bogotá, D.C.</v>
          </cell>
          <cell r="F147" t="str">
            <v>Mujer</v>
          </cell>
          <cell r="G147">
            <v>44575</v>
          </cell>
          <cell r="H147">
            <v>44926</v>
          </cell>
          <cell r="I147">
            <v>80111601</v>
          </cell>
          <cell r="J147" t="str">
            <v>ADMINISTRADOR DE EMPRESAS</v>
          </cell>
          <cell r="K147" t="str">
            <v>PROFESIONAL III</v>
          </cell>
          <cell r="L147" t="str">
            <v>Profesional</v>
          </cell>
          <cell r="M147">
            <v>3174396688</v>
          </cell>
          <cell r="N147" t="str">
            <v>dianayate@supertransporte.gov.co</v>
          </cell>
          <cell r="O147" t="str">
            <v>dianayate1211@hotmail.com</v>
          </cell>
          <cell r="P147">
            <v>3529728</v>
          </cell>
          <cell r="Q147">
            <v>40591872</v>
          </cell>
          <cell r="S147">
            <v>40591872</v>
          </cell>
          <cell r="T147" t="str">
            <v>Regional- Despacho</v>
          </cell>
          <cell r="U147" t="str">
            <v>Gilberto Andres Bustos Gonzalez</v>
          </cell>
          <cell r="V147">
            <v>44578</v>
          </cell>
          <cell r="W147">
            <v>12922</v>
          </cell>
          <cell r="X147">
            <v>44566</v>
          </cell>
          <cell r="Y147" t="str">
            <v>INVERSIÓN</v>
          </cell>
          <cell r="Z147">
            <v>19122</v>
          </cell>
          <cell r="AA147">
            <v>40591872</v>
          </cell>
          <cell r="AB147" t="str">
            <v>C-2410-0600-3-0-2410002-02</v>
          </cell>
          <cell r="AC147" t="str">
            <v>ADQUISICIÓN DE BIENES Y SERVICIOS - SERVICIO DE SUPERVISIÓN EN EL CUMPLIMIENTO DE LOS REQUISITOS EN EL SECTOR TRANSPORTE - FORTALECIMIENTO A LA SUPERVISIÓN INTEGRAL A LOS VIGILADOS A NIVEL NACIONAL</v>
          </cell>
          <cell r="AD147" t="str">
            <v>si</v>
          </cell>
          <cell r="AE147">
            <v>44926</v>
          </cell>
          <cell r="AN14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47" t="str">
            <v xml:space="preserve">Contratación Directa </v>
          </cell>
          <cell r="AP147" t="str">
            <v>REGIONAL</v>
          </cell>
          <cell r="AQ147" t="str">
            <v>BOGOTÁ D.C.</v>
          </cell>
          <cell r="AS147">
            <v>44575</v>
          </cell>
          <cell r="AT147">
            <v>34</v>
          </cell>
          <cell r="AU147">
            <v>45106</v>
          </cell>
          <cell r="AV147" t="str">
            <v xml:space="preserve">Prestación Servicios </v>
          </cell>
          <cell r="AW147" t="str">
            <v>EN EJECUCIÓN</v>
          </cell>
          <cell r="AX147">
            <v>44575</v>
          </cell>
          <cell r="AY147">
            <v>44578</v>
          </cell>
          <cell r="AZ147">
            <v>44578</v>
          </cell>
          <cell r="BA147" t="str">
            <v>https://community.secop.gov.co/Public/Tendering/OpportunityDetail/Index?noticeUID=CO1.NTC.2551719&amp;isFromPublicArea=True&amp;isModal=true&amp;asPopupView=true</v>
          </cell>
          <cell r="BB147" t="str">
            <v>2022537150100154E</v>
          </cell>
          <cell r="BC147" t="str">
            <v>SI</v>
          </cell>
        </row>
        <row r="148">
          <cell r="A148">
            <v>147</v>
          </cell>
          <cell r="B148" t="str">
            <v>Dina Gutierrez Rincón</v>
          </cell>
          <cell r="C148">
            <v>1116662739</v>
          </cell>
          <cell r="D148">
            <v>31827</v>
          </cell>
          <cell r="E148" t="str">
            <v>San Luis de Palenque</v>
          </cell>
          <cell r="F148" t="str">
            <v>Mujer</v>
          </cell>
          <cell r="G148">
            <v>44575</v>
          </cell>
          <cell r="H148">
            <v>44926</v>
          </cell>
          <cell r="I148">
            <v>80111607</v>
          </cell>
          <cell r="J148" t="str">
            <v>Abogado</v>
          </cell>
          <cell r="K148" t="str">
            <v>PROFESIONAL III</v>
          </cell>
          <cell r="L148" t="str">
            <v>Profesional</v>
          </cell>
          <cell r="M148">
            <v>3114715358</v>
          </cell>
          <cell r="N148" t="str">
            <v>dinagutierrez@supertransporte.gov.co</v>
          </cell>
          <cell r="O148" t="str">
            <v>dina.rincon50@hotmail.com</v>
          </cell>
          <cell r="P148">
            <v>3529728</v>
          </cell>
          <cell r="Q148">
            <v>40591872</v>
          </cell>
          <cell r="S148">
            <v>40591872</v>
          </cell>
          <cell r="T148" t="str">
            <v>Regional- Despacho</v>
          </cell>
          <cell r="U148" t="str">
            <v>Gilberto Andres Bustos Gonzalez</v>
          </cell>
          <cell r="V148">
            <v>44578</v>
          </cell>
          <cell r="W148">
            <v>12722</v>
          </cell>
          <cell r="X148">
            <v>44566</v>
          </cell>
          <cell r="Y148" t="str">
            <v>INVERSIÓN</v>
          </cell>
          <cell r="Z148">
            <v>19022</v>
          </cell>
          <cell r="AA148">
            <v>40591872</v>
          </cell>
          <cell r="AB148" t="str">
            <v>C-2410-0600-3-0-2410002-02</v>
          </cell>
          <cell r="AC148" t="str">
            <v>ADQUISICIÓN DE BIENES Y SERVICIOS - SERVICIO DE SUPERVISIÓN EN EL CUMPLIMIENTO DE LOS REQUISITOS EN EL SECTOR TRANSPORTE - FORTALECIMIENTO A LA SUPERVISIÓN INTEGRAL A LOS VIGILADOS A NIVEL NACIONAL</v>
          </cell>
          <cell r="AD148" t="str">
            <v>si</v>
          </cell>
          <cell r="AE148">
            <v>44926</v>
          </cell>
          <cell r="AN148"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48" t="str">
            <v xml:space="preserve">Contratación Directa </v>
          </cell>
          <cell r="AP148" t="str">
            <v>REGIONAL</v>
          </cell>
          <cell r="AQ148" t="str">
            <v xml:space="preserve">VILLAVICENCIO </v>
          </cell>
          <cell r="AS148">
            <v>44575</v>
          </cell>
          <cell r="AT148">
            <v>35</v>
          </cell>
          <cell r="AU148">
            <v>45106</v>
          </cell>
          <cell r="AV148" t="str">
            <v xml:space="preserve">Prestación Servicios </v>
          </cell>
          <cell r="AW148" t="str">
            <v>EN EJECUCIÓN</v>
          </cell>
          <cell r="AX148">
            <v>44575</v>
          </cell>
          <cell r="AY148">
            <v>44578</v>
          </cell>
          <cell r="AZ148">
            <v>44578</v>
          </cell>
          <cell r="BA148" t="str">
            <v>https://community.secop.gov.co/Public/Tendering/OpportunityDetail/Index?noticeUID=CO1.NTC.2551830&amp;isFromPublicArea=True&amp;isModal=true&amp;asPopupView=true</v>
          </cell>
          <cell r="BB148" t="str">
            <v>2022537150100160E</v>
          </cell>
          <cell r="BC148" t="str">
            <v>SI</v>
          </cell>
        </row>
        <row r="149">
          <cell r="A149">
            <v>148</v>
          </cell>
          <cell r="B149" t="str">
            <v>Erika Viviana Veitia Orejuela</v>
          </cell>
          <cell r="C149">
            <v>1112103475</v>
          </cell>
          <cell r="D149">
            <v>33556</v>
          </cell>
          <cell r="E149" t="str">
            <v>Andalucía</v>
          </cell>
          <cell r="F149" t="str">
            <v>Mujer</v>
          </cell>
          <cell r="G149">
            <v>44575</v>
          </cell>
          <cell r="H149">
            <v>44926</v>
          </cell>
          <cell r="I149">
            <v>80111607</v>
          </cell>
          <cell r="J149" t="str">
            <v>Abogado</v>
          </cell>
          <cell r="K149" t="str">
            <v>PROFESIONAL III</v>
          </cell>
          <cell r="L149" t="str">
            <v>Profesional</v>
          </cell>
          <cell r="M149">
            <v>3185458110</v>
          </cell>
          <cell r="N149" t="str">
            <v>erikaveitia@supertransporte.gov.co</v>
          </cell>
          <cell r="O149" t="str">
            <v>e.veitiao@gmail.com</v>
          </cell>
          <cell r="P149">
            <v>3529728</v>
          </cell>
          <cell r="Q149">
            <v>40591872</v>
          </cell>
          <cell r="S149">
            <v>40591872</v>
          </cell>
          <cell r="T149" t="str">
            <v>Regional- Despacho</v>
          </cell>
          <cell r="U149" t="str">
            <v>Gilberto Andres Bustos Gonzalez</v>
          </cell>
          <cell r="V149">
            <v>44578</v>
          </cell>
          <cell r="W149">
            <v>12322</v>
          </cell>
          <cell r="X149">
            <v>44566</v>
          </cell>
          <cell r="Y149" t="str">
            <v>INVERSIÓN</v>
          </cell>
          <cell r="Z149">
            <v>18922</v>
          </cell>
          <cell r="AA149">
            <v>40591872</v>
          </cell>
          <cell r="AB149" t="str">
            <v>C-2410-0600-3-0-2410002-02</v>
          </cell>
          <cell r="AC149" t="str">
            <v>ADQUISICIÓN DE BIENES Y SERVICIOS - SERVICIO DE SUPERVISIÓN EN EL CUMPLIMIENTO DE LOS REQUISITOS EN EL SECTOR TRANSPORTE - FORTALECIMIENTO A LA SUPERVISIÓN INTEGRAL A LOS VIGILADOS A NIVEL NACIONAL</v>
          </cell>
          <cell r="AD149" t="str">
            <v>si</v>
          </cell>
          <cell r="AE149">
            <v>44926</v>
          </cell>
          <cell r="AN14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49" t="str">
            <v xml:space="preserve">Contratación Directa </v>
          </cell>
          <cell r="AP149" t="str">
            <v>REGIONAL</v>
          </cell>
          <cell r="AQ149" t="str">
            <v xml:space="preserve">CALI </v>
          </cell>
          <cell r="AS149">
            <v>44575</v>
          </cell>
          <cell r="AT149">
            <v>31</v>
          </cell>
          <cell r="AU149">
            <v>45106</v>
          </cell>
          <cell r="AV149" t="str">
            <v xml:space="preserve">Prestación Servicios </v>
          </cell>
          <cell r="AW149" t="str">
            <v>EN EJECUCIÓN</v>
          </cell>
          <cell r="AX149">
            <v>44575</v>
          </cell>
          <cell r="AY149">
            <v>44578</v>
          </cell>
          <cell r="AZ149">
            <v>44578</v>
          </cell>
          <cell r="BA149" t="str">
            <v>https://community.secop.gov.co/Public/Tendering/OpportunityDetail/Index?noticeUID=CO1.NTC.2551691&amp;isFromPublicArea=True&amp;isModal=true&amp;asPopupView=true</v>
          </cell>
          <cell r="BB149" t="str">
            <v>2022537150100175E</v>
          </cell>
          <cell r="BC149" t="str">
            <v>SI</v>
          </cell>
        </row>
        <row r="150">
          <cell r="A150">
            <v>149</v>
          </cell>
          <cell r="B150" t="str">
            <v>Katty Leonor Tejedor Fuentes</v>
          </cell>
          <cell r="C150">
            <v>1119839621</v>
          </cell>
          <cell r="D150">
            <v>34866</v>
          </cell>
          <cell r="E150" t="str">
            <v>San Juan del Cesar</v>
          </cell>
          <cell r="F150" t="str">
            <v>Mujer</v>
          </cell>
          <cell r="G150">
            <v>44579</v>
          </cell>
          <cell r="H150">
            <v>44926</v>
          </cell>
          <cell r="I150">
            <v>80111607</v>
          </cell>
          <cell r="J150" t="str">
            <v>Abogado</v>
          </cell>
          <cell r="K150" t="str">
            <v>PROFESIONAL III</v>
          </cell>
          <cell r="L150" t="str">
            <v>Profesional</v>
          </cell>
          <cell r="M150">
            <v>3185230582</v>
          </cell>
          <cell r="N150" t="str">
            <v>kattytejedor@supertransporte.gov.co</v>
          </cell>
          <cell r="O150" t="str">
            <v>kattytejedor@gmail.com</v>
          </cell>
          <cell r="P150">
            <v>3529728</v>
          </cell>
          <cell r="Q150">
            <v>39768269</v>
          </cell>
          <cell r="S150">
            <v>39768269</v>
          </cell>
          <cell r="T150" t="str">
            <v>Regional- Despacho</v>
          </cell>
          <cell r="U150" t="str">
            <v>Gilberto Andres Bustos Gonzalez</v>
          </cell>
          <cell r="V150">
            <v>44586</v>
          </cell>
          <cell r="W150">
            <v>17522</v>
          </cell>
          <cell r="X150">
            <v>44566</v>
          </cell>
          <cell r="Y150" t="str">
            <v>INVERSIÓN</v>
          </cell>
          <cell r="Z150">
            <v>23822</v>
          </cell>
          <cell r="AA150">
            <v>39768269</v>
          </cell>
          <cell r="AB150" t="str">
            <v>C-2410-0600-3-0-2410002-02</v>
          </cell>
          <cell r="AC150" t="str">
            <v>ADQUISICIÓN DE BIENES Y SERVICIOS - SERVICIO DE SUPERVISIÓN EN EL CUMPLIMIENTO DE LOS REQUISITOS EN EL SECTOR TRANSPORTE - FORTALECIMIENTO A LA SUPERVISIÓN INTEGRAL A LOS VIGILADOS A NIVEL NACIONAL</v>
          </cell>
          <cell r="AD150" t="str">
            <v>si</v>
          </cell>
          <cell r="AE150">
            <v>44926</v>
          </cell>
          <cell r="AN150"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50" t="str">
            <v xml:space="preserve">Contratación Directa </v>
          </cell>
          <cell r="AP150" t="str">
            <v>REGIONAL</v>
          </cell>
          <cell r="AQ150" t="str">
            <v xml:space="preserve">VALLEDUPAR </v>
          </cell>
          <cell r="AS150">
            <v>44575</v>
          </cell>
          <cell r="AT150">
            <v>27</v>
          </cell>
          <cell r="AU150">
            <v>45106</v>
          </cell>
          <cell r="AV150" t="str">
            <v xml:space="preserve">Prestación Servicios </v>
          </cell>
          <cell r="AW150" t="str">
            <v>EN EJECUCIÓN</v>
          </cell>
          <cell r="AX150">
            <v>44580</v>
          </cell>
          <cell r="AY150">
            <v>44585</v>
          </cell>
          <cell r="AZ150">
            <v>44587</v>
          </cell>
          <cell r="BA150" t="str">
            <v>https://community.secop.gov.co/Public/Tendering/OpportunityDetail/Index?noticeUID=CO1.NTC.2553204&amp;isFromPublicArea=True&amp;isModal=true&amp;asPopupView=true</v>
          </cell>
          <cell r="BB150" t="str">
            <v>2022537150100130E</v>
          </cell>
          <cell r="BC150" t="str">
            <v>SI</v>
          </cell>
        </row>
        <row r="151">
          <cell r="A151">
            <v>150</v>
          </cell>
          <cell r="B151" t="str">
            <v>Luisa Fernanda Alvarez Rodriguez</v>
          </cell>
          <cell r="C151">
            <v>53066121</v>
          </cell>
          <cell r="D151">
            <v>31014</v>
          </cell>
          <cell r="E151" t="str">
            <v>Bogotá</v>
          </cell>
          <cell r="F151" t="str">
            <v>Mujer</v>
          </cell>
          <cell r="G151">
            <v>44575</v>
          </cell>
          <cell r="H151">
            <v>44926</v>
          </cell>
          <cell r="I151">
            <v>80111607</v>
          </cell>
          <cell r="J151" t="str">
            <v>Abogado</v>
          </cell>
          <cell r="K151" t="str">
            <v>PROFESIONAL I</v>
          </cell>
          <cell r="L151" t="str">
            <v>Profesional</v>
          </cell>
          <cell r="M151">
            <v>3214507209</v>
          </cell>
          <cell r="N151" t="str">
            <v>LuisaAlvarez@supertransporte.gov.co</v>
          </cell>
          <cell r="O151" t="str">
            <v>alvarez.luisafernanda@gmail.com</v>
          </cell>
          <cell r="P151">
            <v>2941952</v>
          </cell>
          <cell r="Q151">
            <v>33734383</v>
          </cell>
          <cell r="S151">
            <v>33734383</v>
          </cell>
          <cell r="T151" t="str">
            <v>GIT de Transporte Terrestre de Pasajeros de la Dirección 
de Investigaciones de la Delegatura de Tránsito y Transporte Terrestre</v>
          </cell>
          <cell r="U151" t="str">
            <v>Adriana Rocío Rodríguez Cetina</v>
          </cell>
          <cell r="V151">
            <v>44578</v>
          </cell>
          <cell r="W151">
            <v>14522</v>
          </cell>
          <cell r="X151">
            <v>44566</v>
          </cell>
          <cell r="Y151" t="str">
            <v>FUNCIONAMIENTO</v>
          </cell>
          <cell r="Z151">
            <v>20422</v>
          </cell>
          <cell r="AA151">
            <v>33734383</v>
          </cell>
          <cell r="AB151" t="str">
            <v>A-02-02-02-008-002</v>
          </cell>
          <cell r="AC151" t="str">
            <v>SERVICIOS JURÍDICOS Y CONTABLES</v>
          </cell>
          <cell r="AD151" t="str">
            <v>si</v>
          </cell>
          <cell r="AE151">
            <v>44926</v>
          </cell>
          <cell r="AN151" t="str">
            <v>Prestar sus servicios Profesionales en la Superintendencia de Transporte realizando el análisis jurídico de la información recibida en la Dirección de Investigaciones de Tránsito y Transporte Terrestre, así como en la sustanciación y trámites de las actuaciones administrativas que se deriven del ejercicio de la función de inspección, vigilancia y control en relación con la prestación del servicio público de transporte terrestre.</v>
          </cell>
          <cell r="AO151" t="str">
            <v xml:space="preserve">Contratación Directa </v>
          </cell>
          <cell r="AP151" t="str">
            <v>LOCAL</v>
          </cell>
          <cell r="AQ151" t="str">
            <v>BOGOTÁ D.C.</v>
          </cell>
          <cell r="AS151">
            <v>44575</v>
          </cell>
          <cell r="AT151">
            <v>38</v>
          </cell>
          <cell r="AU151">
            <v>45106</v>
          </cell>
          <cell r="AV151" t="str">
            <v xml:space="preserve">Prestación Servicios </v>
          </cell>
          <cell r="AW151" t="str">
            <v>EN EJECUCIÓN</v>
          </cell>
          <cell r="AX151">
            <v>44575</v>
          </cell>
          <cell r="AY151">
            <v>44578</v>
          </cell>
          <cell r="BA151" t="str">
            <v>https://community.secop.gov.co/Public/Tendering/OpportunityDetail/Index?noticeUID=CO1.NTC.2553010&amp;isFromPublicArea=True&amp;isModal=true&amp;asPopupView=true</v>
          </cell>
          <cell r="BB151" t="str">
            <v xml:space="preserve">2022537150100286E </v>
          </cell>
          <cell r="BC151" t="str">
            <v>SI</v>
          </cell>
        </row>
        <row r="152">
          <cell r="A152">
            <v>151</v>
          </cell>
          <cell r="B152" t="str">
            <v>Nicolás Villegas Vallejo</v>
          </cell>
          <cell r="C152">
            <v>1053827638</v>
          </cell>
          <cell r="D152">
            <v>34151</v>
          </cell>
          <cell r="E152" t="str">
            <v>Pereira</v>
          </cell>
          <cell r="F152" t="str">
            <v>Hombre</v>
          </cell>
          <cell r="G152">
            <v>44575</v>
          </cell>
          <cell r="H152">
            <v>44926</v>
          </cell>
          <cell r="I152">
            <v>80111602</v>
          </cell>
          <cell r="J152" t="str">
            <v>Relacionista Internacional</v>
          </cell>
          <cell r="K152" t="str">
            <v>PROFESIONAL V</v>
          </cell>
          <cell r="L152" t="str">
            <v>Profesional</v>
          </cell>
          <cell r="M152">
            <v>3127823102</v>
          </cell>
          <cell r="N152" t="str">
            <v>nicolasvillegas@supertransporte.gov.co</v>
          </cell>
          <cell r="O152" t="str">
            <v>nicolasvillegas1@gmail.com</v>
          </cell>
          <cell r="P152">
            <v>4768567</v>
          </cell>
          <cell r="Q152">
            <v>54695467</v>
          </cell>
          <cell r="S152">
            <v>54695467</v>
          </cell>
          <cell r="T152" t="str">
            <v xml:space="preserve">Dirección de Promoción y Prevención de Puertos </v>
          </cell>
          <cell r="U152" t="str">
            <v>Ana Isabel Jiménez Castro</v>
          </cell>
          <cell r="V152">
            <v>44578</v>
          </cell>
          <cell r="W152">
            <v>31422</v>
          </cell>
          <cell r="X152">
            <v>44567</v>
          </cell>
          <cell r="Y152" t="str">
            <v>INVERSIÓN</v>
          </cell>
          <cell r="Z152">
            <v>20622</v>
          </cell>
          <cell r="AA152">
            <v>54695467</v>
          </cell>
          <cell r="AB152" t="str">
            <v>C-2410-0600-3-0-2410006-02</v>
          </cell>
          <cell r="AC152" t="str">
            <v>ADQUISICIÓN DE BIENES Y SERVICIOS - DOCUMENTOS DE PLANEACIÓN - FORTALECIMIENTO A LA SUPERVISIÓN INTEGRAL A LOS VIGILADOS A NIVEL NACIONAL</v>
          </cell>
          <cell r="AD152" t="str">
            <v>si</v>
          </cell>
          <cell r="AE152">
            <v>44926</v>
          </cell>
          <cell r="AN152" t="str">
            <v xml:space="preserve">Prestar sus servicios profesionales en la Dirección de Promoción y Prevención de la Delegatura de Puertos, apoyando la planeación estratégica, ejecución y medición de resultados de las actividades enmarcadas en la Campaña Institucional "+ Transporte marítimo y fluvial + Formalización", para el fortalecimiento de la supervisión integral de la Dependencia. </v>
          </cell>
          <cell r="AO152" t="str">
            <v xml:space="preserve">Contratación Directa </v>
          </cell>
          <cell r="AP152" t="str">
            <v>LOCAL</v>
          </cell>
          <cell r="AQ152" t="str">
            <v>BOGOTÁ D.C.</v>
          </cell>
          <cell r="AT152">
            <v>29</v>
          </cell>
          <cell r="AU152">
            <v>45106</v>
          </cell>
          <cell r="AV152" t="str">
            <v xml:space="preserve">Prestación Servicios </v>
          </cell>
          <cell r="AW152" t="str">
            <v>EN EJECUCIÓN</v>
          </cell>
          <cell r="AX152">
            <v>44575</v>
          </cell>
          <cell r="AY152">
            <v>44578</v>
          </cell>
          <cell r="BA152" t="str">
            <v>https://community.secop.gov.co/Public/Tendering/OpportunityDetail/Index?noticeUID=CO1.NTC.2553081&amp;isFromPublicArea=True&amp;isModal=true&amp;asPopupView=true</v>
          </cell>
          <cell r="BB152" t="str">
            <v>2022537150100188E</v>
          </cell>
          <cell r="BC152" t="str">
            <v>SI</v>
          </cell>
        </row>
        <row r="153">
          <cell r="A153">
            <v>152</v>
          </cell>
          <cell r="B153" t="str">
            <v>Laura Victoria Martínez Valero</v>
          </cell>
          <cell r="C153">
            <v>1095801592</v>
          </cell>
          <cell r="D153">
            <v>32723</v>
          </cell>
          <cell r="E153" t="str">
            <v>Bucaramanga</v>
          </cell>
          <cell r="F153" t="str">
            <v>Mujer</v>
          </cell>
          <cell r="G153">
            <v>44575</v>
          </cell>
          <cell r="H153">
            <v>44926</v>
          </cell>
          <cell r="I153">
            <v>80111607</v>
          </cell>
          <cell r="J153" t="str">
            <v>Derecho</v>
          </cell>
          <cell r="K153" t="str">
            <v>PROFESIONAL III</v>
          </cell>
          <cell r="L153" t="str">
            <v>Profesional</v>
          </cell>
          <cell r="M153">
            <v>3157827214</v>
          </cell>
          <cell r="N153" t="str">
            <v>lauramartinez@supertransporte.gov.co</v>
          </cell>
          <cell r="O153" t="str">
            <v>valeromr2@gmail.com</v>
          </cell>
          <cell r="P153">
            <v>3529728</v>
          </cell>
          <cell r="Q153">
            <v>40591872</v>
          </cell>
          <cell r="S153">
            <v>40591872</v>
          </cell>
          <cell r="T153" t="str">
            <v>Regional- Despacho</v>
          </cell>
          <cell r="U153" t="str">
            <v>Gilberto Andres Bustos Gonzalez</v>
          </cell>
          <cell r="V153">
            <v>44578</v>
          </cell>
          <cell r="W153">
            <v>12822</v>
          </cell>
          <cell r="X153">
            <v>44566</v>
          </cell>
          <cell r="Y153" t="str">
            <v>INVERSIÓN</v>
          </cell>
          <cell r="Z153">
            <v>18822</v>
          </cell>
          <cell r="AA153">
            <v>40591872</v>
          </cell>
          <cell r="AB153" t="str">
            <v>C-2410-0600-3-0-2410002-02</v>
          </cell>
          <cell r="AC153" t="str">
            <v>ADQUISICIÓN DE BIENES Y SERVICIOS - SERVICIO DE SUPERVISIÓN EN EL CUMPLIMIENTO DE LOS REQUISITOS EN EL SECTOR TRANSPORTE - FORTALECIMIENTO A LA SUPERVISIÓN INTEGRAL A LOS VIGILADOS A NIVEL NACIONAL</v>
          </cell>
          <cell r="AD153" t="str">
            <v>si</v>
          </cell>
          <cell r="AE153">
            <v>44926</v>
          </cell>
          <cell r="AN153"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53" t="str">
            <v xml:space="preserve">Contratación Directa </v>
          </cell>
          <cell r="AP153" t="str">
            <v>REGIONAL</v>
          </cell>
          <cell r="AQ153" t="str">
            <v>BOGOTÁ D.C.</v>
          </cell>
          <cell r="AS153">
            <v>44575</v>
          </cell>
          <cell r="AT153">
            <v>33</v>
          </cell>
          <cell r="AU153">
            <v>45106</v>
          </cell>
          <cell r="AV153" t="str">
            <v xml:space="preserve">Prestación Servicios </v>
          </cell>
          <cell r="AW153" t="str">
            <v>EN EJECUCIÓN</v>
          </cell>
          <cell r="AX153">
            <v>44575</v>
          </cell>
          <cell r="AY153">
            <v>44578</v>
          </cell>
          <cell r="AZ153">
            <v>44578</v>
          </cell>
          <cell r="BA153" t="str">
            <v>https://community.secop.gov.co/Public/Tendering/OpportunityDetail/Index?noticeUID=CO1.NTC.2554159&amp;isFromPublicArea=True&amp;isModal=true&amp;asPopupView=true</v>
          </cell>
          <cell r="BB153" t="str">
            <v>2022537150100155E</v>
          </cell>
          <cell r="BC153" t="str">
            <v>SI</v>
          </cell>
        </row>
        <row r="154">
          <cell r="A154">
            <v>153</v>
          </cell>
          <cell r="B154" t="str">
            <v xml:space="preserve">Saul Jeffrey Rivas </v>
          </cell>
          <cell r="C154">
            <v>1057583688</v>
          </cell>
          <cell r="D154">
            <v>32963</v>
          </cell>
          <cell r="E154" t="str">
            <v>Boyacá</v>
          </cell>
          <cell r="F154" t="str">
            <v>Hombre</v>
          </cell>
          <cell r="G154">
            <v>44575</v>
          </cell>
          <cell r="H154">
            <v>44926</v>
          </cell>
          <cell r="I154">
            <v>80111607</v>
          </cell>
          <cell r="J154" t="str">
            <v>Abogado</v>
          </cell>
          <cell r="K154" t="str">
            <v>PROFESIONAL I</v>
          </cell>
          <cell r="L154" t="str">
            <v>Profesional</v>
          </cell>
          <cell r="M154">
            <v>3115838188</v>
          </cell>
          <cell r="N154" t="str">
            <v>SaulRivas@supertransporte.gov.co</v>
          </cell>
          <cell r="O154" t="str">
            <v>jeffreyra90@gmail.com</v>
          </cell>
          <cell r="P154">
            <v>2941952</v>
          </cell>
          <cell r="Q154">
            <v>33734383</v>
          </cell>
          <cell r="S154">
            <v>33734383</v>
          </cell>
          <cell r="T154" t="str">
            <v>GIT de Transporte Terrestre de Pasajeros de la Dirección 
de Investigaciones de la Delegatura de Tránsito y Transporte Terrestre</v>
          </cell>
          <cell r="U154" t="str">
            <v>Adriana Rocío Rodríguez Cetina</v>
          </cell>
          <cell r="V154">
            <v>44578</v>
          </cell>
          <cell r="W154">
            <v>14822</v>
          </cell>
          <cell r="X154">
            <v>44566</v>
          </cell>
          <cell r="Y154" t="str">
            <v>FUNCIONAMIENTO</v>
          </cell>
          <cell r="Z154">
            <v>19422</v>
          </cell>
          <cell r="AA154">
            <v>33734383</v>
          </cell>
          <cell r="AB154" t="str">
            <v>A-02-02-02-008-002</v>
          </cell>
          <cell r="AC154" t="str">
            <v>SERVICIOS JURÍDICOS Y CONTABLES</v>
          </cell>
          <cell r="AD154" t="str">
            <v>si</v>
          </cell>
          <cell r="AE154">
            <v>44926</v>
          </cell>
          <cell r="AN154" t="str">
            <v>Prestar sus servicios Profesionales en la Superintendencia de Transporte realizando el análisis jurídico de la información recibida en la Dirección de Investigaciones de Tránsito y Transporte Terrestre, así como en la sustanciación y trámites de las actuaciones administrativas que se deriven del ejercicio de la función de inspección, vigilancia y control en relación con la prestación del servicio público de transporte terrestre.</v>
          </cell>
          <cell r="AO154" t="str">
            <v xml:space="preserve">Contratación Directa </v>
          </cell>
          <cell r="AP154" t="str">
            <v>LOCAL</v>
          </cell>
          <cell r="AQ154" t="str">
            <v>BOGOTÁ D.C.</v>
          </cell>
          <cell r="AT154">
            <v>32</v>
          </cell>
          <cell r="AU154">
            <v>45106</v>
          </cell>
          <cell r="AV154" t="str">
            <v xml:space="preserve">Prestación Servicios </v>
          </cell>
          <cell r="AW154" t="str">
            <v>EN EJECUCIÓN</v>
          </cell>
          <cell r="AX154">
            <v>44575</v>
          </cell>
          <cell r="AY154">
            <v>44578</v>
          </cell>
          <cell r="BA154" t="str">
            <v>https://community.secop.gov.co/Public/Tendering/OpportunityDetail/Index?noticeUID=CO1.NTC.2553814&amp;isFromPublicArea=True&amp;isModal=true&amp;asPopupView=true</v>
          </cell>
          <cell r="BB154" t="str">
            <v>2022537150100287E</v>
          </cell>
          <cell r="BC154" t="str">
            <v>SI</v>
          </cell>
        </row>
        <row r="155">
          <cell r="A155">
            <v>154</v>
          </cell>
          <cell r="B155" t="str">
            <v>Daniela Andrea Feria Castro</v>
          </cell>
          <cell r="C155">
            <v>1110564785</v>
          </cell>
          <cell r="D155">
            <v>34989</v>
          </cell>
          <cell r="E155" t="str">
            <v>Ibague</v>
          </cell>
          <cell r="F155" t="str">
            <v>Mujer</v>
          </cell>
          <cell r="G155">
            <v>44575</v>
          </cell>
          <cell r="H155">
            <v>44926</v>
          </cell>
          <cell r="I155">
            <v>80111607</v>
          </cell>
          <cell r="J155" t="str">
            <v>Abogado</v>
          </cell>
          <cell r="K155" t="str">
            <v>PROFESIONAL II</v>
          </cell>
          <cell r="L155" t="str">
            <v>Profesional</v>
          </cell>
          <cell r="M155">
            <v>3024102961</v>
          </cell>
          <cell r="N155" t="str">
            <v>DanielaFeria@supertransporte.gov.co</v>
          </cell>
          <cell r="O155" t="str">
            <v>danielaferia951017@gmail.com</v>
          </cell>
          <cell r="P155">
            <v>3179044.86</v>
          </cell>
          <cell r="Q155">
            <v>36770952.210000001</v>
          </cell>
          <cell r="S155">
            <v>36770952.210000001</v>
          </cell>
          <cell r="T155" t="str">
            <v>GIT- Gestión Documental</v>
          </cell>
          <cell r="U155" t="str">
            <v>Claudia Yaneth Sepúlveda Martínez</v>
          </cell>
          <cell r="V155">
            <v>44578</v>
          </cell>
          <cell r="W155">
            <v>30422</v>
          </cell>
          <cell r="X155">
            <v>44567</v>
          </cell>
          <cell r="Y155" t="str">
            <v>FUNCIONAMIENTO</v>
          </cell>
          <cell r="Z155">
            <v>18322</v>
          </cell>
          <cell r="AA155">
            <v>36770952.210000001</v>
          </cell>
          <cell r="AB155" t="str">
            <v>A-02-02-02-008-002</v>
          </cell>
          <cell r="AC155" t="str">
            <v>SERVICIOS JURÍDICOS Y CONTABLES</v>
          </cell>
          <cell r="AD155" t="str">
            <v>si</v>
          </cell>
          <cell r="AE155">
            <v>44926</v>
          </cell>
          <cell r="AN155" t="str">
            <v>Prestar sus servicios profesionales en la Superintendencia de Transporte, realizando las actividades para dar respuesta a las PQRs y demás documentos que ingresan a la entidad, de acuerdo con los procedimientos establecidos en el Grupo de Gestión Documental.</v>
          </cell>
          <cell r="AO155" t="str">
            <v xml:space="preserve">Contratación Directa </v>
          </cell>
          <cell r="AP155" t="str">
            <v>LOCAL</v>
          </cell>
          <cell r="AQ155" t="str">
            <v>BOGOTÁ D.C.</v>
          </cell>
          <cell r="AS155">
            <v>44575</v>
          </cell>
          <cell r="AT155">
            <v>27</v>
          </cell>
          <cell r="AU155">
            <v>45106</v>
          </cell>
          <cell r="AV155" t="str">
            <v xml:space="preserve">Prestación Servicios </v>
          </cell>
          <cell r="AW155" t="str">
            <v>EN EJECUCIÓN</v>
          </cell>
          <cell r="AX155">
            <v>44575</v>
          </cell>
          <cell r="AY155">
            <v>44578</v>
          </cell>
          <cell r="BA155" t="str">
            <v>https://community.secop.gov.co/Public/Tendering/OpportunityDetail/Index?noticeUID=CO1.NTC.2553590&amp;isFromPublicArea=True&amp;isModal=true&amp;asPopupView=true</v>
          </cell>
          <cell r="BB155" t="str">
            <v>2022537150100079E</v>
          </cell>
          <cell r="BC155" t="str">
            <v>SI</v>
          </cell>
        </row>
        <row r="156">
          <cell r="A156">
            <v>155</v>
          </cell>
          <cell r="B156" t="str">
            <v>Rosa Alexandra García Villafañe</v>
          </cell>
          <cell r="C156">
            <v>1102846490</v>
          </cell>
          <cell r="D156">
            <v>33643</v>
          </cell>
          <cell r="E156" t="str">
            <v>Sincelejo</v>
          </cell>
          <cell r="F156" t="str">
            <v>Mujer</v>
          </cell>
          <cell r="G156">
            <v>44580</v>
          </cell>
          <cell r="H156">
            <v>44926</v>
          </cell>
          <cell r="I156">
            <v>80111601</v>
          </cell>
          <cell r="J156" t="str">
            <v>Administrador de empresas</v>
          </cell>
          <cell r="K156" t="str">
            <v>PROFESIONAL III</v>
          </cell>
          <cell r="L156" t="str">
            <v>Profesional</v>
          </cell>
          <cell r="M156">
            <v>3022005695</v>
          </cell>
          <cell r="N156" t="str">
            <v>RosaGarcia@supertransporte.gov.co</v>
          </cell>
          <cell r="O156" t="str">
            <v>rosigarcia09@hotmail.com</v>
          </cell>
          <cell r="P156">
            <v>3529728</v>
          </cell>
          <cell r="Q156">
            <v>40485980</v>
          </cell>
          <cell r="S156">
            <v>40485980</v>
          </cell>
          <cell r="T156" t="str">
            <v xml:space="preserve">Dirección de Promoción y Prevención de Puertos </v>
          </cell>
          <cell r="U156" t="str">
            <v>Ana Isabel Jiménez Castro</v>
          </cell>
          <cell r="V156">
            <v>44581</v>
          </cell>
          <cell r="W156">
            <v>38622</v>
          </cell>
          <cell r="X156">
            <v>44579</v>
          </cell>
          <cell r="Y156" t="str">
            <v>INVERSIÓN</v>
          </cell>
          <cell r="Z156">
            <v>24022</v>
          </cell>
          <cell r="AA156">
            <v>40485980</v>
          </cell>
          <cell r="AB156" t="str">
            <v>C-2410-0600-3-0-2410002-02</v>
          </cell>
          <cell r="AC156" t="str">
            <v>ADQUISICIÓN DE BIENES Y SERVICIOS - SERVICIO DE SUPERVISIÓN EN EL CUMPLIMIENTO DE LOS REQUISITOS EN EL SECTOR TRANSPORTE - FORTALECIMIENTO A LA SUPERVISIÓN INTEGRAL A LOS VIGILADOS A NIVEL NACIONAL</v>
          </cell>
          <cell r="AD156" t="str">
            <v>si</v>
          </cell>
          <cell r="AE156">
            <v>44926</v>
          </cell>
          <cell r="AN156" t="str">
            <v>Prestar servicios profesionales en la Delegatura de Puertos, brindando apoyo en la revisión, ajustes y formulación de procedimientos para el fortalecimiento de la inspección, vigilancia y control en el marco de la supervisión inteligente que ejercer la Superintendencia de Transporte sobre los puertos de Colombia</v>
          </cell>
          <cell r="AO156" t="str">
            <v xml:space="preserve">Contratación Directa </v>
          </cell>
          <cell r="AP156" t="str">
            <v>LOCAL</v>
          </cell>
          <cell r="AQ156" t="str">
            <v>BOGOTÁ D.C.</v>
          </cell>
          <cell r="AT156">
            <v>30</v>
          </cell>
          <cell r="AU156">
            <v>45106</v>
          </cell>
          <cell r="AV156" t="str">
            <v xml:space="preserve">Prestación Servicios </v>
          </cell>
          <cell r="AW156" t="str">
            <v>EN EJECUCIÓN</v>
          </cell>
          <cell r="AX156">
            <v>44580</v>
          </cell>
          <cell r="AY156">
            <v>44581</v>
          </cell>
          <cell r="BA156" t="str">
            <v>https://community.secop.gov.co/Public/Tendering/OpportunityDetail/Index?noticeUID=CO1.NTC.2553752&amp;isFromPublicArea=True&amp;isModal=true&amp;asPopupView=true</v>
          </cell>
          <cell r="BB156" t="str">
            <v xml:space="preserve"> 2022537150100215E</v>
          </cell>
          <cell r="BC156" t="str">
            <v>SI</v>
          </cell>
        </row>
        <row r="157">
          <cell r="A157">
            <v>156</v>
          </cell>
          <cell r="B157" t="str">
            <v>Laura María Meléndez Galvis</v>
          </cell>
          <cell r="C157">
            <v>1020775704</v>
          </cell>
          <cell r="D157">
            <v>33879</v>
          </cell>
          <cell r="E157" t="str">
            <v>Bogotá</v>
          </cell>
          <cell r="F157" t="str">
            <v>Mujer</v>
          </cell>
          <cell r="G157">
            <v>44575</v>
          </cell>
          <cell r="H157">
            <v>44926</v>
          </cell>
          <cell r="I157">
            <v>80111614</v>
          </cell>
          <cell r="J157" t="str">
            <v>Ingeniero Ambiental</v>
          </cell>
          <cell r="K157" t="str">
            <v>PROFESIONAL I</v>
          </cell>
          <cell r="L157" t="str">
            <v>Profesional</v>
          </cell>
          <cell r="M157">
            <v>3168277562</v>
          </cell>
          <cell r="N157" t="str">
            <v>LauraMelendez@supertransporte.gov.co</v>
          </cell>
          <cell r="O157" t="str">
            <v>LMELENDEZGALVIS@GMAIL.COM</v>
          </cell>
          <cell r="P157">
            <v>2941952</v>
          </cell>
          <cell r="Q157">
            <v>33734383.93</v>
          </cell>
          <cell r="S157">
            <v>33734383.93</v>
          </cell>
          <cell r="T157" t="str">
            <v>Dirección Administrativa</v>
          </cell>
          <cell r="U157" t="str">
            <v>Denis Adriana Monroy Rugeles</v>
          </cell>
          <cell r="V157">
            <v>44578</v>
          </cell>
          <cell r="W157">
            <v>32922</v>
          </cell>
          <cell r="X157">
            <v>44568</v>
          </cell>
          <cell r="Y157" t="str">
            <v>FUNCIONAMIENTO</v>
          </cell>
          <cell r="Z157">
            <v>18422</v>
          </cell>
          <cell r="AA157">
            <v>33734382.93</v>
          </cell>
          <cell r="AB157" t="str">
            <v>A-02-02-02-008-003</v>
          </cell>
          <cell r="AC157" t="str">
            <v>OTROS SERVICIOS PROFESIONALES, CIENTÍFICOS Y TÉCNICOS</v>
          </cell>
          <cell r="AD157" t="str">
            <v>si</v>
          </cell>
          <cell r="AE157">
            <v>44926</v>
          </cell>
          <cell r="AN157" t="str">
            <v>Prestar sus servicios profesionales en la Dirección Administrativa, apoyando las estrategias para la implementación del Sistema de Gestión Ambiental bajo la Norma ISO 14001 de 2015; así como la planificación, ejecución y seguimiento del Plan Institucional de Gestión Ambiental - PIGA de la Superintendencia de Transporte</v>
          </cell>
          <cell r="AO157" t="str">
            <v xml:space="preserve">Contratación Directa </v>
          </cell>
          <cell r="AP157" t="str">
            <v>LOCAL</v>
          </cell>
          <cell r="AQ157" t="str">
            <v>BOGOTÁ D.C.</v>
          </cell>
          <cell r="AS157">
            <v>44575</v>
          </cell>
          <cell r="AT157">
            <v>30</v>
          </cell>
          <cell r="AU157">
            <v>45106</v>
          </cell>
          <cell r="AV157" t="str">
            <v xml:space="preserve">Prestación Servicios </v>
          </cell>
          <cell r="AW157" t="str">
            <v>EN EJECUCIÓN</v>
          </cell>
          <cell r="AX157">
            <v>44575</v>
          </cell>
          <cell r="AY157">
            <v>44578</v>
          </cell>
          <cell r="BA157" t="str">
            <v>https://community.secop.gov.co/Public/Tendering/OpportunityDetail/Index?noticeUID=CO1.NTC.2553999&amp;isFromPublicArea=True&amp;isModal=true&amp;asPopupView=true</v>
          </cell>
          <cell r="BB157" t="str">
            <v>2022537150100259E</v>
          </cell>
          <cell r="BC157" t="str">
            <v>SI</v>
          </cell>
        </row>
        <row r="158">
          <cell r="A158">
            <v>157</v>
          </cell>
          <cell r="B158" t="str">
            <v>Yasmin Olarte Manrique</v>
          </cell>
          <cell r="C158">
            <v>52107110</v>
          </cell>
          <cell r="D158">
            <v>26935</v>
          </cell>
          <cell r="E158" t="str">
            <v>Cimitarra</v>
          </cell>
          <cell r="F158" t="str">
            <v>Mujer</v>
          </cell>
          <cell r="G158">
            <v>44575</v>
          </cell>
          <cell r="H158">
            <v>44926</v>
          </cell>
          <cell r="I158">
            <v>80111605</v>
          </cell>
          <cell r="J158" t="str">
            <v xml:space="preserve">Contador Público </v>
          </cell>
          <cell r="K158" t="str">
            <v>ESPECIALIZADO IV</v>
          </cell>
          <cell r="L158" t="str">
            <v>Profesional</v>
          </cell>
          <cell r="M158">
            <v>3112218883</v>
          </cell>
          <cell r="N158" t="str">
            <v>yasminolarte@supertransporte.gov.co</v>
          </cell>
          <cell r="O158" t="str">
            <v>yasminolarte2@hotmail.com</v>
          </cell>
          <cell r="P158">
            <v>7288832</v>
          </cell>
          <cell r="Q158">
            <v>83602903</v>
          </cell>
          <cell r="S158">
            <v>83602903</v>
          </cell>
          <cell r="T158" t="str">
            <v xml:space="preserve">Dirección de Promoción y Prevención de Puertos </v>
          </cell>
          <cell r="U158" t="str">
            <v>Ana Isabel Jiménez Castro</v>
          </cell>
          <cell r="V158">
            <v>44578</v>
          </cell>
          <cell r="W158">
            <v>21322</v>
          </cell>
          <cell r="X158">
            <v>44567</v>
          </cell>
          <cell r="Y158" t="str">
            <v>INVERSIÓN</v>
          </cell>
          <cell r="Z158">
            <v>20122</v>
          </cell>
          <cell r="AA158">
            <v>83602903</v>
          </cell>
          <cell r="AB158" t="str">
            <v>C-2410-0600-3-0-2410002-02</v>
          </cell>
          <cell r="AC158" t="str">
            <v>ADQUISICIÓN DE BIENES Y SERVICIOS - SERVICIO DE SUPERVISIÓN EN EL CUMPLIMIENTO DE LOS REQUISITOS EN EL SECTOR TRANSPORTE - FORTALECIMIENTO A LA SUPERVISIÓN INTEGRAL A LOS VIGILADOS A NIVEL NACIONAL</v>
          </cell>
          <cell r="AD158" t="str">
            <v>si</v>
          </cell>
          <cell r="AE158">
            <v>44926</v>
          </cell>
          <cell r="AN158" t="str">
            <v xml:space="preserve">Prestar sus servicios profesionales a la Superintendencia de Transporte apoyando la gestión para el fortalecimiento de la supervisión inteligente, mediante la identificación de riesgos financieros, societarios y contables en las Sociedades sujetas a la vigilancia de la Delegatura de Puertos, utilizando y mejorando las metodologías institucionales. </v>
          </cell>
          <cell r="AO158" t="str">
            <v xml:space="preserve">Contratación Directa </v>
          </cell>
          <cell r="AP158" t="str">
            <v>LOCAL</v>
          </cell>
          <cell r="AQ158" t="str">
            <v>BOGOTÁ D.C.</v>
          </cell>
          <cell r="AT158">
            <v>49</v>
          </cell>
          <cell r="AU158">
            <v>45106</v>
          </cell>
          <cell r="AV158" t="str">
            <v xml:space="preserve">Prestación Servicios </v>
          </cell>
          <cell r="AW158" t="str">
            <v>EN EJECUCIÓN</v>
          </cell>
          <cell r="AX158">
            <v>44575</v>
          </cell>
          <cell r="AY158">
            <v>44578</v>
          </cell>
          <cell r="BA158" t="str">
            <v>https://community.secop.gov.co/Public/Tendering/OpportunityDetail/Index?noticeUID=CO1.NTC.2554526&amp;isFromPublicArea=True&amp;isModal=true&amp;asPopupView=true</v>
          </cell>
          <cell r="BB158" t="str">
            <v>2022537150100204E</v>
          </cell>
          <cell r="BC158" t="str">
            <v>SI</v>
          </cell>
        </row>
        <row r="159">
          <cell r="A159">
            <v>158</v>
          </cell>
          <cell r="B159" t="str">
            <v xml:space="preserve">Felipe Tinoco García </v>
          </cell>
          <cell r="C159">
            <v>1020761878</v>
          </cell>
          <cell r="D159">
            <v>33340</v>
          </cell>
          <cell r="E159" t="str">
            <v>Bogotá</v>
          </cell>
          <cell r="F159" t="str">
            <v>Hombre</v>
          </cell>
          <cell r="G159">
            <v>44575</v>
          </cell>
          <cell r="H159">
            <v>44926</v>
          </cell>
          <cell r="I159">
            <v>80111607</v>
          </cell>
          <cell r="J159" t="str">
            <v>Abogado</v>
          </cell>
          <cell r="K159" t="str">
            <v>PROFESIONAL I</v>
          </cell>
          <cell r="L159" t="str">
            <v>Profesional</v>
          </cell>
          <cell r="M159">
            <v>3176167740</v>
          </cell>
          <cell r="N159" t="str">
            <v>CarlosTinoco@supertransporte.gov.co</v>
          </cell>
          <cell r="O159" t="str">
            <v>felipegt91@gmail.com</v>
          </cell>
          <cell r="P159">
            <v>2941952</v>
          </cell>
          <cell r="Q159">
            <v>33734383</v>
          </cell>
          <cell r="S159">
            <v>33734383</v>
          </cell>
          <cell r="T159" t="str">
            <v>GIT de Autoridades, Organismos de Tránsito y de Apoyo 
al Tránsito de la Dirección de Investigaciones de la Delegatura de Tránsito y Transporte Terrestre</v>
          </cell>
          <cell r="U159" t="str">
            <v>Martha Jaderlyn Quimbayo Buitrago</v>
          </cell>
          <cell r="V159">
            <v>44578</v>
          </cell>
          <cell r="W159">
            <v>14922</v>
          </cell>
          <cell r="X159">
            <v>44566</v>
          </cell>
          <cell r="Y159" t="str">
            <v>FUNCIONAMIENTO</v>
          </cell>
          <cell r="Z159">
            <v>19822</v>
          </cell>
          <cell r="AA159">
            <v>33734383</v>
          </cell>
          <cell r="AB159" t="str">
            <v>A-02-02-02-008-002</v>
          </cell>
          <cell r="AC159" t="str">
            <v>SERVICIOS JURÍDICOS Y CONTABLES</v>
          </cell>
          <cell r="AD159" t="str">
            <v>si</v>
          </cell>
          <cell r="AE159">
            <v>44926</v>
          </cell>
          <cell r="AN159" t="str">
            <v>Prestar sus servicios Profesionales en la Superintendencia de Transporte realizando el análisis jurídico de la información recibida en la Dirección de Investigaciones de Tránsito y Transporte Terrestre, así como en la sustanciación y trámites de las actuaciones administrativas que se deriven del ejercicio de la función de inspección, vigilancia y control en relación con la prestación del servicio público de transporte terrestre.</v>
          </cell>
          <cell r="AO159" t="str">
            <v xml:space="preserve">Contratación Directa </v>
          </cell>
          <cell r="AP159" t="str">
            <v>LOCAL</v>
          </cell>
          <cell r="AQ159" t="str">
            <v>BOGOTÁ D.C.</v>
          </cell>
          <cell r="AS159">
            <v>44575</v>
          </cell>
          <cell r="AT159">
            <v>31</v>
          </cell>
          <cell r="AU159">
            <v>45106</v>
          </cell>
          <cell r="AV159" t="str">
            <v xml:space="preserve">Prestación Servicios </v>
          </cell>
          <cell r="AW159" t="str">
            <v>EN EJECUCIÓN</v>
          </cell>
          <cell r="AX159">
            <v>44575</v>
          </cell>
          <cell r="AY159">
            <v>44578</v>
          </cell>
          <cell r="BA159" t="str">
            <v>https://community.secop.gov.co/Public/Tendering/OpportunityDetail/Index?noticeUID=CO1.NTC.2554851&amp;isFromPublicArea=True&amp;isModal=true&amp;asPopupView=true</v>
          </cell>
          <cell r="BB159" t="str">
            <v>2022537150100288E</v>
          </cell>
          <cell r="BC159" t="str">
            <v>SI</v>
          </cell>
        </row>
        <row r="160">
          <cell r="A160">
            <v>159</v>
          </cell>
          <cell r="B160" t="str">
            <v xml:space="preserve">Mauricio Villota Zarama </v>
          </cell>
          <cell r="C160">
            <v>1085269849</v>
          </cell>
          <cell r="D160">
            <v>32419</v>
          </cell>
          <cell r="E160" t="str">
            <v>Pasto</v>
          </cell>
          <cell r="F160" t="str">
            <v>Hombre</v>
          </cell>
          <cell r="G160">
            <v>44579</v>
          </cell>
          <cell r="H160">
            <v>44926</v>
          </cell>
          <cell r="I160">
            <v>80111607</v>
          </cell>
          <cell r="J160" t="str">
            <v>DERECHO-MASTER</v>
          </cell>
          <cell r="K160" t="str">
            <v>PROFESIONAL IV</v>
          </cell>
          <cell r="L160" t="str">
            <v>Profesional</v>
          </cell>
          <cell r="M160">
            <v>3006755261</v>
          </cell>
          <cell r="N160" t="str">
            <v>mauriciovillota@supertransporte.gov.co</v>
          </cell>
          <cell r="O160" t="str">
            <v>mvillota@outlook.com</v>
          </cell>
          <cell r="P160">
            <v>4227072</v>
          </cell>
          <cell r="Q160">
            <v>48470425.600000001</v>
          </cell>
          <cell r="S160">
            <v>48470425.600000001</v>
          </cell>
          <cell r="T160" t="str">
            <v>Dirección de Investigaciones de Protección de Usuarios del Sector Transporte</v>
          </cell>
          <cell r="U160" t="str">
            <v xml:space="preserve">Alex Eduardo Herrera Sanchez </v>
          </cell>
          <cell r="V160">
            <v>44580</v>
          </cell>
          <cell r="W160">
            <v>32222</v>
          </cell>
          <cell r="X160">
            <v>44567</v>
          </cell>
          <cell r="Y160" t="str">
            <v>FUNCIONAMIENTO</v>
          </cell>
          <cell r="Z160">
            <v>21522</v>
          </cell>
          <cell r="AA160">
            <v>48470425.060000002</v>
          </cell>
          <cell r="AB160" t="str">
            <v>A-02-02-02-008-002</v>
          </cell>
          <cell r="AC160" t="str">
            <v>SERVICIOS JURÍDICOS Y CONTABLES</v>
          </cell>
          <cell r="AD160" t="str">
            <v>si</v>
          </cell>
          <cell r="AE160">
            <v>44926</v>
          </cell>
          <cell r="AN160" t="str">
            <v>Brindar apoyo jurídico por medio de formulación de actos administrativos con base a la inspección, vigilancia y control del cumplimiento de las normas de protección a los usuarios del sector transporte en la dirección de investigaciones de la Delegatura para la Protección de Usuarios del Sector Transporte.</v>
          </cell>
          <cell r="AO160" t="str">
            <v xml:space="preserve">Contratación Directa </v>
          </cell>
          <cell r="AP160" t="str">
            <v>LOCAL</v>
          </cell>
          <cell r="AQ160" t="str">
            <v>BOGOTÁ D.C.</v>
          </cell>
          <cell r="AS160">
            <v>44575</v>
          </cell>
          <cell r="AT160">
            <v>34</v>
          </cell>
          <cell r="AU160">
            <v>45106</v>
          </cell>
          <cell r="AV160" t="str">
            <v xml:space="preserve">Prestación Servicios </v>
          </cell>
          <cell r="AW160" t="str">
            <v>EN EJECUCIÓN</v>
          </cell>
          <cell r="AX160">
            <v>44579</v>
          </cell>
          <cell r="AY160">
            <v>44580</v>
          </cell>
          <cell r="AZ160">
            <v>44580</v>
          </cell>
          <cell r="BA160" t="str">
            <v>https://community.secop.gov.co/Public/Tendering/OpportunityDetail/Index?noticeUID=CO1.NTC.2555108&amp;isFromPublicArea=True&amp;isModal=true&amp;asPopupView=true</v>
          </cell>
          <cell r="BB160" t="str">
            <v>2022537150100061E</v>
          </cell>
          <cell r="BC160" t="str">
            <v>SI</v>
          </cell>
        </row>
        <row r="161">
          <cell r="A161">
            <v>160</v>
          </cell>
          <cell r="B161" t="str">
            <v>Adriana Patricia Gomez Mejia</v>
          </cell>
          <cell r="C161">
            <v>1001962778</v>
          </cell>
          <cell r="D161">
            <v>36586</v>
          </cell>
          <cell r="E161" t="str">
            <v>Campo de la Cruz</v>
          </cell>
          <cell r="F161" t="str">
            <v>Mujer</v>
          </cell>
          <cell r="G161">
            <v>44575</v>
          </cell>
          <cell r="H161">
            <v>44834</v>
          </cell>
          <cell r="I161">
            <v>80111601</v>
          </cell>
          <cell r="J161" t="str">
            <v>Bachiller</v>
          </cell>
          <cell r="K161" t="str">
            <v>BACHILLER II</v>
          </cell>
          <cell r="L161" t="str">
            <v>Apoyo</v>
          </cell>
          <cell r="M161">
            <v>3004468342</v>
          </cell>
          <cell r="N161" t="str">
            <v>adrianagomez@supertransporte.gov.co</v>
          </cell>
          <cell r="O161" t="str">
            <v>adrianapgm190@gmail.com</v>
          </cell>
          <cell r="P161">
            <v>1765376</v>
          </cell>
          <cell r="Q161">
            <v>14946850</v>
          </cell>
          <cell r="R161">
            <v>4707669</v>
          </cell>
          <cell r="S161">
            <v>19654519</v>
          </cell>
          <cell r="T161" t="str">
            <v>Delegatura de Concesiones e Infraestructura</v>
          </cell>
          <cell r="U161" t="str">
            <v>Hermes José Castro Estrada</v>
          </cell>
          <cell r="V161">
            <v>44578</v>
          </cell>
          <cell r="W161">
            <v>20322</v>
          </cell>
          <cell r="X161">
            <v>44566</v>
          </cell>
          <cell r="Y161" t="str">
            <v>INVERSIÓN</v>
          </cell>
          <cell r="Z161">
            <v>18522</v>
          </cell>
          <cell r="AA161">
            <v>14946850</v>
          </cell>
          <cell r="AB161" t="str">
            <v>C-2410-0600-3-0-2410002-02</v>
          </cell>
          <cell r="AC161" t="str">
            <v>ADQUISICIÓN DE BIENES Y SERVICIOS - SERVICIO DE SUPERVISIÓN EN EL CUMPLIMIENTO DE LOS REQUISITOS EN EL SECTOR TRANSPORTE - FORTALECIMIENTO A LA SUPERVISIÓN INTEGRAL A LOS VIGILADOS A NIVEL NACIONAL</v>
          </cell>
          <cell r="AD161" t="str">
            <v>si</v>
          </cell>
          <cell r="AE161">
            <v>44915</v>
          </cell>
          <cell r="AH161" t="str">
            <v>ADICIÓN Y PRÓRROGA</v>
          </cell>
          <cell r="AI161">
            <v>44834</v>
          </cell>
          <cell r="AJ161" t="str">
            <v>N/A</v>
          </cell>
          <cell r="AN161" t="str">
            <v>Prestar sus servicios de apoyo a la gestión en el Despacho del Superintendente Delegado de Concesiones e Infraestructura, para la organización de los expedientes correspondientes a la gestión y actividades desarrolladas en la implementación de los programas especiales.</v>
          </cell>
          <cell r="AO161" t="str">
            <v xml:space="preserve">Contratación Directa </v>
          </cell>
          <cell r="AP161" t="str">
            <v>LOCAL</v>
          </cell>
          <cell r="AQ161" t="str">
            <v>BOGOTÁ D.C.</v>
          </cell>
          <cell r="AS161">
            <v>44575</v>
          </cell>
          <cell r="AT161">
            <v>22</v>
          </cell>
          <cell r="AU161">
            <v>45095</v>
          </cell>
          <cell r="AV161" t="str">
            <v xml:space="preserve">Prestación Servicios </v>
          </cell>
          <cell r="AW161" t="str">
            <v xml:space="preserve">MODIFICACIÓN </v>
          </cell>
          <cell r="AX161">
            <v>44575</v>
          </cell>
          <cell r="AY161">
            <v>44578</v>
          </cell>
          <cell r="AZ161" t="str">
            <v>N/A</v>
          </cell>
          <cell r="BA161" t="str">
            <v>https://community.secop.gov.co/Public/Tendering/OpportunityDetail/Index?noticeUID=CO1.NTC.2554910&amp;isFromPublicArea=True&amp;isModal=true&amp;asPopupView=true</v>
          </cell>
          <cell r="BB161" t="str">
            <v>2022537150100007E</v>
          </cell>
          <cell r="BC161" t="str">
            <v>SI</v>
          </cell>
        </row>
        <row r="162">
          <cell r="A162">
            <v>161</v>
          </cell>
          <cell r="B162" t="str">
            <v>Clara Andrea Ladino Calderon</v>
          </cell>
          <cell r="C162">
            <v>1024560938</v>
          </cell>
          <cell r="D162">
            <v>34747</v>
          </cell>
          <cell r="E162" t="str">
            <v>Villeta</v>
          </cell>
          <cell r="F162" t="str">
            <v>Mujer</v>
          </cell>
          <cell r="G162">
            <v>44579</v>
          </cell>
          <cell r="H162">
            <v>44926</v>
          </cell>
          <cell r="I162">
            <v>80111601</v>
          </cell>
          <cell r="J162" t="str">
            <v>Tecnologia en Finanzasa</v>
          </cell>
          <cell r="K162" t="str">
            <v>BACHILLER II</v>
          </cell>
          <cell r="L162" t="str">
            <v>Apoyo</v>
          </cell>
          <cell r="M162">
            <v>3123225718</v>
          </cell>
          <cell r="N162" t="str">
            <v>andrealadino@supertransporte.gov.co</v>
          </cell>
          <cell r="O162" t="str">
            <v>andrealadino@gmail.com</v>
          </cell>
          <cell r="P162">
            <v>1765376</v>
          </cell>
          <cell r="Q162">
            <v>20184132.27</v>
          </cell>
          <cell r="S162">
            <v>20184132.27</v>
          </cell>
          <cell r="T162" t="str">
            <v>Dirección de Investigaciones de Protección de Usuarios del Sector Transporte</v>
          </cell>
          <cell r="U162" t="str">
            <v xml:space="preserve">Alex Eduardo Herrera Sanchez </v>
          </cell>
          <cell r="V162">
            <v>44580</v>
          </cell>
          <cell r="W162">
            <v>32822</v>
          </cell>
          <cell r="X162">
            <v>44567</v>
          </cell>
          <cell r="Y162" t="str">
            <v>FUNCIONAMIENTO</v>
          </cell>
          <cell r="Z162">
            <v>21622</v>
          </cell>
          <cell r="AA162">
            <v>20184132.27</v>
          </cell>
          <cell r="AB162" t="str">
            <v>A-02-02-02-008-005</v>
          </cell>
          <cell r="AC162" t="str">
            <v>SERVICIOS DE SOPORTE</v>
          </cell>
          <cell r="AD162" t="str">
            <v>si</v>
          </cell>
          <cell r="AE162">
            <v>44926</v>
          </cell>
          <cell r="AN162" t="str">
            <v>Prestar sus servicios de apoyo a la gestión en la Dirección de Investigaciones de Protección para el servicio del control documental de la dependencia.</v>
          </cell>
          <cell r="AO162" t="str">
            <v xml:space="preserve">Contratación Directa </v>
          </cell>
          <cell r="AP162" t="str">
            <v>LOCAL</v>
          </cell>
          <cell r="AQ162" t="str">
            <v>BOGOTÁ D.C.</v>
          </cell>
          <cell r="AS162">
            <v>44575</v>
          </cell>
          <cell r="AT162">
            <v>27</v>
          </cell>
          <cell r="AU162">
            <v>45106</v>
          </cell>
          <cell r="AV162" t="str">
            <v xml:space="preserve">Prestación Servicios </v>
          </cell>
          <cell r="AW162" t="str">
            <v>EN EJECUCIÓN</v>
          </cell>
          <cell r="AX162">
            <v>44579</v>
          </cell>
          <cell r="AY162">
            <v>44580</v>
          </cell>
          <cell r="AZ162" t="str">
            <v>N/A</v>
          </cell>
          <cell r="BA162" t="str">
            <v>https://community.secop.gov.co/Public/Tendering/OpportunityDetail/Index?noticeUID=CO1.NTC.2555535&amp;isFromPublicArea=True&amp;isModal=true&amp;asPopupView=true</v>
          </cell>
          <cell r="BB162" t="str">
            <v>2022537150100063E</v>
          </cell>
          <cell r="BC162" t="str">
            <v>SI</v>
          </cell>
        </row>
        <row r="163">
          <cell r="A163">
            <v>162</v>
          </cell>
          <cell r="B163" t="str">
            <v>Diego Ramirez Mora</v>
          </cell>
          <cell r="C163">
            <v>1032496413</v>
          </cell>
          <cell r="D163">
            <v>35849</v>
          </cell>
          <cell r="E163" t="str">
            <v>Bogotá</v>
          </cell>
          <cell r="F163" t="str">
            <v>Hombre</v>
          </cell>
          <cell r="G163">
            <v>44575</v>
          </cell>
          <cell r="H163">
            <v>44834</v>
          </cell>
          <cell r="I163">
            <v>80111620</v>
          </cell>
          <cell r="J163" t="str">
            <v>EN CONSTRUCCIÓN Y
GESTIÓN DE
ARQUITECTURA</v>
          </cell>
          <cell r="K163" t="str">
            <v>PROFESIONAL I</v>
          </cell>
          <cell r="L163" t="str">
            <v>Profesional</v>
          </cell>
          <cell r="M163">
            <v>3222133249</v>
          </cell>
          <cell r="N163" t="str">
            <v>DiegoARamirez@supertransporte.gov.co</v>
          </cell>
          <cell r="O163" t="str">
            <v>diegoalejo2398@gmail.com</v>
          </cell>
          <cell r="P163">
            <v>2941952</v>
          </cell>
          <cell r="Q163">
            <v>24908527</v>
          </cell>
          <cell r="R163">
            <v>7845205</v>
          </cell>
          <cell r="S163">
            <v>32753732</v>
          </cell>
          <cell r="T163" t="str">
            <v>Dirección de Promoción y Prevención de Concesiones e Infraestructura</v>
          </cell>
          <cell r="U163" t="str">
            <v>Esteban Martínez Torres</v>
          </cell>
          <cell r="V163">
            <v>44578</v>
          </cell>
          <cell r="W163">
            <v>20222</v>
          </cell>
          <cell r="X163">
            <v>44566</v>
          </cell>
          <cell r="Y163" t="str">
            <v>INVERSIÓN</v>
          </cell>
          <cell r="Z163">
            <v>18622</v>
          </cell>
          <cell r="AA163">
            <v>24908527</v>
          </cell>
          <cell r="AB163" t="str">
            <v>C-2410-0600-3-0-2410002-02</v>
          </cell>
          <cell r="AC163" t="str">
            <v>ADQUISICIÓN DE BIENES Y SERVICIOS - SERVICIO DE SUPERVISIÓN EN EL CUMPLIMIENTO DE LOS REQUISITOS EN EL SECTOR TRANSPORTE - FORTALECIMIENTO A LA SUPERVISIÓN INTEGRAL A LOS VIGILADOS A NIVEL NACIONAL</v>
          </cell>
          <cell r="AD163" t="str">
            <v>si</v>
          </cell>
          <cell r="AE163">
            <v>44915</v>
          </cell>
          <cell r="AH163" t="str">
            <v>ADICIÓN Y PRÓRROGA</v>
          </cell>
          <cell r="AI163">
            <v>44833</v>
          </cell>
          <cell r="AJ163" t="str">
            <v>N/A</v>
          </cell>
          <cell r="AN163" t="str">
            <v>Prestar sus servicios profesionales en la Superintendencia de Transporte, apoyando el desarrollo de las actividades previstas para la supervisión del programa especial SASPRO, Accesibilidad y del Plan General de Supervisión - PGS, en las Infraestructuras de Terminales de Transporte, adelantados por la Delegatura de Concesiones e Infraestructura.</v>
          </cell>
          <cell r="AO163" t="str">
            <v xml:space="preserve">Contratación Directa </v>
          </cell>
          <cell r="AP163" t="str">
            <v>LOCAL</v>
          </cell>
          <cell r="AQ163" t="str">
            <v>BOGOTÁ D.C.</v>
          </cell>
          <cell r="AS163">
            <v>44575</v>
          </cell>
          <cell r="AT163">
            <v>24</v>
          </cell>
          <cell r="AU163">
            <v>45095</v>
          </cell>
          <cell r="AV163" t="str">
            <v xml:space="preserve">Prestación Servicios </v>
          </cell>
          <cell r="AW163" t="str">
            <v xml:space="preserve">MODIFICACIÓN </v>
          </cell>
          <cell r="AX163">
            <v>44575</v>
          </cell>
          <cell r="AY163">
            <v>44578</v>
          </cell>
          <cell r="AZ163" t="str">
            <v>N/A</v>
          </cell>
          <cell r="BA163" t="str">
            <v>https://community.secop.gov.co/Public/Tendering/OpportunityDetail/Index?noticeUID=CO1.NTC.2555283&amp;isFromPublicArea=True&amp;isModal=true&amp;asPopupView=true</v>
          </cell>
          <cell r="BB163" t="str">
            <v>2022537150100008E</v>
          </cell>
          <cell r="BC163" t="str">
            <v>SI</v>
          </cell>
        </row>
        <row r="164">
          <cell r="A164">
            <v>163</v>
          </cell>
          <cell r="B164" t="str">
            <v>Mayra Alejandra Valero</v>
          </cell>
          <cell r="C164">
            <v>1018482090</v>
          </cell>
          <cell r="D164">
            <v>34828</v>
          </cell>
          <cell r="E164" t="str">
            <v>Bogotá</v>
          </cell>
          <cell r="F164" t="str">
            <v>Mujer</v>
          </cell>
          <cell r="G164">
            <v>44575</v>
          </cell>
          <cell r="H164">
            <v>44926</v>
          </cell>
          <cell r="I164">
            <v>80111607</v>
          </cell>
          <cell r="J164" t="str">
            <v>Abogado</v>
          </cell>
          <cell r="K164" t="str">
            <v>PROFESIONAL I</v>
          </cell>
          <cell r="L164" t="str">
            <v>Profesional</v>
          </cell>
          <cell r="M164">
            <v>3102122374</v>
          </cell>
          <cell r="N164" t="str">
            <v>MayraValero@supertransporte.gov.co</v>
          </cell>
          <cell r="O164" t="str">
            <v>mayv0509@hotmail.com</v>
          </cell>
          <cell r="P164">
            <v>2941952</v>
          </cell>
          <cell r="Q164">
            <v>33734383</v>
          </cell>
          <cell r="S164">
            <v>33734383</v>
          </cell>
          <cell r="T164" t="str">
            <v>GIT de Transporte Terrestre de Pasajeros de la Dirección 
de Investigaciones de la Delegatura de Tránsito y Transporte Terrestre</v>
          </cell>
          <cell r="U164" t="str">
            <v>Adriana Rocío Rodríguez Cetina</v>
          </cell>
          <cell r="V164">
            <v>44580</v>
          </cell>
          <cell r="W164">
            <v>15022</v>
          </cell>
          <cell r="X164">
            <v>44566</v>
          </cell>
          <cell r="Y164" t="str">
            <v>FUNCIONAMIENTO</v>
          </cell>
          <cell r="Z164">
            <v>20022</v>
          </cell>
          <cell r="AA164">
            <v>33734383</v>
          </cell>
          <cell r="AB164" t="str">
            <v>A-02-02-02-008-002</v>
          </cell>
          <cell r="AC164" t="str">
            <v>SERVICIOS JURÍDICOS Y CONTABLES</v>
          </cell>
          <cell r="AD164" t="str">
            <v>si</v>
          </cell>
          <cell r="AE164">
            <v>44926</v>
          </cell>
          <cell r="AN164" t="str">
            <v>Prestar sus servicios Profesionales en la Superintendencia de Transporte realizando el análisis jurídico de la información recibida en la Dirección de Investigaciones de Tránsito y Transporte Terrestre, así como en la sustanciación y trámites de las actuaciones administrativas que se deriven del ejercicio de la función de inspección, vigilancia y control en relación con la prestación del servicio público de transporte terrestre.</v>
          </cell>
          <cell r="AO164" t="str">
            <v xml:space="preserve">Contratación Directa </v>
          </cell>
          <cell r="AP164" t="str">
            <v>LOCAL</v>
          </cell>
          <cell r="AQ164" t="str">
            <v>BOGOTÁ D.C.</v>
          </cell>
          <cell r="AS164">
            <v>44575</v>
          </cell>
          <cell r="AT164">
            <v>27</v>
          </cell>
          <cell r="AU164">
            <v>45106</v>
          </cell>
          <cell r="AV164" t="str">
            <v xml:space="preserve">Prestación Servicios </v>
          </cell>
          <cell r="AW164" t="str">
            <v>EN EJECUCIÓN</v>
          </cell>
          <cell r="AX164">
            <v>44575</v>
          </cell>
          <cell r="AY164">
            <v>44578</v>
          </cell>
          <cell r="AZ164">
            <v>44580</v>
          </cell>
          <cell r="BA164" t="str">
            <v>https://community.secop.gov.co/Public/Tendering/OpportunityDetail/Index?noticeUID=CO1.NTC.2555068&amp;isFromPublicArea=True&amp;isModal=true&amp;asPopupView=true</v>
          </cell>
          <cell r="BB164" t="str">
            <v>2022537150100289E</v>
          </cell>
          <cell r="BC164" t="str">
            <v>SI</v>
          </cell>
        </row>
        <row r="165">
          <cell r="A165">
            <v>164</v>
          </cell>
          <cell r="B165" t="str">
            <v>Yurai Hasbleidy Romero Padilla</v>
          </cell>
          <cell r="C165">
            <v>1033794595</v>
          </cell>
          <cell r="D165">
            <v>35408</v>
          </cell>
          <cell r="E165" t="str">
            <v>Fomeque-Cund.</v>
          </cell>
          <cell r="F165" t="str">
            <v>Mujer</v>
          </cell>
          <cell r="G165">
            <v>44575</v>
          </cell>
          <cell r="H165">
            <v>44834</v>
          </cell>
          <cell r="I165">
            <v>80111604</v>
          </cell>
          <cell r="J165" t="str">
            <v>Administración de empresas</v>
          </cell>
          <cell r="K165" t="str">
            <v>TECNÓLOGO II</v>
          </cell>
          <cell r="L165" t="str">
            <v>APOYO</v>
          </cell>
          <cell r="M165">
            <v>3208835467</v>
          </cell>
          <cell r="N165" t="str">
            <v>yurairomero@supertransporte.gov.co</v>
          </cell>
          <cell r="O165" t="str">
            <v>yuraic2909@gmail.com</v>
          </cell>
          <cell r="P165">
            <v>2702336</v>
          </cell>
          <cell r="Q165">
            <v>22879778</v>
          </cell>
          <cell r="R165">
            <v>8107008</v>
          </cell>
          <cell r="S165">
            <v>30986786</v>
          </cell>
          <cell r="T165" t="str">
            <v>Dirección de Promoción y Prevención de Concesiones e Infraestructura</v>
          </cell>
          <cell r="U165" t="str">
            <v>Esteban Martínez Torres</v>
          </cell>
          <cell r="V165">
            <v>44578</v>
          </cell>
          <cell r="W165">
            <v>20722</v>
          </cell>
          <cell r="X165">
            <v>44566</v>
          </cell>
          <cell r="Y165" t="str">
            <v>INVERSIÓN</v>
          </cell>
          <cell r="Z165">
            <v>18722</v>
          </cell>
          <cell r="AA165">
            <v>22879778</v>
          </cell>
          <cell r="AB165" t="str">
            <v>C-2410-0600-3-0-2410002-02</v>
          </cell>
          <cell r="AC165" t="str">
            <v>ADQUISICIÓN DE BIENES Y SERVICIOS - SERVICIO DE SUPERVISIÓN EN EL CUMPLIMIENTO DE LOS REQUISITOS EN EL SECTOR TRANSPORTE - FORTALECIMIENTO A LA SUPERVISIÓN INTEGRAL A LOS VIGILADOS A NIVEL NACIONAL</v>
          </cell>
          <cell r="AD165" t="str">
            <v>si</v>
          </cell>
          <cell r="AE165">
            <v>44926</v>
          </cell>
          <cell r="AH165" t="str">
            <v>ADICIÓN Y PRÓRROGA</v>
          </cell>
          <cell r="AI165">
            <v>44833</v>
          </cell>
          <cell r="AJ165" t="str">
            <v>N/A</v>
          </cell>
          <cell r="AN165" t="str">
            <v xml:space="preserve">Prestar sus servicios de apoyo a la gestión en el trámite administrativo y archivístico de la documentación relacionada con la inspección y vigilancia de los supervisados a cargo de la Delegatura de Concesiones e Infraestructura, para el fortalecimiento a la supervisión integral a los vigilados a nivel nacional. </v>
          </cell>
          <cell r="AO165" t="str">
            <v xml:space="preserve">Contratación Directa </v>
          </cell>
          <cell r="AP165" t="str">
            <v>LOCAL</v>
          </cell>
          <cell r="AQ165" t="str">
            <v>BOGOTÁ D.C.</v>
          </cell>
          <cell r="AS165">
            <v>44575</v>
          </cell>
          <cell r="AT165">
            <v>26</v>
          </cell>
          <cell r="AU165">
            <v>45106</v>
          </cell>
          <cell r="AV165" t="str">
            <v xml:space="preserve">Prestación Servicios </v>
          </cell>
          <cell r="AW165" t="str">
            <v xml:space="preserve">MODIFICACIÓN </v>
          </cell>
          <cell r="AX165">
            <v>44575</v>
          </cell>
          <cell r="AY165">
            <v>44578</v>
          </cell>
          <cell r="AZ165" t="str">
            <v>N/A</v>
          </cell>
          <cell r="BA165" t="str">
            <v>https://community.secop.gov.co/Public/Tendering/OpportunityDetail/Index?noticeUID=CO1.NTC.2555577&amp;isFromPublicArea=True&amp;isModal=true&amp;asPopupView=true</v>
          </cell>
          <cell r="BB165" t="str">
            <v>2022537150100006E</v>
          </cell>
          <cell r="BC165" t="str">
            <v>SI</v>
          </cell>
        </row>
        <row r="166">
          <cell r="A166">
            <v>165</v>
          </cell>
          <cell r="B166" t="str">
            <v xml:space="preserve">Luisa Fernanda Velasquez Zapata / MARIA ISABEL GONZALEZ GUZMAN </v>
          </cell>
          <cell r="C166">
            <v>1019085014</v>
          </cell>
          <cell r="D166">
            <v>34176</v>
          </cell>
          <cell r="E166" t="str">
            <v>Bogotá</v>
          </cell>
          <cell r="F166" t="str">
            <v>Mujer</v>
          </cell>
          <cell r="G166">
            <v>44575</v>
          </cell>
          <cell r="H166">
            <v>44926</v>
          </cell>
          <cell r="I166">
            <v>80111604</v>
          </cell>
          <cell r="J166" t="str">
            <v>Tecnólogo</v>
          </cell>
          <cell r="K166" t="str">
            <v>TECNÓLOGO II</v>
          </cell>
          <cell r="L166" t="str">
            <v>Apoyo</v>
          </cell>
          <cell r="M166">
            <v>3102294474</v>
          </cell>
          <cell r="N166" t="str">
            <v>luisavelasquez@supertransporte.gov.co</v>
          </cell>
          <cell r="O166" t="str">
            <v>lufeveza2607@yahoo.com</v>
          </cell>
          <cell r="P166">
            <v>2702336</v>
          </cell>
          <cell r="Q166">
            <v>30986786</v>
          </cell>
          <cell r="S166">
            <v>30986786</v>
          </cell>
          <cell r="T166" t="str">
            <v>Dirección de Investigaciones de la Delegatura de Tránsito y Transporte Terrestre</v>
          </cell>
          <cell r="U166" t="str">
            <v>Hernan Dario Otalora Guevara</v>
          </cell>
          <cell r="V166">
            <v>44578</v>
          </cell>
          <cell r="W166">
            <v>27222</v>
          </cell>
          <cell r="X166">
            <v>44567</v>
          </cell>
          <cell r="Y166" t="str">
            <v>INVERSIÓN</v>
          </cell>
          <cell r="Z166">
            <v>20322</v>
          </cell>
          <cell r="AA166">
            <v>30986786</v>
          </cell>
          <cell r="AB166" t="str">
            <v>C-2410-0600-3-0-2410002-02</v>
          </cell>
          <cell r="AC166" t="str">
            <v>ADQUISICIÓN DE BIENES Y SERVICIOS - SERVICIO DE SUPERVISIÓN EN EL CUMPLIMIENTO DE LOS REQUISITOS EN EL SECTOR TRANSPORTE - FORTALECIMIENTO A LA SUPERVISIÓN INTEGRAL A LOS VIGILADOS A NIVEL NACIONAL</v>
          </cell>
          <cell r="AD166" t="str">
            <v>si</v>
          </cell>
          <cell r="AE166">
            <v>44926</v>
          </cell>
          <cell r="AH166" t="str">
            <v>CESIÓN</v>
          </cell>
          <cell r="AI166">
            <v>44811</v>
          </cell>
          <cell r="AJ166">
            <v>44812</v>
          </cell>
          <cell r="AN166" t="str">
            <v>Prestar sus servicios de apoyo a la gestión a la Dirección de Investigaciones de la Delegatura de Transito y Transporte Terrrestre, desarrollando actividades administrativas y archivísticas de la información y documentación de la dependencia, así como actualización de sus bases de datos, para el fortalecimiento a la supervisión integral a los vigilados a nivel nacional.</v>
          </cell>
          <cell r="AO166" t="str">
            <v xml:space="preserve">Contratación Directa </v>
          </cell>
          <cell r="AP166" t="str">
            <v>LOCAL</v>
          </cell>
          <cell r="AQ166" t="str">
            <v>BOGOTÁ D.C.</v>
          </cell>
          <cell r="AR166" t="str">
            <v>Cesión</v>
          </cell>
          <cell r="AS166">
            <v>44578</v>
          </cell>
          <cell r="AT166">
            <v>29</v>
          </cell>
          <cell r="AU166">
            <v>45106</v>
          </cell>
          <cell r="AV166" t="str">
            <v xml:space="preserve">Prestación Servicios </v>
          </cell>
          <cell r="AW166" t="str">
            <v>CESIÓN</v>
          </cell>
          <cell r="AX166">
            <v>44575</v>
          </cell>
          <cell r="AY166">
            <v>44578</v>
          </cell>
          <cell r="AZ166">
            <v>44578</v>
          </cell>
          <cell r="BA166" t="str">
            <v>https://community.secop.gov.co/Public/Tendering/OpportunityDetail/Index?noticeUID=CO1.NTC.2556095&amp;isFromPublicArea=True&amp;isModal=true&amp;asPopupView=true</v>
          </cell>
          <cell r="BB166" t="str">
            <v>2022537150100290E</v>
          </cell>
          <cell r="BC166" t="str">
            <v>SI</v>
          </cell>
        </row>
        <row r="167">
          <cell r="A167">
            <v>166</v>
          </cell>
          <cell r="B167" t="str">
            <v>Arleydy Yohana Quevedo Morales</v>
          </cell>
          <cell r="C167">
            <v>1073150103</v>
          </cell>
          <cell r="D167">
            <v>31293</v>
          </cell>
          <cell r="E167" t="str">
            <v>Madrid-Cund.</v>
          </cell>
          <cell r="F167" t="str">
            <v>Mujer</v>
          </cell>
          <cell r="G167">
            <v>44581</v>
          </cell>
          <cell r="H167">
            <v>44926</v>
          </cell>
          <cell r="I167">
            <v>80111601</v>
          </cell>
          <cell r="J167" t="str">
            <v>Técnico</v>
          </cell>
          <cell r="K167" t="str">
            <v>TÉCNICO I</v>
          </cell>
          <cell r="L167" t="str">
            <v>Apoyo</v>
          </cell>
          <cell r="M167">
            <v>8212150</v>
          </cell>
          <cell r="N167" t="str">
            <v>ArleydyQuevedo@supertransporte.gov.co</v>
          </cell>
          <cell r="O167" t="str">
            <v>qarleydy@gmail.com</v>
          </cell>
          <cell r="P167">
            <v>1873920</v>
          </cell>
          <cell r="Q167">
            <v>21487616</v>
          </cell>
          <cell r="S167">
            <v>21487616</v>
          </cell>
          <cell r="T167" t="str">
            <v>Dirección de Investigaciones de Protección de Usuarios del Sector Transporte</v>
          </cell>
          <cell r="U167" t="str">
            <v xml:space="preserve">Alex Eduardo Herrera Sanchez </v>
          </cell>
          <cell r="V167">
            <v>44582</v>
          </cell>
          <cell r="W167">
            <v>38722</v>
          </cell>
          <cell r="X167">
            <v>44579</v>
          </cell>
          <cell r="Y167" t="str">
            <v>FUNCIONAMIENTO</v>
          </cell>
          <cell r="Z167">
            <v>26022</v>
          </cell>
          <cell r="AA167">
            <v>21487616</v>
          </cell>
          <cell r="AB167" t="str">
            <v>A-02-02-02-008-005</v>
          </cell>
          <cell r="AC167" t="str">
            <v>SERVICIOS DE SOPORTE</v>
          </cell>
          <cell r="AD167" t="str">
            <v>no</v>
          </cell>
          <cell r="AE167">
            <v>44926</v>
          </cell>
          <cell r="AF167">
            <v>44771</v>
          </cell>
          <cell r="AG167">
            <v>11805696</v>
          </cell>
          <cell r="AH167" t="str">
            <v>Terminación anticipada del contrato</v>
          </cell>
          <cell r="AI167">
            <v>44771</v>
          </cell>
          <cell r="AJ167" t="str">
            <v>N/A</v>
          </cell>
          <cell r="AN167" t="str">
            <v>Prestar sus servicios de apoyo administrativo haciendo seguimiento a la gestión de las PQRs y demás actividades archivísticas que requiera la Dirección de Investigaciones de Protección al Usuario del Sector Transporte.</v>
          </cell>
          <cell r="AO167" t="str">
            <v xml:space="preserve">Contratación Directa </v>
          </cell>
          <cell r="AP167" t="str">
            <v>LOCAL</v>
          </cell>
          <cell r="AQ167" t="str">
            <v>BOGOTÁ D.C.</v>
          </cell>
          <cell r="AR167" t="str">
            <v>Terminado</v>
          </cell>
          <cell r="AS167">
            <v>44575</v>
          </cell>
          <cell r="AT167">
            <v>37</v>
          </cell>
          <cell r="AU167">
            <v>45106</v>
          </cell>
          <cell r="AV167" t="str">
            <v xml:space="preserve">Prestación Servicios </v>
          </cell>
          <cell r="AW167" t="str">
            <v>TERMINADO</v>
          </cell>
          <cell r="AX167">
            <v>44580</v>
          </cell>
          <cell r="AY167">
            <v>44581</v>
          </cell>
          <cell r="AZ167" t="str">
            <v>N/A</v>
          </cell>
          <cell r="BA167" t="str">
            <v>https://community.secop.gov.co/Public/Tendering/OpportunityDetail/Index?noticeUID=CO1.NTC.2557406&amp;isFromPublicArea=True&amp;isModal=true&amp;asPopupView=true</v>
          </cell>
          <cell r="BB167" t="str">
            <v>2022537150100064E</v>
          </cell>
          <cell r="BC167" t="str">
            <v>SI</v>
          </cell>
        </row>
        <row r="168">
          <cell r="A168">
            <v>167</v>
          </cell>
          <cell r="B168" t="str">
            <v>David Leonardo Mayorga Henao</v>
          </cell>
          <cell r="C168">
            <v>80220546</v>
          </cell>
          <cell r="D168">
            <v>29946</v>
          </cell>
          <cell r="E168" t="str">
            <v>Bogotá</v>
          </cell>
          <cell r="F168" t="str">
            <v>Hombre</v>
          </cell>
          <cell r="G168">
            <v>44579</v>
          </cell>
          <cell r="H168">
            <v>44926</v>
          </cell>
          <cell r="I168">
            <v>80111619</v>
          </cell>
          <cell r="J168" t="str">
            <v>Diseñador Grafico</v>
          </cell>
          <cell r="K168" t="str">
            <v>PROFESIONAL IV</v>
          </cell>
          <cell r="L168" t="str">
            <v>Profesional</v>
          </cell>
          <cell r="M168">
            <v>3006578</v>
          </cell>
          <cell r="N168" t="str">
            <v>DavidMayorga@supertransporte.gov.co</v>
          </cell>
          <cell r="O168" t="str">
            <v>davmayor@hotmail.com</v>
          </cell>
          <cell r="P168">
            <v>4227072</v>
          </cell>
          <cell r="Q168">
            <v>48470425.600000001</v>
          </cell>
          <cell r="S168">
            <v>48470425.600000001</v>
          </cell>
          <cell r="T168" t="str">
            <v>Dirección de Prevención, Promoción y Atención al Usuario para la Protección de Usuarios del Sector Transporte.</v>
          </cell>
          <cell r="U168" t="str">
            <v>Margaret Yarim Furnieles Chipagra</v>
          </cell>
          <cell r="V168">
            <v>44580</v>
          </cell>
          <cell r="W168">
            <v>32422</v>
          </cell>
          <cell r="X168">
            <v>44567</v>
          </cell>
          <cell r="Y168" t="str">
            <v>FUNCIONAMIENTO</v>
          </cell>
          <cell r="Z168">
            <v>23722</v>
          </cell>
          <cell r="AA168">
            <v>48470425.060000002</v>
          </cell>
          <cell r="AB168" t="str">
            <v>A-02-02-02-008-003</v>
          </cell>
          <cell r="AC168" t="str">
            <v>OTROS SERVICIOS PROFESIONALES, CIENTÍFICOS Y TÉCNICOS</v>
          </cell>
          <cell r="AD168" t="str">
            <v>si</v>
          </cell>
          <cell r="AE168">
            <v>44926</v>
          </cell>
          <cell r="AN168" t="str">
            <v>Prestar sus servicios profesionales en la Delegatura de Protección a Usuarios del Sector Transporte de la Superintendencia de Transporte, apoyando en la elaboración de piezas informativas para difundir en las diferentes redes sociales de la entidad, para la socialización de los derechos y deberes de los usuarios del sector transporte y sus vigilados.</v>
          </cell>
          <cell r="AO168" t="str">
            <v xml:space="preserve">Contratación Directa </v>
          </cell>
          <cell r="AP168" t="str">
            <v>LOCAL</v>
          </cell>
          <cell r="AQ168" t="str">
            <v>BOGOTÁ D.C.</v>
          </cell>
          <cell r="AS168">
            <v>44575</v>
          </cell>
          <cell r="AT168">
            <v>41</v>
          </cell>
          <cell r="AU168">
            <v>45106</v>
          </cell>
          <cell r="AV168" t="str">
            <v xml:space="preserve">Prestación Servicios </v>
          </cell>
          <cell r="AW168" t="str">
            <v>EN EJECUCIÓN</v>
          </cell>
          <cell r="AX168">
            <v>44579</v>
          </cell>
          <cell r="AY168">
            <v>44580</v>
          </cell>
          <cell r="AZ168">
            <v>44580</v>
          </cell>
          <cell r="BA168" t="str">
            <v>https://community.secop.gov.co/Public/Tendering/OpportunityDetail/Index?noticeUID=CO1.NTC.2558765&amp;isFromPublicArea=True&amp;isModal=true&amp;asPopupView=true</v>
          </cell>
          <cell r="BB168" t="str">
            <v>2022537150100065E</v>
          </cell>
          <cell r="BC168" t="str">
            <v>SI</v>
          </cell>
        </row>
        <row r="169">
          <cell r="A169">
            <v>168</v>
          </cell>
          <cell r="B169" t="str">
            <v>Belsy Johana Escobar Daza</v>
          </cell>
          <cell r="C169">
            <v>1057572846</v>
          </cell>
          <cell r="D169">
            <v>31737</v>
          </cell>
          <cell r="E169" t="str">
            <v>Sogamoso</v>
          </cell>
          <cell r="F169" t="str">
            <v>Mujer</v>
          </cell>
          <cell r="G169">
            <v>44579</v>
          </cell>
          <cell r="H169">
            <v>44926</v>
          </cell>
          <cell r="I169">
            <v>80111607</v>
          </cell>
          <cell r="J169" t="str">
            <v>Abogado</v>
          </cell>
          <cell r="K169" t="str">
            <v>PROFESIONAL III</v>
          </cell>
          <cell r="L169" t="str">
            <v>Profesional</v>
          </cell>
          <cell r="M169">
            <v>3017255368</v>
          </cell>
          <cell r="N169" t="str">
            <v>belcyescobar@supertransporte.gov.co</v>
          </cell>
          <cell r="O169" t="str">
            <v>johannaescobardaza@gmail.com</v>
          </cell>
          <cell r="P169">
            <v>3529728</v>
          </cell>
          <cell r="Q169">
            <v>40356556.799999997</v>
          </cell>
          <cell r="S169">
            <v>40356556.799999997</v>
          </cell>
          <cell r="T169" t="str">
            <v>Dirección de Investigaciones de Protección de Usuarios del Sector Transporte</v>
          </cell>
          <cell r="U169" t="str">
            <v xml:space="preserve">Alex Eduardo Herrera Sanchez </v>
          </cell>
          <cell r="V169">
            <v>44580</v>
          </cell>
          <cell r="W169">
            <v>32622</v>
          </cell>
          <cell r="X169">
            <v>44567</v>
          </cell>
          <cell r="Y169" t="str">
            <v>FUNCIONAMIENTO</v>
          </cell>
          <cell r="Z169">
            <v>23622</v>
          </cell>
          <cell r="AA169">
            <v>40356556.079999998</v>
          </cell>
          <cell r="AB169" t="str">
            <v>A-02-02-02-008-002</v>
          </cell>
          <cell r="AC169" t="str">
            <v>SERVICIOS JURÍDICOS Y CONTABLES</v>
          </cell>
          <cell r="AD169" t="str">
            <v>si</v>
          </cell>
          <cell r="AE169">
            <v>44926</v>
          </cell>
          <cell r="AN169" t="str">
            <v>Prestar sus servicios profesionales a la Dirección de Investigaciones para la Protección de Usuarios del Sector Transporte, dando respuesta a los requerimientos que le sean asignados en los tiempos establecidos por ley.</v>
          </cell>
          <cell r="AO169" t="str">
            <v xml:space="preserve">Contratación Directa </v>
          </cell>
          <cell r="AP169" t="str">
            <v>LOCAL</v>
          </cell>
          <cell r="AQ169" t="str">
            <v>BOGOTÁ D.C.</v>
          </cell>
          <cell r="AS169">
            <v>44575</v>
          </cell>
          <cell r="AT169">
            <v>36</v>
          </cell>
          <cell r="AU169">
            <v>45106</v>
          </cell>
          <cell r="AV169" t="str">
            <v xml:space="preserve">Prestación Servicios </v>
          </cell>
          <cell r="AW169" t="str">
            <v>EN EJECUCIÓN</v>
          </cell>
          <cell r="AX169">
            <v>44579</v>
          </cell>
          <cell r="AY169">
            <v>44580</v>
          </cell>
          <cell r="AZ169">
            <v>44580</v>
          </cell>
          <cell r="BA169" t="str">
            <v>https://community.secop.gov.co/Public/Tendering/OpportunityDetail/Index?noticeUID=CO1.NTC.2559498&amp;isFromPublicArea=True&amp;isModal=true&amp;asPopupView=true</v>
          </cell>
          <cell r="BB169" t="str">
            <v>2022537150100062E</v>
          </cell>
          <cell r="BC169" t="str">
            <v>SI</v>
          </cell>
        </row>
        <row r="170">
          <cell r="A170">
            <v>169</v>
          </cell>
          <cell r="B170" t="str">
            <v>Andres Osamu Ferreira Morimitsu</v>
          </cell>
          <cell r="C170">
            <v>1018422584</v>
          </cell>
          <cell r="D170">
            <v>32536</v>
          </cell>
          <cell r="E170" t="str">
            <v>Bogotá</v>
          </cell>
          <cell r="F170" t="str">
            <v>Hombre</v>
          </cell>
          <cell r="G170">
            <v>44575</v>
          </cell>
          <cell r="H170">
            <v>44834</v>
          </cell>
          <cell r="I170">
            <v>80111601</v>
          </cell>
          <cell r="J170" t="str">
            <v>Administrador de Empresas</v>
          </cell>
          <cell r="K170" t="str">
            <v>PROFESIONAL II</v>
          </cell>
          <cell r="L170" t="str">
            <v>Profesional</v>
          </cell>
          <cell r="M170">
            <v>3507902542</v>
          </cell>
          <cell r="N170" t="str">
            <v>AndresFerreira@supertransporte.gov.co</v>
          </cell>
          <cell r="O170" t="str">
            <v>andresosamuferreira@gmail.com</v>
          </cell>
          <cell r="P170">
            <v>3179045</v>
          </cell>
          <cell r="Q170">
            <v>26915914</v>
          </cell>
          <cell r="R170">
            <v>9537135</v>
          </cell>
          <cell r="S170">
            <v>36453049</v>
          </cell>
          <cell r="T170" t="str">
            <v>Oficina Asesora Jurídica</v>
          </cell>
          <cell r="U170" t="str">
            <v>María Fernanda Serna Quiroga</v>
          </cell>
          <cell r="V170">
            <v>44578</v>
          </cell>
          <cell r="W170">
            <v>23322</v>
          </cell>
          <cell r="X170">
            <v>44567</v>
          </cell>
          <cell r="Y170" t="str">
            <v>FUNCIONAMIENTO</v>
          </cell>
          <cell r="Z170">
            <v>20522</v>
          </cell>
          <cell r="AA170">
            <v>26915914</v>
          </cell>
          <cell r="AB170" t="str">
            <v>A-02-02-02-008-002</v>
          </cell>
          <cell r="AC170" t="str">
            <v>SERVICIOS JURÍDICOS Y CONTABLES</v>
          </cell>
          <cell r="AD170" t="str">
            <v>si</v>
          </cell>
          <cell r="AE170">
            <v>44926</v>
          </cell>
          <cell r="AH170" t="str">
            <v>ADICIÓN Y PRÓRROGA</v>
          </cell>
          <cell r="AI170">
            <v>44833</v>
          </cell>
          <cell r="AJ170" t="str">
            <v>N/A</v>
          </cell>
          <cell r="AN170" t="str">
            <v>Prestar sus servicios Profesionales en la Superintendencia de Transporte para apoyar en el seguimiento, organización y evaluación de los trámites generados en el desarrollo de las actividades a cargo de la Oficina Asesora Jurídica, y en la gestión de los documentos que se expidan en razón a la inspección y vigilancia que adelanta la Superintendencia</v>
          </cell>
          <cell r="AO170" t="str">
            <v xml:space="preserve">Contratación Directa </v>
          </cell>
          <cell r="AP170" t="str">
            <v>LOCAL</v>
          </cell>
          <cell r="AQ170" t="str">
            <v>BOGOTÁ D.C.</v>
          </cell>
          <cell r="AS170">
            <v>44575</v>
          </cell>
          <cell r="AT170">
            <v>33</v>
          </cell>
          <cell r="AU170">
            <v>45106</v>
          </cell>
          <cell r="AV170" t="str">
            <v xml:space="preserve">Prestación Servicios </v>
          </cell>
          <cell r="AW170" t="str">
            <v xml:space="preserve">MODIFICACIÓN </v>
          </cell>
          <cell r="AX170">
            <v>44575</v>
          </cell>
          <cell r="AY170">
            <v>44578</v>
          </cell>
          <cell r="AZ170" t="str">
            <v>N/A</v>
          </cell>
          <cell r="BA170" t="str">
            <v>https://community.secop.gov.co/Public/Tendering/OpportunityDetail/Index?noticeUID=CO1.NTC.2559739&amp;isFromPublicArea=True&amp;isModal=true&amp;asPopupView=true</v>
          </cell>
          <cell r="BB170" t="str">
            <v>2022537150100054E</v>
          </cell>
          <cell r="BC170" t="str">
            <v>SI</v>
          </cell>
        </row>
        <row r="171">
          <cell r="A171">
            <v>170</v>
          </cell>
          <cell r="B171" t="str">
            <v>Julian Giovanni Rodriguez Alvarado</v>
          </cell>
          <cell r="C171">
            <v>79545747</v>
          </cell>
          <cell r="D171">
            <v>26008</v>
          </cell>
          <cell r="E171" t="str">
            <v>Bogotá</v>
          </cell>
          <cell r="F171" t="str">
            <v>Hombre</v>
          </cell>
          <cell r="G171">
            <v>44580</v>
          </cell>
          <cell r="H171">
            <v>44926</v>
          </cell>
          <cell r="I171">
            <v>80111619</v>
          </cell>
          <cell r="J171" t="str">
            <v>Publicidad</v>
          </cell>
          <cell r="K171" t="str">
            <v>PROFESIONAL IV</v>
          </cell>
          <cell r="L171" t="str">
            <v>Profesional</v>
          </cell>
          <cell r="M171">
            <v>3107589488</v>
          </cell>
          <cell r="N171" t="str">
            <v>JulianRodriguez@supertransporte.gov.co</v>
          </cell>
          <cell r="O171" t="str">
            <v>julianrodal@hotmail.com</v>
          </cell>
          <cell r="P171">
            <v>4227072</v>
          </cell>
          <cell r="Q171">
            <v>48470425.600000001</v>
          </cell>
          <cell r="S171">
            <v>48470425.600000001</v>
          </cell>
          <cell r="T171" t="str">
            <v>Dirección de Prevención, Promoción y Atención al Usuario para la Protección de Usuarios del Sector Transporte.</v>
          </cell>
          <cell r="U171" t="str">
            <v>Margaret Yarim Furnieles Chipagra</v>
          </cell>
          <cell r="V171">
            <v>44581</v>
          </cell>
          <cell r="W171">
            <v>32522</v>
          </cell>
          <cell r="X171">
            <v>44567</v>
          </cell>
          <cell r="Y171" t="str">
            <v>FUNCIONAMIENTO</v>
          </cell>
          <cell r="Z171">
            <v>24222</v>
          </cell>
          <cell r="AA171">
            <v>48470425.060000002</v>
          </cell>
          <cell r="AB171" t="str">
            <v>A-02-02-02-008-003</v>
          </cell>
          <cell r="AC171" t="str">
            <v>OTROS SERVICIOS PROFESIONALES, CIENTÍFICOS Y TÉCNICOS</v>
          </cell>
          <cell r="AD171" t="str">
            <v>si</v>
          </cell>
          <cell r="AE171">
            <v>44926</v>
          </cell>
          <cell r="AN171" t="str">
            <v>Prestar sus servicios profesionales en la Delegatura de Protección a Usuarios del Sector Transporte de la Superintendencia de Transporte, apoyando las estrategias de divulgación y promoción de normas de protección a usuarios del sector transporte como apoyo logístico, planeación y ejecución de eventos dirigidos a las empresas que prestan el servicio de transporte en sus diferentes modalidades, a los usuarios que hacen uso de dichos servicios y a la ciudadanía en general.</v>
          </cell>
          <cell r="AO171" t="str">
            <v xml:space="preserve">Contratación Directa </v>
          </cell>
          <cell r="AP171" t="str">
            <v>LOCAL</v>
          </cell>
          <cell r="AQ171" t="str">
            <v>BOGOTÁ D.C.</v>
          </cell>
          <cell r="AS171">
            <v>44575</v>
          </cell>
          <cell r="AT171">
            <v>51</v>
          </cell>
          <cell r="AU171">
            <v>45106</v>
          </cell>
          <cell r="AV171" t="str">
            <v xml:space="preserve">Prestación Servicios </v>
          </cell>
          <cell r="AW171" t="str">
            <v>EN EJECUCIÓN</v>
          </cell>
          <cell r="AX171">
            <v>44580</v>
          </cell>
          <cell r="AY171">
            <v>44581</v>
          </cell>
          <cell r="AZ171">
            <v>44581</v>
          </cell>
          <cell r="BA171" t="str">
            <v>https://community.secop.gov.co/Public/Tendering/OpportunityDetail/Index?noticeUID=CO1.NTC.2561120&amp;isFromPublicArea=True&amp;isModal=true&amp;asPopupView=true</v>
          </cell>
          <cell r="BB171" t="str">
            <v>2022537150100066E</v>
          </cell>
          <cell r="BC171" t="str">
            <v>SI</v>
          </cell>
        </row>
        <row r="172">
          <cell r="A172">
            <v>171</v>
          </cell>
          <cell r="B172" t="str">
            <v>Andres Gustavo Diaz Pinzon</v>
          </cell>
          <cell r="C172">
            <v>79779876</v>
          </cell>
          <cell r="D172">
            <v>27297</v>
          </cell>
          <cell r="E172" t="str">
            <v xml:space="preserve">Bogotá </v>
          </cell>
          <cell r="F172" t="str">
            <v>Hombre</v>
          </cell>
          <cell r="G172">
            <v>44579</v>
          </cell>
          <cell r="H172">
            <v>44765</v>
          </cell>
          <cell r="I172">
            <v>80111614</v>
          </cell>
          <cell r="J172" t="str">
            <v>ingenieria Ambiental - ESP</v>
          </cell>
          <cell r="K172" t="str">
            <v>ESPECIALIZADO I</v>
          </cell>
          <cell r="L172" t="str">
            <v>Profesional</v>
          </cell>
          <cell r="M172">
            <v>7528684</v>
          </cell>
          <cell r="N172" t="str">
            <v>andresdiaz@supertransporte.gov.co</v>
          </cell>
          <cell r="O172" t="str">
            <v>baud98@gmail.com</v>
          </cell>
          <cell r="P172">
            <v>5502193.6600000001</v>
          </cell>
          <cell r="Q172">
            <v>33013161.960000001</v>
          </cell>
          <cell r="S172">
            <v>33013161.960000001</v>
          </cell>
          <cell r="T172" t="str">
            <v>Dirección Administrativa</v>
          </cell>
          <cell r="U172" t="str">
            <v>Denis Adriana Monroy Rugeles</v>
          </cell>
          <cell r="V172">
            <v>44585</v>
          </cell>
          <cell r="W172">
            <v>33022</v>
          </cell>
          <cell r="X172">
            <v>44568</v>
          </cell>
          <cell r="Y172" t="str">
            <v>FUNCIONAMIENTO</v>
          </cell>
          <cell r="Z172">
            <v>21722</v>
          </cell>
          <cell r="AA172">
            <v>33013161.960000001</v>
          </cell>
          <cell r="AB172" t="str">
            <v>A-02-02-02-008-003</v>
          </cell>
          <cell r="AC172" t="str">
            <v>OTROS SERVICIOS PROFESIONALES, CIENTÍFICOS Y TÉCNICOS</v>
          </cell>
          <cell r="AD172" t="str">
            <v>no</v>
          </cell>
          <cell r="AE172">
            <v>44765</v>
          </cell>
          <cell r="AN172" t="str">
            <v>Prestar sus servicios profesionales en la Superintendencia de Transporte, a través de la Dirección Administrativa, apoyando las acciones necesarias para la implementación del Sistema de Gestión Ambiental bajo la Norma ISO 14001:2015 en la entida</v>
          </cell>
          <cell r="AO172" t="str">
            <v xml:space="preserve">Contratación Directa </v>
          </cell>
          <cell r="AP172" t="str">
            <v>LOCAL</v>
          </cell>
          <cell r="AQ172" t="str">
            <v>BOGOTÁ D.C.</v>
          </cell>
          <cell r="AS172">
            <v>44575</v>
          </cell>
          <cell r="AT172">
            <v>48</v>
          </cell>
          <cell r="AU172">
            <v>44945</v>
          </cell>
          <cell r="AV172" t="str">
            <v xml:space="preserve">Prestación Servicios </v>
          </cell>
          <cell r="AW172" t="str">
            <v>EN EJECUCIÓN</v>
          </cell>
          <cell r="AX172">
            <v>44582</v>
          </cell>
          <cell r="AY172">
            <v>44585</v>
          </cell>
          <cell r="AZ172">
            <v>44585</v>
          </cell>
          <cell r="BA172" t="str">
            <v>https://community.secop.gov.co/Public/Tendering/OpportunityDetail/Index?noticeUID=CO1.NTC.2561739&amp;isFromPublicArea=True&amp;isModal=true&amp;asPopupView=true</v>
          </cell>
          <cell r="BB172" t="str">
            <v>2022537150100260E</v>
          </cell>
          <cell r="BC172" t="str">
            <v>SI</v>
          </cell>
        </row>
        <row r="173">
          <cell r="A173">
            <v>172</v>
          </cell>
          <cell r="B173" t="str">
            <v>Erick Enrique Sánchez Díaz</v>
          </cell>
          <cell r="C173">
            <v>1023886053</v>
          </cell>
          <cell r="D173">
            <v>32692</v>
          </cell>
          <cell r="E173" t="str">
            <v>Bogotá D.C.</v>
          </cell>
          <cell r="F173" t="str">
            <v>Hombre</v>
          </cell>
          <cell r="G173">
            <v>44578</v>
          </cell>
          <cell r="H173">
            <v>44926</v>
          </cell>
          <cell r="I173">
            <v>80111614</v>
          </cell>
          <cell r="J173" t="str">
            <v>Ingeniera de sistemas</v>
          </cell>
          <cell r="K173" t="str">
            <v>ESPECIALIZADO II</v>
          </cell>
          <cell r="L173" t="str">
            <v>Profesional</v>
          </cell>
          <cell r="M173">
            <v>8043963</v>
          </cell>
          <cell r="N173" t="str">
            <v>ericksanchez@supertransporte.gov.co</v>
          </cell>
          <cell r="O173" t="str">
            <v>erick.eagle@hotmail.com</v>
          </cell>
          <cell r="P173">
            <v>6113547</v>
          </cell>
          <cell r="Q173">
            <v>69898221</v>
          </cell>
          <cell r="S173">
            <v>69898221</v>
          </cell>
          <cell r="T173" t="str">
            <v>TICS</v>
          </cell>
          <cell r="U173" t="str">
            <v>1. Jorge Guillermo Neira Bossa
2. Claudia Milena Rodriguez Álvarez (01/10/2022)</v>
          </cell>
          <cell r="V173">
            <v>44581</v>
          </cell>
          <cell r="W173">
            <v>36522</v>
          </cell>
          <cell r="X173">
            <v>44575</v>
          </cell>
          <cell r="Y173" t="str">
            <v>INVERSIÓN</v>
          </cell>
          <cell r="Z173">
            <v>21122</v>
          </cell>
          <cell r="AA173">
            <v>69898221</v>
          </cell>
          <cell r="AB173" t="str">
            <v>C-2499-0600-2-0-2499062-02</v>
          </cell>
          <cell r="AC173" t="str">
            <v>ADQUISICIÓN DE BIENES Y SERVICIOS - SERVICIOS DE INFORMACIÓN ACTUALIZADOS - MEJORAMIENTO DE LA GESTIÓN Y CAPACIDAD INSTITUCIONAL PARA LA SUPERVISIÓN INTEGRAL A LOS VIGILADOS A NIVEL NACIONAL</v>
          </cell>
          <cell r="AD173" t="str">
            <v>si</v>
          </cell>
          <cell r="AE173">
            <v>44926</v>
          </cell>
          <cell r="AN173" t="str">
            <v xml:space="preserve"> Prestar sus servicios profesionales adelantando actividades para la codificación de
software de los sistemas de información de la Superintendencia de Transporte.  
</v>
          </cell>
          <cell r="AO173" t="str">
            <v xml:space="preserve">Contratación Directa </v>
          </cell>
          <cell r="AP173" t="str">
            <v>LOCAL</v>
          </cell>
          <cell r="AQ173" t="str">
            <v>BOGOTÁ D.C.</v>
          </cell>
          <cell r="AS173">
            <v>44578</v>
          </cell>
          <cell r="AT173">
            <v>33</v>
          </cell>
          <cell r="AU173">
            <v>45106</v>
          </cell>
          <cell r="AV173" t="str">
            <v xml:space="preserve">Prestación Servicios </v>
          </cell>
          <cell r="AW173" t="str">
            <v>EN EJECUCIÓN</v>
          </cell>
          <cell r="AX173">
            <v>44578</v>
          </cell>
          <cell r="AY173">
            <v>44579</v>
          </cell>
          <cell r="AZ173">
            <v>44581</v>
          </cell>
          <cell r="BA173" t="str">
            <v>https://community.secop.gov.co/Public/Tendering/OpportunityDetail/Index?noticeUID=CO1.NTC.2576113&amp;isFromPublicArea=True&amp;isModal=true&amp;asPopupView=true</v>
          </cell>
          <cell r="BB173" t="str">
            <v>2022537150100010E</v>
          </cell>
          <cell r="BC173" t="str">
            <v>SI</v>
          </cell>
        </row>
        <row r="174">
          <cell r="A174">
            <v>173</v>
          </cell>
          <cell r="B174" t="str">
            <v>Fabio Camilo Betancourth Rincon</v>
          </cell>
          <cell r="C174">
            <v>75080589</v>
          </cell>
          <cell r="D174">
            <v>27919</v>
          </cell>
          <cell r="E174" t="str">
            <v>Manizales</v>
          </cell>
          <cell r="F174" t="str">
            <v>Hombre</v>
          </cell>
          <cell r="G174">
            <v>44578</v>
          </cell>
          <cell r="H174">
            <v>44926</v>
          </cell>
          <cell r="I174">
            <v>80111614</v>
          </cell>
          <cell r="J174" t="str">
            <v>Ingenieria electronica Esp</v>
          </cell>
          <cell r="K174" t="str">
            <v>EXPERTO I</v>
          </cell>
          <cell r="L174" t="str">
            <v>Profesional</v>
          </cell>
          <cell r="M174">
            <v>7514426</v>
          </cell>
          <cell r="N174" t="str">
            <v>fabiobetancourth@supertransporte.gov.co</v>
          </cell>
          <cell r="O174" t="str">
            <v>fcbetancourth@gmail.com</v>
          </cell>
          <cell r="P174">
            <v>8355840</v>
          </cell>
          <cell r="Q174">
            <v>95535104</v>
          </cell>
          <cell r="S174">
            <v>95535104</v>
          </cell>
          <cell r="T174" t="str">
            <v>TICS</v>
          </cell>
          <cell r="U174" t="str">
            <v>1. Jorge Guillermo Neira Bossa
2. Claudia Milena Rodriguez Álvarez (01/10/2022)</v>
          </cell>
          <cell r="V174">
            <v>44580</v>
          </cell>
          <cell r="W174">
            <v>36622</v>
          </cell>
          <cell r="X174">
            <v>44575</v>
          </cell>
          <cell r="Y174" t="str">
            <v>INVERSIÓN</v>
          </cell>
          <cell r="Z174">
            <v>21222</v>
          </cell>
          <cell r="AA174">
            <v>95535104</v>
          </cell>
          <cell r="AB174" t="str">
            <v>C-2499-0600-2-0-2499062-02</v>
          </cell>
          <cell r="AC174" t="str">
            <v>ADQUISICIÓN DE BIENES Y SERVICIOS - SERVICIOS DE INFORMACIÓN ACTUALIZADOS - MEJORAMIENTO DE LA GESTIÓN Y CAPACIDAD INSTITUCIONAL PARA LA SUPERVISIÓN INTEGRAL A LOS VIGILADOS A NIVEL NACIONAL</v>
          </cell>
          <cell r="AD174" t="str">
            <v>no</v>
          </cell>
          <cell r="AE174">
            <v>44926</v>
          </cell>
          <cell r="AF174">
            <v>44827</v>
          </cell>
          <cell r="AG174">
            <v>67960832</v>
          </cell>
          <cell r="AH174" t="str">
            <v>Cambio en la clausula de pagos.</v>
          </cell>
          <cell r="AI174">
            <v>44637</v>
          </cell>
          <cell r="AJ174" t="str">
            <v>N/A</v>
          </cell>
          <cell r="AK174" t="str">
            <v>Terminación anticipada del contrato</v>
          </cell>
          <cell r="AL174">
            <v>44827</v>
          </cell>
          <cell r="AM174" t="str">
            <v>N/A</v>
          </cell>
          <cell r="AN174" t="str">
            <v xml:space="preserve">Prestar sus servicios profesionales para realizar la estructuración técnica de los procesos de
contratación a cargo de la Oficina de Tecnologías de la Información y las Comunicaciones. </v>
          </cell>
          <cell r="AO174" t="str">
            <v xml:space="preserve">Contratación Directa </v>
          </cell>
          <cell r="AP174" t="str">
            <v>LOCAL</v>
          </cell>
          <cell r="AQ174" t="str">
            <v>BOGOTÁ D.C.</v>
          </cell>
          <cell r="AS174">
            <v>44578</v>
          </cell>
          <cell r="AT174">
            <v>46</v>
          </cell>
          <cell r="AU174">
            <v>45106</v>
          </cell>
          <cell r="AV174" t="str">
            <v xml:space="preserve">Prestación Servicios </v>
          </cell>
          <cell r="AW174" t="str">
            <v>EN EJECUCIÓN</v>
          </cell>
          <cell r="AX174">
            <v>44578</v>
          </cell>
          <cell r="AY174">
            <v>44579</v>
          </cell>
          <cell r="AZ174">
            <v>44580</v>
          </cell>
          <cell r="BA174" t="str">
            <v>https://community.secop.gov.co/Public/Tendering/OpportunityDetail/Index?noticeUID=CO1.NTC.2576117&amp;isFromPublicArea=True&amp;isModal=true&amp;asPopupView=true</v>
          </cell>
          <cell r="BB174" t="str">
            <v>2022537150100011E</v>
          </cell>
          <cell r="BC174" t="str">
            <v>SI</v>
          </cell>
        </row>
        <row r="175">
          <cell r="A175">
            <v>174</v>
          </cell>
          <cell r="B175" t="str">
            <v>María Alejandra del Pilar Suarez Rojas</v>
          </cell>
          <cell r="C175">
            <v>1018448957</v>
          </cell>
          <cell r="D175">
            <v>33576</v>
          </cell>
          <cell r="E175" t="str">
            <v>Giradot</v>
          </cell>
          <cell r="F175" t="str">
            <v>Mujer</v>
          </cell>
          <cell r="G175">
            <v>44578</v>
          </cell>
          <cell r="H175">
            <v>44926</v>
          </cell>
          <cell r="I175">
            <v>80111614</v>
          </cell>
          <cell r="J175" t="str">
            <v>Ingeniera de sistemas</v>
          </cell>
          <cell r="K175" t="str">
            <v>ESPECIALIZADO IV</v>
          </cell>
          <cell r="L175" t="str">
            <v>Profesional</v>
          </cell>
          <cell r="M175">
            <v>7351713</v>
          </cell>
          <cell r="N175" t="str">
            <v>mariasuarez@supertransporte.gov.co</v>
          </cell>
          <cell r="O175" t="str">
            <v>mariaale.suarez@hotmail.com</v>
          </cell>
          <cell r="P175">
            <v>7288832</v>
          </cell>
          <cell r="Q175">
            <v>83335646</v>
          </cell>
          <cell r="S175">
            <v>83335646</v>
          </cell>
          <cell r="T175" t="str">
            <v>TICS</v>
          </cell>
          <cell r="U175" t="str">
            <v>1. Jorge Guillermo Neira Bossa
2. Claudia Milena Rodriguez Álvarez (01/10/2022)</v>
          </cell>
          <cell r="V175">
            <v>44579</v>
          </cell>
          <cell r="W175">
            <v>36422</v>
          </cell>
          <cell r="X175">
            <v>44575</v>
          </cell>
          <cell r="Y175" t="str">
            <v>INVERSIÓN</v>
          </cell>
          <cell r="Z175">
            <v>21322</v>
          </cell>
          <cell r="AA175">
            <v>83335646</v>
          </cell>
          <cell r="AB175" t="str">
            <v>C-2499-0600-2-0-2499062-02</v>
          </cell>
          <cell r="AC175" t="str">
            <v>ADQUISICIÓN DE BIENES Y SERVICIOS - SERVICIOS DE INFORMACIÓN ACTUALIZADOS - MEJORAMIENTO DE LA GESTIÓN Y CAPACIDAD INSTITUCIONAL PARA LA SUPERVISIÓN INTEGRAL A LOS VIGILADOS A NIVEL NACIONAL</v>
          </cell>
          <cell r="AD175" t="str">
            <v>si</v>
          </cell>
          <cell r="AE175">
            <v>44926</v>
          </cell>
          <cell r="AH175" t="str">
            <v>Cambio en la clausula de pagos.</v>
          </cell>
          <cell r="AN175" t="str">
            <v xml:space="preserve"> Prestar sus servicios profesionales en la Oficina de Tecnologías de la Información y las
Comunicaciones, adelantando actividades relativas a seguridad informática de la Entidad. </v>
          </cell>
          <cell r="AO175" t="str">
            <v xml:space="preserve">Contratación Directa </v>
          </cell>
          <cell r="AP175" t="str">
            <v>LOCAL</v>
          </cell>
          <cell r="AQ175" t="str">
            <v>BOGOTÁ D.C.</v>
          </cell>
          <cell r="AS175">
            <v>44578</v>
          </cell>
          <cell r="AT175">
            <v>31</v>
          </cell>
          <cell r="AU175">
            <v>45106</v>
          </cell>
          <cell r="AV175" t="str">
            <v xml:space="preserve">Prestación Servicios </v>
          </cell>
          <cell r="AW175" t="str">
            <v>EN EJECUCIÓN</v>
          </cell>
          <cell r="AX175">
            <v>44578</v>
          </cell>
          <cell r="AY175">
            <v>44579</v>
          </cell>
          <cell r="AZ175">
            <v>44579</v>
          </cell>
          <cell r="BA175" t="str">
            <v>https://community.secop.gov.co/Public/Tendering/OpportunityDetail/Index?noticeUID=CO1.NTC.2576315&amp;isFromPublicArea=True&amp;isModal=true&amp;asPopupView=true</v>
          </cell>
          <cell r="BB175" t="str">
            <v>2022537150100009E</v>
          </cell>
          <cell r="BC175" t="str">
            <v>SI</v>
          </cell>
        </row>
        <row r="176">
          <cell r="A176">
            <v>175</v>
          </cell>
          <cell r="B176" t="str">
            <v>Adolfo Suárez Eljach</v>
          </cell>
          <cell r="C176">
            <v>1082888851</v>
          </cell>
          <cell r="D176">
            <v>32355</v>
          </cell>
          <cell r="E176" t="str">
            <v>Santa Marta</v>
          </cell>
          <cell r="F176" t="str">
            <v>Hombre</v>
          </cell>
          <cell r="G176">
            <v>44579</v>
          </cell>
          <cell r="H176">
            <v>44918</v>
          </cell>
          <cell r="I176">
            <v>80111607</v>
          </cell>
          <cell r="J176" t="str">
            <v>Abogado</v>
          </cell>
          <cell r="K176" t="str">
            <v>ESPECIALIZADO IV</v>
          </cell>
          <cell r="L176" t="str">
            <v>Profesional</v>
          </cell>
          <cell r="M176">
            <v>3102257925</v>
          </cell>
          <cell r="N176" t="str">
            <v>AdolfoSuarez@supertransporte.gov.co</v>
          </cell>
          <cell r="O176" t="str">
            <v>adolfo.suarez@ostabogados.com</v>
          </cell>
          <cell r="P176">
            <v>7288832</v>
          </cell>
          <cell r="Q176">
            <v>82606763</v>
          </cell>
          <cell r="S176">
            <v>82606763</v>
          </cell>
          <cell r="T176" t="str">
            <v>Oficina Asesora Jurídica</v>
          </cell>
          <cell r="U176" t="str">
            <v>María Fernanda Serna Quiroga</v>
          </cell>
          <cell r="V176">
            <v>44589</v>
          </cell>
          <cell r="W176">
            <v>22722</v>
          </cell>
          <cell r="X176">
            <v>44567</v>
          </cell>
          <cell r="Y176" t="str">
            <v>FUNCIONAMIENTO</v>
          </cell>
          <cell r="Z176">
            <v>24422</v>
          </cell>
          <cell r="AA176">
            <v>82606763</v>
          </cell>
          <cell r="AB176" t="str">
            <v>A-02-02-02-008-002</v>
          </cell>
          <cell r="AC176" t="str">
            <v>SERVICIOS JURÍDICOS Y CONTABLES</v>
          </cell>
          <cell r="AD176" t="str">
            <v>si</v>
          </cell>
          <cell r="AE176">
            <v>44918</v>
          </cell>
          <cell r="AN176" t="str">
            <v xml:space="preserve">Prestar los servicios profesionales en la Oficina Asesora Jurídica de la Superintendencia de Transporte, en la proyección y revisión de documentos de carácter jurídico, adelantar la representación de la entidad en defensa de los intereses de la misma ante los despachos judiciales y las demás entidades en donde se desarrollen procesos y/o en aquellos asuntos donde se otorgue poder </v>
          </cell>
          <cell r="AO176" t="str">
            <v xml:space="preserve">Contratación Directa </v>
          </cell>
          <cell r="AP176" t="str">
            <v>LOCAL</v>
          </cell>
          <cell r="AQ176" t="str">
            <v>BOGOTÁ D.C.</v>
          </cell>
          <cell r="AT176">
            <v>34</v>
          </cell>
          <cell r="AU176">
            <v>45098</v>
          </cell>
          <cell r="AV176" t="str">
            <v xml:space="preserve">Prestación Servicios </v>
          </cell>
          <cell r="AW176" t="str">
            <v>EN EJECUCIÓN</v>
          </cell>
          <cell r="AX176">
            <v>44579</v>
          </cell>
          <cell r="AY176">
            <v>44580</v>
          </cell>
          <cell r="BA176" t="str">
            <v>https://community.secop.gov.co/Public/Tendering/OpportunityDetail/Index?noticeUID=CO1.NTC.2576576&amp;isFromPublicArea=True&amp;isModal=true&amp;asPopupView=true</v>
          </cell>
          <cell r="BB176" t="str">
            <v>2022537150100075E</v>
          </cell>
          <cell r="BC176" t="str">
            <v>SI</v>
          </cell>
        </row>
        <row r="177">
          <cell r="A177">
            <v>176</v>
          </cell>
          <cell r="B177" t="str">
            <v>Lina María Hernández León</v>
          </cell>
          <cell r="C177">
            <v>1032488955</v>
          </cell>
          <cell r="D177">
            <v>35469</v>
          </cell>
          <cell r="E177" t="str">
            <v>Tunja</v>
          </cell>
          <cell r="F177" t="str">
            <v>Mujer</v>
          </cell>
          <cell r="G177">
            <v>44578</v>
          </cell>
          <cell r="H177">
            <v>44926</v>
          </cell>
          <cell r="I177">
            <v>80111607</v>
          </cell>
          <cell r="J177" t="str">
            <v>Abogado</v>
          </cell>
          <cell r="K177" t="str">
            <v>PROFESIONAL III</v>
          </cell>
          <cell r="L177" t="str">
            <v>Profesional</v>
          </cell>
          <cell r="M177">
            <v>3002808519</v>
          </cell>
          <cell r="N177" t="str">
            <v>LinaHernandez@supertransporte.gov.co</v>
          </cell>
          <cell r="O177" t="str">
            <v>linah9708@gmail.com</v>
          </cell>
          <cell r="P177">
            <v>3529728</v>
          </cell>
          <cell r="Q177">
            <v>40474214</v>
          </cell>
          <cell r="S177">
            <v>40474214</v>
          </cell>
          <cell r="T177" t="str">
            <v>Dirección de Investigaciones de Puertos</v>
          </cell>
          <cell r="U177" t="str">
            <v>Felipe Alfonso Cárdenas Quintero</v>
          </cell>
          <cell r="V177">
            <v>44579</v>
          </cell>
          <cell r="W177">
            <v>29622</v>
          </cell>
          <cell r="X177">
            <v>44567</v>
          </cell>
          <cell r="Y177" t="str">
            <v>INVERSIÓN</v>
          </cell>
          <cell r="Z177">
            <v>21422</v>
          </cell>
          <cell r="AA177">
            <v>40474214</v>
          </cell>
          <cell r="AB177" t="str">
            <v>C-2410-0600-3-0-2410002-02</v>
          </cell>
          <cell r="AC177" t="str">
            <v>ADQUISICIÓN DE BIENES Y SERVICIOS - SERVICIO DE SUPERVISIÓN EN EL CUMPLIMIENTO DE LOS REQUISITOS EN EL SECTOR TRANSPORTE - FORTALECIMIENTO A LA SUPERVISIÓN INTEGRAL A LOS VIGILADOS A NIVEL NACIONAL</v>
          </cell>
          <cell r="AD177" t="str">
            <v>si</v>
          </cell>
          <cell r="AE177">
            <v>44926</v>
          </cell>
          <cell r="AN177"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177" t="str">
            <v xml:space="preserve">Contratación Directa </v>
          </cell>
          <cell r="AP177" t="str">
            <v>LOCAL</v>
          </cell>
          <cell r="AQ177" t="str">
            <v>BOGOTÁ D.C.</v>
          </cell>
          <cell r="AS177">
            <v>44578</v>
          </cell>
          <cell r="AT177">
            <v>25</v>
          </cell>
          <cell r="AU177">
            <v>45106</v>
          </cell>
          <cell r="AV177" t="str">
            <v xml:space="preserve">Prestación Servicios </v>
          </cell>
          <cell r="AW177" t="str">
            <v>EN EJECUCIÓN</v>
          </cell>
          <cell r="AX177">
            <v>44578</v>
          </cell>
          <cell r="AY177">
            <v>44579</v>
          </cell>
          <cell r="BA177" t="str">
            <v>https://community.secop.gov.co/Public/Tendering/OpportunityDetail/Index?noticeUID=CO1.NTC.2576635&amp;isFromPublicArea=True&amp;isModal=true&amp;asPopupView=true</v>
          </cell>
          <cell r="BB177" t="str">
            <v>2022537150100196E</v>
          </cell>
          <cell r="BC177" t="str">
            <v>SI</v>
          </cell>
        </row>
        <row r="178">
          <cell r="A178">
            <v>177</v>
          </cell>
          <cell r="B178" t="str">
            <v>Angela Vanessa Rodriguez Martínez</v>
          </cell>
          <cell r="C178">
            <v>1144077477</v>
          </cell>
          <cell r="D178">
            <v>34731</v>
          </cell>
          <cell r="E178" t="str">
            <v>La Unión</v>
          </cell>
          <cell r="F178" t="str">
            <v>Mujer</v>
          </cell>
          <cell r="G178">
            <v>44579</v>
          </cell>
          <cell r="H178">
            <v>44926</v>
          </cell>
          <cell r="I178">
            <v>80111607</v>
          </cell>
          <cell r="J178" t="str">
            <v>Abogado</v>
          </cell>
          <cell r="K178" t="str">
            <v>PROFESIONAL III</v>
          </cell>
          <cell r="L178" t="str">
            <v>Profesional</v>
          </cell>
          <cell r="M178">
            <v>3108431321</v>
          </cell>
          <cell r="N178" t="str">
            <v>angelarodriguez@supertransporte.gov.co</v>
          </cell>
          <cell r="O178" t="str">
            <v>vannessa375@hotmail.com</v>
          </cell>
          <cell r="P178">
            <v>3529728</v>
          </cell>
          <cell r="Q178">
            <v>40474214</v>
          </cell>
          <cell r="S178">
            <v>40474214</v>
          </cell>
          <cell r="T178" t="str">
            <v>Dirección de Investigaciones de Puertos</v>
          </cell>
          <cell r="U178" t="str">
            <v>Felipe Alfonso Cárdenas Quintero</v>
          </cell>
          <cell r="V178">
            <v>44580</v>
          </cell>
          <cell r="W178">
            <v>29722</v>
          </cell>
          <cell r="X178">
            <v>44567</v>
          </cell>
          <cell r="Y178" t="str">
            <v>INVERSIÓN</v>
          </cell>
          <cell r="Z178">
            <v>22222</v>
          </cell>
          <cell r="AA178">
            <v>40474214</v>
          </cell>
          <cell r="AB178" t="str">
            <v>C-2410-0600-3-0-2410002-02</v>
          </cell>
          <cell r="AC178" t="str">
            <v>ADQUISICIÓN DE BIENES Y SERVICIOS - SERVICIO DE SUPERVISIÓN EN EL CUMPLIMIENTO DE LOS REQUISITOS EN EL SECTOR TRANSPORTE - FORTALECIMIENTO A LA SUPERVISIÓN INTEGRAL A LOS VIGILADOS A NIVEL NACIONAL</v>
          </cell>
          <cell r="AD178" t="str">
            <v>si</v>
          </cell>
          <cell r="AE178">
            <v>44926</v>
          </cell>
          <cell r="AN178"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178" t="str">
            <v xml:space="preserve">Contratación Directa </v>
          </cell>
          <cell r="AP178" t="str">
            <v>LOCAL</v>
          </cell>
          <cell r="AQ178" t="str">
            <v>BOGOTÁ D.C.</v>
          </cell>
          <cell r="AS178">
            <v>44578</v>
          </cell>
          <cell r="AT178">
            <v>27</v>
          </cell>
          <cell r="AU178">
            <v>45106</v>
          </cell>
          <cell r="AV178" t="str">
            <v xml:space="preserve">Prestación Servicios </v>
          </cell>
          <cell r="AW178" t="str">
            <v>EN EJECUCIÓN</v>
          </cell>
          <cell r="AX178">
            <v>44579</v>
          </cell>
          <cell r="AY178">
            <v>44580</v>
          </cell>
          <cell r="BA178" t="str">
            <v>https://community.secop.gov.co/Public/Tendering/OpportunityDetail/Index?noticeUID=CO1.NTC.2576969&amp;isFromPublicArea=True&amp;isModal=true&amp;asPopupView=true</v>
          </cell>
          <cell r="BB178" t="str">
            <v>2022537150100198E</v>
          </cell>
          <cell r="BC178" t="str">
            <v>SI</v>
          </cell>
        </row>
        <row r="179">
          <cell r="A179">
            <v>178</v>
          </cell>
          <cell r="B179" t="str">
            <v>Ana Carolina Perez Moreno</v>
          </cell>
          <cell r="C179">
            <v>1095798573</v>
          </cell>
          <cell r="D179">
            <v>32291</v>
          </cell>
          <cell r="E179" t="str">
            <v>Bucaramanga</v>
          </cell>
          <cell r="F179" t="str">
            <v>Mujer</v>
          </cell>
          <cell r="G179">
            <v>44579</v>
          </cell>
          <cell r="H179">
            <v>44926</v>
          </cell>
          <cell r="I179">
            <v>80111607</v>
          </cell>
          <cell r="J179" t="str">
            <v>Abogado</v>
          </cell>
          <cell r="K179" t="str">
            <v>PROFESIONAL IV</v>
          </cell>
          <cell r="L179" t="str">
            <v>Profesional</v>
          </cell>
          <cell r="M179">
            <v>3219916784</v>
          </cell>
          <cell r="N179" t="str">
            <v>anaperez@supertransporte.gov.co</v>
          </cell>
          <cell r="O179" t="str">
            <v>tpcarolinaperezmoreno@gmail.com</v>
          </cell>
          <cell r="P179">
            <v>4227072</v>
          </cell>
          <cell r="Q179">
            <v>48188621</v>
          </cell>
          <cell r="S179">
            <v>48188621</v>
          </cell>
          <cell r="T179" t="str">
            <v>Regional- Despacho</v>
          </cell>
          <cell r="U179" t="str">
            <v>Gilberto Andres Bustos Gonzalez</v>
          </cell>
          <cell r="V179">
            <v>44581</v>
          </cell>
          <cell r="W179">
            <v>9522</v>
          </cell>
          <cell r="X179">
            <v>44565</v>
          </cell>
          <cell r="Y179" t="str">
            <v>INVERSIÓN</v>
          </cell>
          <cell r="Z179">
            <v>23222</v>
          </cell>
          <cell r="AA179">
            <v>48188621</v>
          </cell>
          <cell r="AB179" t="str">
            <v>C-2410-0600-3-0-2410002-02</v>
          </cell>
          <cell r="AC179" t="str">
            <v>ADQUISICIÓN DE BIENES Y SERVICIOS - SERVICIO DE SUPERVISIÓN EN EL CUMPLIMIENTO DE LOS REQUISITOS EN EL SECTOR TRANSPORTE - FORTALECIMIENTO A LA SUPERVISIÓN INTEGRAL A LOS VIGILADOS A NIVEL NACIONAL</v>
          </cell>
          <cell r="AD179" t="str">
            <v>si</v>
          </cell>
          <cell r="AE179">
            <v>44926</v>
          </cell>
          <cell r="AN17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79" t="str">
            <v xml:space="preserve">Contratación Directa </v>
          </cell>
          <cell r="AP179" t="str">
            <v>REGIONAL</v>
          </cell>
          <cell r="AQ179" t="str">
            <v>BUCARAMANGA</v>
          </cell>
          <cell r="AS179">
            <v>44578</v>
          </cell>
          <cell r="AT179">
            <v>34</v>
          </cell>
          <cell r="AU179">
            <v>45106</v>
          </cell>
          <cell r="AV179" t="str">
            <v xml:space="preserve">Prestación Servicios </v>
          </cell>
          <cell r="AW179" t="str">
            <v>EN EJECUCIÓN</v>
          </cell>
          <cell r="AX179">
            <v>44580</v>
          </cell>
          <cell r="AY179">
            <v>44581</v>
          </cell>
          <cell r="AZ179">
            <v>44581</v>
          </cell>
          <cell r="BA179" t="str">
            <v>https://community.secop.gov.co/Public/Tendering/OpportunityDetail/Index?noticeUID=CO1.NTC.2582710&amp;isFromPublicArea=True&amp;isModal=true&amp;asPopupView=true</v>
          </cell>
          <cell r="BB179" t="str">
            <v>2022537150100165E</v>
          </cell>
          <cell r="BC179" t="str">
            <v>SI</v>
          </cell>
        </row>
        <row r="180">
          <cell r="A180">
            <v>179</v>
          </cell>
          <cell r="B180" t="str">
            <v>Lisbey Constanza Bolívar Becerra</v>
          </cell>
          <cell r="C180">
            <v>52541024</v>
          </cell>
          <cell r="D180">
            <v>28810</v>
          </cell>
          <cell r="E180" t="str">
            <v>Bogotá</v>
          </cell>
          <cell r="F180" t="str">
            <v>Mujer</v>
          </cell>
          <cell r="G180">
            <v>44579</v>
          </cell>
          <cell r="H180">
            <v>44926</v>
          </cell>
          <cell r="I180">
            <v>80111607</v>
          </cell>
          <cell r="J180" t="str">
            <v>Abogado</v>
          </cell>
          <cell r="K180" t="str">
            <v>PROFESIONAL V</v>
          </cell>
          <cell r="L180" t="str">
            <v>Profesional</v>
          </cell>
          <cell r="M180">
            <v>3213395666</v>
          </cell>
          <cell r="N180" t="str">
            <v>LisbeyBolivar@supertransporte.gov.co</v>
          </cell>
          <cell r="O180" t="str">
            <v>lisbeybolivar@gmail.com</v>
          </cell>
          <cell r="P180">
            <v>4768567</v>
          </cell>
          <cell r="Q180">
            <v>54361667</v>
          </cell>
          <cell r="S180">
            <v>54361667</v>
          </cell>
          <cell r="T180" t="str">
            <v>Regional- Despacho</v>
          </cell>
          <cell r="U180" t="str">
            <v>Gilberto Andres Bustos Gonzalez</v>
          </cell>
          <cell r="V180">
            <v>44581</v>
          </cell>
          <cell r="W180">
            <v>35622</v>
          </cell>
          <cell r="X180">
            <v>44572</v>
          </cell>
          <cell r="Y180" t="str">
            <v>INVERSIÓN</v>
          </cell>
          <cell r="Z180">
            <v>23122</v>
          </cell>
          <cell r="AA180">
            <v>54361667</v>
          </cell>
          <cell r="AB180" t="str">
            <v>C-2410-0600-3-0-2410002-02</v>
          </cell>
          <cell r="AC180" t="str">
            <v>ADQUISICIÓN DE BIENES Y SERVICIOS - SERVICIO DE SUPERVISIÓN EN EL CUMPLIMIENTO DE LOS REQUISITOS EN EL SECTOR TRANSPORTE - FORTALECIMIENTO A LA SUPERVISIÓN INTEGRAL A LOS VIGILADOS A NIVEL NACIONAL</v>
          </cell>
          <cell r="AD180" t="str">
            <v>si</v>
          </cell>
          <cell r="AE180">
            <v>44926</v>
          </cell>
          <cell r="AN180" t="str">
            <v>Prestar servicios profesionales  a la superintendencia de transporte apoyando a la supervisión en el seguimiento de las actividades que se desarrollen en los modos y servicios de transporte a nivel nacional de conformidad con los lineamientos, políticas y legislación vigente en el sector transporte.</v>
          </cell>
          <cell r="AO180" t="str">
            <v xml:space="preserve">Contratación Directa </v>
          </cell>
          <cell r="AP180" t="str">
            <v>REGIONAL</v>
          </cell>
          <cell r="AQ180" t="str">
            <v>BOGOTÁ D.C.</v>
          </cell>
          <cell r="AS180">
            <v>44578</v>
          </cell>
          <cell r="AT180">
            <v>44</v>
          </cell>
          <cell r="AU180">
            <v>45106</v>
          </cell>
          <cell r="AV180" t="str">
            <v xml:space="preserve">Prestación Servicios </v>
          </cell>
          <cell r="AW180" t="str">
            <v>EN EJECUCIÓN</v>
          </cell>
          <cell r="AX180">
            <v>44580</v>
          </cell>
          <cell r="AY180">
            <v>44581</v>
          </cell>
          <cell r="AZ180">
            <v>44580</v>
          </cell>
          <cell r="BA180" t="str">
            <v>https://community.secop.gov.co/Public/Tendering/OpportunityDetail/Index?noticeUID=CO1.NTC.2583252&amp;isFromPublicArea=True&amp;isModal=true&amp;asPopupView=true</v>
          </cell>
          <cell r="BB180" t="str">
            <v>2022537150100123E</v>
          </cell>
          <cell r="BC180" t="str">
            <v>SI</v>
          </cell>
        </row>
        <row r="181">
          <cell r="A181">
            <v>180</v>
          </cell>
          <cell r="B181" t="str">
            <v>Francis Saenz Garay</v>
          </cell>
          <cell r="C181">
            <v>52311444</v>
          </cell>
          <cell r="D181">
            <v>27936</v>
          </cell>
          <cell r="E181" t="str">
            <v>Bogotá</v>
          </cell>
          <cell r="F181" t="str">
            <v>Mujer</v>
          </cell>
          <cell r="G181">
            <v>44578</v>
          </cell>
          <cell r="H181">
            <v>44926</v>
          </cell>
          <cell r="I181">
            <v>80111604</v>
          </cell>
          <cell r="J181" t="str">
            <v>Técnico</v>
          </cell>
          <cell r="K181" t="str">
            <v>TÉCNICO II</v>
          </cell>
          <cell r="L181" t="str">
            <v>Apoyo</v>
          </cell>
          <cell r="M181">
            <v>3203808573</v>
          </cell>
          <cell r="N181" t="str">
            <v>francissaenz@supertransporte.gov.co</v>
          </cell>
          <cell r="O181" t="str">
            <v>francysaenz@hotmail.com</v>
          </cell>
          <cell r="P181">
            <v>2222080</v>
          </cell>
          <cell r="Q181">
            <v>25257643</v>
          </cell>
          <cell r="S181">
            <v>25257643</v>
          </cell>
          <cell r="T181" t="str">
            <v>Dirección de Investigaciones de la Delegatura de Tránsito y Transporte Terrestre</v>
          </cell>
          <cell r="U181" t="str">
            <v>Hernan Dario Otalora Guevara</v>
          </cell>
          <cell r="V181">
            <v>44581</v>
          </cell>
          <cell r="W181">
            <v>27822</v>
          </cell>
          <cell r="X181">
            <v>44567</v>
          </cell>
          <cell r="Y181" t="str">
            <v>INVERSIÓN</v>
          </cell>
          <cell r="Z181">
            <v>22822</v>
          </cell>
          <cell r="AA181">
            <v>25257643</v>
          </cell>
          <cell r="AB181" t="str">
            <v>C-2410-0600-3-0-2410002-02</v>
          </cell>
          <cell r="AC181" t="str">
            <v>ADQUISICIÓN DE BIENES Y SERVICIOS - SERVICIO DE SUPERVISIÓN EN EL CUMPLIMIENTO DE LOS REQUISITOS EN EL SECTOR TRANSPORTE - FORTALECIMIENTO A LA SUPERVISIÓN INTEGRAL A LOS VIGILADOS A NIVEL NACIONAL</v>
          </cell>
          <cell r="AD181" t="str">
            <v>si</v>
          </cell>
          <cell r="AE181">
            <v>44926</v>
          </cell>
          <cell r="AN181" t="str">
            <v>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fortalecimiento a la supervisión integral a los vigilados a nivel nacional.</v>
          </cell>
          <cell r="AO181" t="str">
            <v xml:space="preserve">Contratación Directa </v>
          </cell>
          <cell r="AP181" t="str">
            <v>LOCAL</v>
          </cell>
          <cell r="AQ181" t="str">
            <v>BOGOTÁ D.C.</v>
          </cell>
          <cell r="AS181">
            <v>44581</v>
          </cell>
          <cell r="AT181">
            <v>46</v>
          </cell>
          <cell r="AU181">
            <v>45106</v>
          </cell>
          <cell r="AV181" t="str">
            <v xml:space="preserve">Prestación Servicios </v>
          </cell>
          <cell r="AW181" t="str">
            <v>EN EJECUCIÓN</v>
          </cell>
          <cell r="AX181">
            <v>44580</v>
          </cell>
          <cell r="AY181">
            <v>44581</v>
          </cell>
          <cell r="AZ181" t="str">
            <v>N/A</v>
          </cell>
          <cell r="BA181" t="str">
            <v>https://community.secop.gov.co/Public/Tendering/OpportunityDetail/Index?noticeUID=CO1.NTC.2583672&amp;isFromPublicArea=True&amp;isModal=true&amp;asPopupView=true</v>
          </cell>
          <cell r="BB181" t="str">
            <v xml:space="preserve"> 2022537150100296E</v>
          </cell>
          <cell r="BC181" t="str">
            <v>SI</v>
          </cell>
        </row>
        <row r="182">
          <cell r="A182">
            <v>181</v>
          </cell>
          <cell r="B182" t="str">
            <v>Leonardo Andres Forero García</v>
          </cell>
          <cell r="C182">
            <v>1032371655</v>
          </cell>
          <cell r="D182">
            <v>31686</v>
          </cell>
          <cell r="E182" t="str">
            <v>Bogotá, D.C.</v>
          </cell>
          <cell r="F182" t="str">
            <v>Hombre</v>
          </cell>
          <cell r="G182">
            <v>44579</v>
          </cell>
          <cell r="H182">
            <v>44926</v>
          </cell>
          <cell r="I182">
            <v>80111607</v>
          </cell>
          <cell r="J182" t="str">
            <v>Abogado</v>
          </cell>
          <cell r="K182" t="str">
            <v>PROFESIONAL I</v>
          </cell>
          <cell r="L182" t="str">
            <v>Profesional</v>
          </cell>
          <cell r="M182">
            <v>7049229</v>
          </cell>
          <cell r="N182" t="str">
            <v>leonardoforero@supertransporte.gov.co</v>
          </cell>
          <cell r="O182" t="str">
            <v>leonardo3190@gmail.com</v>
          </cell>
          <cell r="P182">
            <v>2941952</v>
          </cell>
          <cell r="Q182">
            <v>33440188</v>
          </cell>
          <cell r="S182">
            <v>33440188</v>
          </cell>
          <cell r="T182" t="str">
            <v>GIT de Transporte Terrestre de Pasajeros de la Dirección 
de Investigaciones de la Delegatura de Tránsito y Transporte Terrestre</v>
          </cell>
          <cell r="U182" t="str">
            <v>Adriana Rocío Rodríguez Cetina</v>
          </cell>
          <cell r="V182">
            <v>44581</v>
          </cell>
          <cell r="W182">
            <v>25822</v>
          </cell>
          <cell r="X182">
            <v>44567</v>
          </cell>
          <cell r="Y182" t="str">
            <v>INVERSIÓN</v>
          </cell>
          <cell r="Z182">
            <v>22922</v>
          </cell>
          <cell r="AA182">
            <v>33440188</v>
          </cell>
          <cell r="AB182" t="str">
            <v>C-2410-0600-3-0-2410002-02</v>
          </cell>
          <cell r="AC182" t="str">
            <v>ADQUISICIÓN DE BIENES Y SERVICIOS - SERVICIO DE SUPERVISIÓN EN EL CUMPLIMIENTO DE LOS REQUISITOS EN EL SECTOR TRANSPORTE - FORTALECIMIENTO A LA SUPERVISIÓN INTEGRAL A LOS VIGILADOS A NIVEL NACIONAL</v>
          </cell>
          <cell r="AD182" t="str">
            <v>si</v>
          </cell>
          <cell r="AE182">
            <v>44926</v>
          </cell>
          <cell r="AN182"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82" t="str">
            <v xml:space="preserve">Contratación Directa </v>
          </cell>
          <cell r="AP182" t="str">
            <v>LOCAL</v>
          </cell>
          <cell r="AQ182" t="str">
            <v>BOGOTÁ D.C.</v>
          </cell>
          <cell r="AT182">
            <v>36</v>
          </cell>
          <cell r="AU182">
            <v>45106</v>
          </cell>
          <cell r="AV182" t="str">
            <v xml:space="preserve">Prestación Servicios </v>
          </cell>
          <cell r="AW182" t="str">
            <v>EN EJECUCIÓN</v>
          </cell>
          <cell r="AX182">
            <v>44580</v>
          </cell>
          <cell r="AY182">
            <v>44581</v>
          </cell>
          <cell r="AZ182">
            <v>44581</v>
          </cell>
          <cell r="BA182" t="str">
            <v>https://community.secop.gov.co/Public/Tendering/OpportunityDetail/Index?noticeUID=CO1.NTC.2585961&amp;isFromPublicArea=True&amp;isModal=true&amp;asPopupView=true</v>
          </cell>
          <cell r="BB182" t="str">
            <v>2022537150100297E</v>
          </cell>
          <cell r="BC182" t="str">
            <v>SI</v>
          </cell>
        </row>
        <row r="183">
          <cell r="A183">
            <v>182</v>
          </cell>
          <cell r="B183" t="str">
            <v>Mary Elisa Blanco Quintero</v>
          </cell>
          <cell r="C183">
            <v>1091663607</v>
          </cell>
          <cell r="D183">
            <v>32989</v>
          </cell>
          <cell r="E183" t="str">
            <v>Cucuta</v>
          </cell>
          <cell r="F183" t="str">
            <v>Mujer</v>
          </cell>
          <cell r="G183">
            <v>44579</v>
          </cell>
          <cell r="H183">
            <v>44926</v>
          </cell>
          <cell r="I183">
            <v>80111607</v>
          </cell>
          <cell r="J183" t="str">
            <v>Derecho - ESP</v>
          </cell>
          <cell r="K183" t="str">
            <v>PROFESIONAL I</v>
          </cell>
          <cell r="L183" t="str">
            <v>Profesional</v>
          </cell>
          <cell r="M183">
            <v>3176423232</v>
          </cell>
          <cell r="N183" t="str">
            <v>MaryBlanco@supertransporte.gov.co</v>
          </cell>
          <cell r="O183" t="str">
            <v>elisablancoo@gmail.com</v>
          </cell>
          <cell r="P183">
            <v>2941952</v>
          </cell>
          <cell r="Q183">
            <v>33440188</v>
          </cell>
          <cell r="S183">
            <v>33440188</v>
          </cell>
          <cell r="T183" t="str">
            <v>Dirección de Investigaciones de la Delegatura de Tránsito y Transporte Terrestre</v>
          </cell>
          <cell r="U183" t="str">
            <v>Hernan Dario Otalora Guevara</v>
          </cell>
          <cell r="V183">
            <v>44581</v>
          </cell>
          <cell r="W183">
            <v>26522</v>
          </cell>
          <cell r="X183">
            <v>44567</v>
          </cell>
          <cell r="Y183" t="str">
            <v>INVERSIÓN</v>
          </cell>
          <cell r="Z183">
            <v>21922</v>
          </cell>
          <cell r="AA183">
            <v>33440188</v>
          </cell>
          <cell r="AB183" t="str">
            <v>C-2410-0600-3-0-2410002-02</v>
          </cell>
          <cell r="AC183" t="str">
            <v>ADQUISICIÓN DE BIENES Y SERVICIOS - SERVICIO DE SUPERVISIÓN EN EL CUMPLIMIENTO DE LOS REQUISITOS EN EL SECTOR TRANSPORTE - FORTALECIMIENTO A LA SUPERVISIÓN INTEGRAL A LOS VIGILADOS A NIVEL NACIONAL</v>
          </cell>
          <cell r="AD183" t="str">
            <v>si</v>
          </cell>
          <cell r="AE183">
            <v>44926</v>
          </cell>
          <cell r="AN183"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83" t="str">
            <v xml:space="preserve">Contratación Directa </v>
          </cell>
          <cell r="AP183" t="str">
            <v>LOCAL</v>
          </cell>
          <cell r="AQ183" t="str">
            <v>BOGOTÁ D.C.</v>
          </cell>
          <cell r="AT183">
            <v>32</v>
          </cell>
          <cell r="AU183">
            <v>45106</v>
          </cell>
          <cell r="AV183" t="str">
            <v xml:space="preserve">Prestación Servicios </v>
          </cell>
          <cell r="AW183" t="str">
            <v>EN EJECUCIÓN</v>
          </cell>
          <cell r="AX183">
            <v>44580</v>
          </cell>
          <cell r="AY183">
            <v>44581</v>
          </cell>
          <cell r="AZ183">
            <v>44581</v>
          </cell>
          <cell r="BA183" t="str">
            <v>https://community.secop.gov.co/Public/Tendering/OpportunityDetail/Index?noticeUID=CO1.NTC.2588047&amp;isFromPublicArea=True&amp;isModal=true&amp;asPopupView=true</v>
          </cell>
          <cell r="BB183" t="str">
            <v>2022537150100298E</v>
          </cell>
          <cell r="BC183" t="str">
            <v>SI</v>
          </cell>
        </row>
        <row r="184">
          <cell r="A184">
            <v>183</v>
          </cell>
          <cell r="B184" t="str">
            <v>Oscar David Marquez Gomez</v>
          </cell>
          <cell r="C184">
            <v>1085287538</v>
          </cell>
          <cell r="D184">
            <v>33325</v>
          </cell>
          <cell r="E184" t="str">
            <v>Pasto</v>
          </cell>
          <cell r="F184" t="str">
            <v>Hombre</v>
          </cell>
          <cell r="G184">
            <v>44579</v>
          </cell>
          <cell r="H184">
            <v>44926</v>
          </cell>
          <cell r="I184">
            <v>80111607</v>
          </cell>
          <cell r="J184" t="str">
            <v>Abogado</v>
          </cell>
          <cell r="K184" t="str">
            <v>PROFESIONAL I</v>
          </cell>
          <cell r="L184" t="str">
            <v>Profesional</v>
          </cell>
          <cell r="M184">
            <v>3175629517</v>
          </cell>
          <cell r="N184" t="str">
            <v>OscarMarquez@supertransporte.gov.co</v>
          </cell>
          <cell r="O184" t="str">
            <v>marquez.oscardavid@gmail.com</v>
          </cell>
          <cell r="P184">
            <v>2941952</v>
          </cell>
          <cell r="Q184">
            <v>33440188</v>
          </cell>
          <cell r="S184">
            <v>33440188</v>
          </cell>
          <cell r="T184" t="str">
            <v>GIT de Transporte Terrestre de Pasajeros de la Dirección 
de Investigaciones de la Delegatura de Tránsito y Transporte Terrestre</v>
          </cell>
          <cell r="U184" t="str">
            <v>Adriana Rocío Rodríguez Cetina</v>
          </cell>
          <cell r="V184">
            <v>44581</v>
          </cell>
          <cell r="W184">
            <v>25922</v>
          </cell>
          <cell r="X184">
            <v>44567</v>
          </cell>
          <cell r="Y184" t="str">
            <v>INVERSIÓN</v>
          </cell>
          <cell r="Z184">
            <v>22022</v>
          </cell>
          <cell r="AA184">
            <v>33440188</v>
          </cell>
          <cell r="AB184" t="str">
            <v>C-2410-0600-3-0-2410002-02</v>
          </cell>
          <cell r="AC184" t="str">
            <v>ADQUISICIÓN DE BIENES Y SERVICIOS - SERVICIO DE SUPERVISIÓN EN EL CUMPLIMIENTO DE LOS REQUISITOS EN EL SECTOR TRANSPORTE - FORTALECIMIENTO A LA SUPERVISIÓN INTEGRAL A LOS VIGILADOS A NIVEL NACIONAL</v>
          </cell>
          <cell r="AD184" t="str">
            <v>si</v>
          </cell>
          <cell r="AE184">
            <v>44926</v>
          </cell>
          <cell r="AN184"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84" t="str">
            <v xml:space="preserve">Contratación Directa </v>
          </cell>
          <cell r="AP184" t="str">
            <v>LOCAL</v>
          </cell>
          <cell r="AQ184" t="str">
            <v>BOGOTÁ D.C.</v>
          </cell>
          <cell r="AT184">
            <v>31</v>
          </cell>
          <cell r="AU184">
            <v>45106</v>
          </cell>
          <cell r="AV184" t="str">
            <v xml:space="preserve">Prestación Servicios </v>
          </cell>
          <cell r="AW184" t="str">
            <v>EN EJECUCIÓN</v>
          </cell>
          <cell r="AX184">
            <v>44580</v>
          </cell>
          <cell r="AY184">
            <v>44581</v>
          </cell>
          <cell r="AZ184">
            <v>44581</v>
          </cell>
          <cell r="BA184" t="str">
            <v>https://community.secop.gov.co/Public/Tendering/OpportunityDetail/Index?noticeUID=CO1.NTC.2588663&amp;isFromPublicArea=True&amp;isModal=true&amp;asPopupView=true</v>
          </cell>
          <cell r="BB184" t="str">
            <v>2022537150100299E</v>
          </cell>
          <cell r="BC184" t="str">
            <v>SI</v>
          </cell>
        </row>
        <row r="185">
          <cell r="A185">
            <v>184</v>
          </cell>
          <cell r="B185" t="str">
            <v>Paula Liliana Palacios Prieto/ Javier Andrés Rosero Pérez</v>
          </cell>
          <cell r="C185" t="str">
            <v>1016073743 / 1022416322</v>
          </cell>
          <cell r="D185">
            <v>34737</v>
          </cell>
          <cell r="E185" t="str">
            <v>Bogotá, D.C.</v>
          </cell>
          <cell r="F185" t="str">
            <v>Mujer</v>
          </cell>
          <cell r="G185">
            <v>44579</v>
          </cell>
          <cell r="H185">
            <v>44926</v>
          </cell>
          <cell r="I185">
            <v>80111607</v>
          </cell>
          <cell r="J185" t="str">
            <v>Abogado</v>
          </cell>
          <cell r="K185" t="str">
            <v>PROFESIONAL I</v>
          </cell>
          <cell r="L185" t="str">
            <v>Profesional</v>
          </cell>
          <cell r="M185">
            <v>3054225955</v>
          </cell>
          <cell r="N185" t="str">
            <v>PaulaPalacios@supertransporte.gov.co</v>
          </cell>
          <cell r="O185" t="str">
            <v>paulipalaprie@gmail.com</v>
          </cell>
          <cell r="P185">
            <v>2941952</v>
          </cell>
          <cell r="Q185">
            <v>33440188</v>
          </cell>
          <cell r="S185">
            <v>33440188</v>
          </cell>
          <cell r="T185" t="str">
            <v>GIT de Transporte Terrestre de Pasajeros de la Dirección 
de Investigaciones de la Delegatura de Tránsito y Transporte Terrestre</v>
          </cell>
          <cell r="U185" t="str">
            <v>Adriana Rocío Rodríguez Cetina</v>
          </cell>
          <cell r="V185">
            <v>44581</v>
          </cell>
          <cell r="W185">
            <v>26122</v>
          </cell>
          <cell r="X185">
            <v>44567</v>
          </cell>
          <cell r="Y185" t="str">
            <v>INVERSIÓN</v>
          </cell>
          <cell r="Z185">
            <v>22122</v>
          </cell>
          <cell r="AA185">
            <v>33440188</v>
          </cell>
          <cell r="AB185" t="str">
            <v>C-2410-0600-3-0-2410002-02</v>
          </cell>
          <cell r="AC185" t="str">
            <v>ADQUISICIÓN DE BIENES Y SERVICIOS - SERVICIO DE SUPERVISIÓN EN EL CUMPLIMIENTO DE LOS REQUISITOS EN EL SECTOR TRANSPORTE - FORTALECIMIENTO A LA SUPERVISIÓN INTEGRAL A LOS VIGILADOS A NIVEL NACIONAL</v>
          </cell>
          <cell r="AD185" t="str">
            <v>si</v>
          </cell>
          <cell r="AE185">
            <v>44926</v>
          </cell>
          <cell r="AH185" t="str">
            <v>Cesión</v>
          </cell>
          <cell r="AI185">
            <v>44811</v>
          </cell>
          <cell r="AJ185">
            <v>44812</v>
          </cell>
          <cell r="AN185"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185" t="str">
            <v xml:space="preserve">Contratación Directa </v>
          </cell>
          <cell r="AP185" t="str">
            <v>LOCAL</v>
          </cell>
          <cell r="AQ185" t="str">
            <v>BOGOTÁ D.C.</v>
          </cell>
          <cell r="AR185" t="str">
            <v>Cesión</v>
          </cell>
          <cell r="AT185">
            <v>27</v>
          </cell>
          <cell r="AU185">
            <v>45106</v>
          </cell>
          <cell r="AV185" t="str">
            <v xml:space="preserve">Prestación Servicios </v>
          </cell>
          <cell r="AW185" t="str">
            <v>CESIÓN</v>
          </cell>
          <cell r="AX185">
            <v>44580</v>
          </cell>
          <cell r="AY185">
            <v>44581</v>
          </cell>
          <cell r="AZ185">
            <v>44581</v>
          </cell>
          <cell r="BA185" t="str">
            <v>https://community.secop.gov.co/Public/Tendering/OpportunityDetail/Index?noticeUID=CO1.NTC.2589071&amp;isFromPublicArea=True&amp;isModal=true&amp;asPopupView=true</v>
          </cell>
          <cell r="BB185" t="str">
            <v>2022537150100300E</v>
          </cell>
          <cell r="BC185" t="str">
            <v>SI</v>
          </cell>
        </row>
        <row r="186">
          <cell r="A186">
            <v>185</v>
          </cell>
          <cell r="B186" t="str">
            <v>Ana María Arias Barreto</v>
          </cell>
          <cell r="C186">
            <v>1032461076</v>
          </cell>
          <cell r="D186">
            <v>34311</v>
          </cell>
          <cell r="E186" t="str">
            <v>Bogotá</v>
          </cell>
          <cell r="F186" t="str">
            <v>Mujer</v>
          </cell>
          <cell r="G186">
            <v>44580</v>
          </cell>
          <cell r="H186">
            <v>44926</v>
          </cell>
          <cell r="I186">
            <v>80111607</v>
          </cell>
          <cell r="J186" t="str">
            <v>Abogado</v>
          </cell>
          <cell r="K186" t="str">
            <v>PROFESIONAL I</v>
          </cell>
          <cell r="L186" t="str">
            <v>Profesional</v>
          </cell>
          <cell r="M186">
            <v>3144338799</v>
          </cell>
          <cell r="N186" t="str">
            <v>anaarias@supertransporte.gov.co</v>
          </cell>
          <cell r="O186" t="str">
            <v>anamaria.ariasb@hotmail.com</v>
          </cell>
          <cell r="P186">
            <v>2941952</v>
          </cell>
          <cell r="Q186">
            <v>33342123</v>
          </cell>
          <cell r="S186">
            <v>33342123</v>
          </cell>
          <cell r="T186" t="str">
            <v>Dirección de Promoción y Prevención de la Delegatura de Transito y Transporte Terrestre</v>
          </cell>
          <cell r="U186" t="str">
            <v>Andres Leonardo Castro Gutierrez</v>
          </cell>
          <cell r="V186">
            <v>44582</v>
          </cell>
          <cell r="W186">
            <v>24922</v>
          </cell>
          <cell r="X186">
            <v>44567</v>
          </cell>
          <cell r="Y186" t="str">
            <v>INVERSIÓN</v>
          </cell>
          <cell r="Z186">
            <v>25422</v>
          </cell>
          <cell r="AA186">
            <v>33342123</v>
          </cell>
          <cell r="AB186" t="str">
            <v>C-2410-0600-3-0-2410006-02</v>
          </cell>
          <cell r="AC186" t="str">
            <v>ADQUISICIÓN DE BIENES Y SERVICIOS - DOCUMENTOS DE PLANEACIÓN - FORTALECIMIENTO A LA SUPERVISIÓN INTEGRAL A LOS VIGILADOS A NIVEL NACIONAL</v>
          </cell>
          <cell r="AD186" t="str">
            <v>si</v>
          </cell>
          <cell r="AE186">
            <v>44926</v>
          </cell>
          <cell r="AN186" t="str">
            <v xml:space="preserve">Prestar sus servicios profesionales en la Dirección de Promoción y Prevención de Tránsito y Transporte Terrestre, mediante el análisis de la información y datos que se procesan a través del algoritmo en código Python, para advertir situaciones críticas de orden jurídico y administrativo de los supervisados, que permita desarrollar, fortalecer e implementar dicha herramienta tecnológica en la entidad. </v>
          </cell>
          <cell r="AO186" t="str">
            <v xml:space="preserve">Contratación Directa </v>
          </cell>
          <cell r="AP186" t="str">
            <v>LOCAL</v>
          </cell>
          <cell r="AQ186" t="str">
            <v>BOGOTÁ D.C.</v>
          </cell>
          <cell r="AT186">
            <v>29</v>
          </cell>
          <cell r="AU186">
            <v>45106</v>
          </cell>
          <cell r="AV186" t="str">
            <v xml:space="preserve">Prestación Servicios </v>
          </cell>
          <cell r="AW186" t="str">
            <v>EN EJECUCIÓN</v>
          </cell>
          <cell r="AX186">
            <v>44581</v>
          </cell>
          <cell r="AY186">
            <v>44582</v>
          </cell>
          <cell r="AZ186">
            <v>44582</v>
          </cell>
          <cell r="BA186" t="str">
            <v>https://community.secop.gov.co/Public/Tendering/OpportunityDetail/Index?noticeUID=CO1.NTC.2590260&amp;isFromPublicArea=True&amp;isModal=true&amp;asPopupView=true</v>
          </cell>
          <cell r="BB186" t="str">
            <v>2022537150100257E</v>
          </cell>
          <cell r="BC186" t="str">
            <v>SI</v>
          </cell>
        </row>
        <row r="187">
          <cell r="A187">
            <v>186</v>
          </cell>
          <cell r="B187" t="str">
            <v>Manuel Alberto Rojas Villa</v>
          </cell>
          <cell r="C187">
            <v>80074210</v>
          </cell>
          <cell r="D187">
            <v>31065</v>
          </cell>
          <cell r="E187" t="str">
            <v>Bogotá</v>
          </cell>
          <cell r="F187" t="str">
            <v>Hombre</v>
          </cell>
          <cell r="G187">
            <v>44580</v>
          </cell>
          <cell r="H187">
            <v>44926</v>
          </cell>
          <cell r="I187">
            <v>80111607</v>
          </cell>
          <cell r="J187" t="str">
            <v>Abogado</v>
          </cell>
          <cell r="K187" t="str">
            <v>PROFESIONAL I</v>
          </cell>
          <cell r="L187" t="str">
            <v>Profesional</v>
          </cell>
          <cell r="M187">
            <v>3164655847</v>
          </cell>
          <cell r="N187" t="str">
            <v>manuelrojas@supertransporte.gov.co</v>
          </cell>
          <cell r="O187" t="str">
            <v>marojasvilla@gmail.com</v>
          </cell>
          <cell r="P187">
            <v>2941952</v>
          </cell>
          <cell r="Q187">
            <v>33342123</v>
          </cell>
          <cell r="S187">
            <v>33342123</v>
          </cell>
          <cell r="T187" t="str">
            <v>Dirección de Promoción y Prevención de la Delegatura de Transito y Transporte Terrestre</v>
          </cell>
          <cell r="U187" t="str">
            <v>Andres Leonardo Castro Gutierrez</v>
          </cell>
          <cell r="V187">
            <v>44582</v>
          </cell>
          <cell r="W187">
            <v>25022</v>
          </cell>
          <cell r="X187">
            <v>44567</v>
          </cell>
          <cell r="Y187" t="str">
            <v>INVERSIÓN</v>
          </cell>
          <cell r="Z187">
            <v>25522</v>
          </cell>
          <cell r="AA187">
            <v>33342123</v>
          </cell>
          <cell r="AB187" t="str">
            <v>C-2410-0600-3-0-2410006-02</v>
          </cell>
          <cell r="AC187" t="str">
            <v>ADQUISICIÓN DE BIENES Y SERVICIOS - DOCUMENTOS DE PLANEACIÓN - FORTALECIMIENTO A LA SUPERVISIÓN INTEGRAL A LOS VIGILADOS A NIVEL NACIONAL</v>
          </cell>
          <cell r="AD187" t="str">
            <v>si</v>
          </cell>
          <cell r="AE187">
            <v>44926</v>
          </cell>
          <cell r="AN187" t="str">
            <v xml:space="preserve">Prestar sus servicios profesionales en la Dirección de Promoción y Prevención de Tránsito y Transporte Terrestre, mediante el análisis de la información y datos que se procesan a través del algoritmo en código Python, para advertir situaciones críticas de orden jurídico y administrativo de los supervisados, que permita desarrollar, fortalecer e implementar dicha herramienta tecnológica en la entidad. </v>
          </cell>
          <cell r="AO187" t="str">
            <v xml:space="preserve">Contratación Directa </v>
          </cell>
          <cell r="AP187" t="str">
            <v>LOCAL</v>
          </cell>
          <cell r="AQ187" t="str">
            <v>BOGOTÁ D.C.</v>
          </cell>
          <cell r="AT187">
            <v>37</v>
          </cell>
          <cell r="AU187">
            <v>45106</v>
          </cell>
          <cell r="AV187" t="str">
            <v xml:space="preserve">Prestación Servicios </v>
          </cell>
          <cell r="AW187" t="str">
            <v>EN EJECUCIÓN</v>
          </cell>
          <cell r="AX187">
            <v>44581</v>
          </cell>
          <cell r="AY187">
            <v>44582</v>
          </cell>
          <cell r="AZ187">
            <v>44582</v>
          </cell>
          <cell r="BA187" t="str">
            <v>https://community.secop.gov.co/Public/Tendering/OpportunityDetail/Index?noticeUID=CO1.NTC.2590633&amp;isFromPublicArea=True&amp;isModal=true&amp;asPopupView=true</v>
          </cell>
          <cell r="BB187" t="str">
            <v>2022537150100258E</v>
          </cell>
          <cell r="BC187" t="str">
            <v>SI</v>
          </cell>
        </row>
        <row r="188">
          <cell r="A188">
            <v>187</v>
          </cell>
          <cell r="B188" t="str">
            <v>Iván Alirio Moreno Palomeque</v>
          </cell>
          <cell r="C188">
            <v>1077455258</v>
          </cell>
          <cell r="D188">
            <v>33866</v>
          </cell>
          <cell r="E188" t="str">
            <v>Quibdó</v>
          </cell>
          <cell r="F188" t="str">
            <v>Hombre</v>
          </cell>
          <cell r="G188">
            <v>44579</v>
          </cell>
          <cell r="H188">
            <v>44904</v>
          </cell>
          <cell r="I188">
            <v>80111605</v>
          </cell>
          <cell r="J188" t="str">
            <v>Contaduría Publica - ESP</v>
          </cell>
          <cell r="K188" t="str">
            <v>ESPECIALIZADO I</v>
          </cell>
          <cell r="L188" t="str">
            <v>Profesional</v>
          </cell>
          <cell r="M188">
            <v>3207599901</v>
          </cell>
          <cell r="N188" t="str">
            <v>ivanmoreno@supertransporte.gov.co</v>
          </cell>
          <cell r="O188" t="str">
            <v>ivamopa@gmail.com</v>
          </cell>
          <cell r="P188">
            <v>5502193.6600000001</v>
          </cell>
          <cell r="Q188">
            <v>58496900</v>
          </cell>
          <cell r="S188">
            <v>58496900</v>
          </cell>
          <cell r="T188" t="str">
            <v>Oficina de Control Interno</v>
          </cell>
          <cell r="U188" t="str">
            <v>Martha Carlina Quijano Bautista</v>
          </cell>
          <cell r="V188">
            <v>44567</v>
          </cell>
          <cell r="W188">
            <v>25222</v>
          </cell>
          <cell r="X188">
            <v>44567</v>
          </cell>
          <cell r="Y188" t="str">
            <v>FUNCIONAMIENTO</v>
          </cell>
          <cell r="Z188">
            <v>24622</v>
          </cell>
          <cell r="AA188">
            <v>58156148.969999999</v>
          </cell>
          <cell r="AB188" t="str">
            <v>A-02-02-02-008-002</v>
          </cell>
          <cell r="AC188" t="str">
            <v>SERVICIOS JURÍDICOS Y CONTABLES</v>
          </cell>
          <cell r="AD188" t="str">
            <v>si</v>
          </cell>
          <cell r="AE188">
            <v>44904</v>
          </cell>
          <cell r="AN188" t="str">
            <v>Prestar los servicios profesionales a la Oficina de Control Interno para apoyar la ejecución de auditorías, seguimientos y evaluaciones a los procesos en temas contables, financieros y actividades propias de su rol de agente dinamizador, del sistema de Control Interno de la Entidad, acorde con el plan anual de auditorías aprobado para la vigencia</v>
          </cell>
          <cell r="AO188" t="str">
            <v xml:space="preserve">Contratación Directa </v>
          </cell>
          <cell r="AP188" t="str">
            <v>LOCAL</v>
          </cell>
          <cell r="AQ188" t="str">
            <v>BOGOTÁ D.C.</v>
          </cell>
          <cell r="AT188">
            <v>30</v>
          </cell>
          <cell r="AU188">
            <v>45084</v>
          </cell>
          <cell r="AV188" t="str">
            <v xml:space="preserve">Prestación Servicios </v>
          </cell>
          <cell r="AW188" t="str">
            <v>EN EJECUCIÓN</v>
          </cell>
          <cell r="AX188">
            <v>44579</v>
          </cell>
          <cell r="AY188">
            <v>44580</v>
          </cell>
          <cell r="BA188" t="str">
            <v>https://community.secop.gov.co/Public/Tendering/OpportunityDetail/Index?noticeUID=CO1.NTC.2590902&amp;isFromPublicArea=True&amp;isModal=true&amp;asPopupView=true</v>
          </cell>
          <cell r="BB188" t="str">
            <v>2022537150100209E</v>
          </cell>
          <cell r="BC188" t="str">
            <v>SI</v>
          </cell>
        </row>
        <row r="189">
          <cell r="A189">
            <v>188</v>
          </cell>
          <cell r="B189" t="str">
            <v>Ana María Diegó Solano</v>
          </cell>
          <cell r="C189">
            <v>1067899675</v>
          </cell>
          <cell r="D189">
            <v>33235</v>
          </cell>
          <cell r="E189" t="str">
            <v>Monteria</v>
          </cell>
          <cell r="F189" t="str">
            <v>Mujer</v>
          </cell>
          <cell r="G189">
            <v>44579</v>
          </cell>
          <cell r="H189">
            <v>44926</v>
          </cell>
          <cell r="I189">
            <v>80111607</v>
          </cell>
          <cell r="J189" t="str">
            <v>Abogado</v>
          </cell>
          <cell r="K189" t="str">
            <v>PROFESIONAL IV</v>
          </cell>
          <cell r="L189" t="str">
            <v>Profesional</v>
          </cell>
          <cell r="M189">
            <v>3004053856</v>
          </cell>
          <cell r="N189" t="str">
            <v>AnaDiego@supertransporte.gov.co</v>
          </cell>
          <cell r="O189" t="str">
            <v>anamadieg@hotmail.com</v>
          </cell>
          <cell r="P189">
            <v>4227072</v>
          </cell>
          <cell r="Q189">
            <v>48188621</v>
          </cell>
          <cell r="S189">
            <v>48188621</v>
          </cell>
          <cell r="T189" t="str">
            <v>Dirección de Investigaciones de Puertos - Regional- Despacho</v>
          </cell>
          <cell r="U189" t="str">
            <v>Felipe Alfonso Cárdenas Quintero</v>
          </cell>
          <cell r="V189">
            <v>44581</v>
          </cell>
          <cell r="W189">
            <v>9222</v>
          </cell>
          <cell r="X189">
            <v>44565</v>
          </cell>
          <cell r="Y189" t="str">
            <v>INVERSIÓN</v>
          </cell>
          <cell r="Z189">
            <v>22722</v>
          </cell>
          <cell r="AA189">
            <v>48188621</v>
          </cell>
          <cell r="AB189" t="str">
            <v>C-2410-0600-3-0-2410002-02</v>
          </cell>
          <cell r="AC189" t="str">
            <v>ADQUISICIÓN DE BIENES Y SERVICIOS - SERVICIO DE SUPERVISIÓN EN EL CUMPLIMIENTO DE LOS REQUISITOS EN EL SECTOR TRANSPORTE - FORTALECIMIENTO A LA SUPERVISIÓN INTEGRAL A LOS VIGILADOS A NIVEL NACIONAL</v>
          </cell>
          <cell r="AD189" t="str">
            <v>si</v>
          </cell>
          <cell r="AE189">
            <v>44926</v>
          </cell>
          <cell r="AN18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89" t="str">
            <v xml:space="preserve">Contratación Directa </v>
          </cell>
          <cell r="AP189" t="str">
            <v>REGIONAL</v>
          </cell>
          <cell r="AQ189" t="str">
            <v xml:space="preserve">BARRANQUILLA </v>
          </cell>
          <cell r="AS189">
            <v>44579</v>
          </cell>
          <cell r="AT189">
            <v>32</v>
          </cell>
          <cell r="AU189">
            <v>45106</v>
          </cell>
          <cell r="AV189" t="str">
            <v xml:space="preserve">Prestación Servicios </v>
          </cell>
          <cell r="AW189" t="str">
            <v>EN EJECUCIÓN</v>
          </cell>
          <cell r="AX189">
            <v>44580</v>
          </cell>
          <cell r="AY189">
            <v>44581</v>
          </cell>
          <cell r="AZ189">
            <v>44580</v>
          </cell>
          <cell r="BA189" t="str">
            <v>https://community.secop.gov.co/Public/Tendering/OpportunityDetail/Index?noticeUID=CO1.NTC.2591304&amp;isFromPublicArea=True&amp;isModal=true&amp;asPopupView=true</v>
          </cell>
          <cell r="BB189" t="str">
            <v>2022537150100179E</v>
          </cell>
          <cell r="BC189" t="str">
            <v>SI</v>
          </cell>
        </row>
        <row r="190">
          <cell r="A190">
            <v>189</v>
          </cell>
          <cell r="B190" t="str">
            <v>Andres Escobar Barona</v>
          </cell>
          <cell r="C190">
            <v>80505097</v>
          </cell>
          <cell r="D190">
            <v>26916</v>
          </cell>
          <cell r="E190" t="str">
            <v>Cali</v>
          </cell>
          <cell r="F190" t="str">
            <v>Hombre</v>
          </cell>
          <cell r="G190">
            <v>44579</v>
          </cell>
          <cell r="H190">
            <v>44926</v>
          </cell>
          <cell r="I190">
            <v>80111605</v>
          </cell>
          <cell r="J190" t="str">
            <v>Economista</v>
          </cell>
          <cell r="K190" t="str">
            <v>PROFESIONAL IV</v>
          </cell>
          <cell r="L190" t="str">
            <v>Profesional</v>
          </cell>
          <cell r="M190">
            <v>3134279798</v>
          </cell>
          <cell r="N190" t="str">
            <v>andresescobar@supertransporte.gov.co</v>
          </cell>
          <cell r="O190" t="str">
            <v>aebesco@gmail.com.co</v>
          </cell>
          <cell r="P190">
            <v>4227072</v>
          </cell>
          <cell r="Q190">
            <v>48188621</v>
          </cell>
          <cell r="S190">
            <v>48188621</v>
          </cell>
          <cell r="T190" t="str">
            <v>Regional- Despacho</v>
          </cell>
          <cell r="U190" t="str">
            <v>Gilberto Andres Bustos Gonzalez</v>
          </cell>
          <cell r="V190">
            <v>44581</v>
          </cell>
          <cell r="W190">
            <v>9322</v>
          </cell>
          <cell r="X190">
            <v>44565</v>
          </cell>
          <cell r="Y190" t="str">
            <v>INVERSIÓN</v>
          </cell>
          <cell r="Z190">
            <v>22622</v>
          </cell>
          <cell r="AA190">
            <v>48188621</v>
          </cell>
          <cell r="AB190" t="str">
            <v>C-2410-0600-3-0-2410002-02</v>
          </cell>
          <cell r="AC190" t="str">
            <v>ADQUISICIÓN DE BIENES Y SERVICIOS - SERVICIO DE SUPERVISIÓN EN EL CUMPLIMIENTO DE LOS REQUISITOS EN EL SECTOR TRANSPORTE - FORTALECIMIENTO A LA SUPERVISIÓN INTEGRAL A LOS VIGILADOS A NIVEL NACIONAL</v>
          </cell>
          <cell r="AD190" t="str">
            <v>si</v>
          </cell>
          <cell r="AE190">
            <v>44926</v>
          </cell>
          <cell r="AN190"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0" t="str">
            <v xml:space="preserve">Contratación Directa </v>
          </cell>
          <cell r="AP190" t="str">
            <v>REGIONAL</v>
          </cell>
          <cell r="AQ190" t="str">
            <v>BOGOTÁ D.C.</v>
          </cell>
          <cell r="AS190">
            <v>44579</v>
          </cell>
          <cell r="AT190">
            <v>49</v>
          </cell>
          <cell r="AU190">
            <v>45106</v>
          </cell>
          <cell r="AV190" t="str">
            <v xml:space="preserve">Prestación Servicios </v>
          </cell>
          <cell r="AW190" t="str">
            <v>EN EJECUCIÓN</v>
          </cell>
          <cell r="AX190">
            <v>44580</v>
          </cell>
          <cell r="AY190">
            <v>44581</v>
          </cell>
          <cell r="AZ190">
            <v>44580</v>
          </cell>
          <cell r="BA190" t="str">
            <v>https://community.secop.gov.co/Public/Tendering/OpportunityDetail/Index?noticeUID=CO1.NTC.2591305&amp;isFromPublicArea=True&amp;isModal=true&amp;asPopupView=true</v>
          </cell>
          <cell r="BB190" t="str">
            <v>2022537150100172E</v>
          </cell>
          <cell r="BC190" t="str">
            <v>SI</v>
          </cell>
        </row>
        <row r="191">
          <cell r="A191">
            <v>190</v>
          </cell>
          <cell r="B191" t="str">
            <v>David Ricardo Ojeda Aritizabal</v>
          </cell>
          <cell r="C191">
            <v>1094931773</v>
          </cell>
          <cell r="D191">
            <v>33949</v>
          </cell>
          <cell r="E191" t="str">
            <v>Bogotá</v>
          </cell>
          <cell r="F191" t="str">
            <v>Hombre</v>
          </cell>
          <cell r="G191">
            <v>44579</v>
          </cell>
          <cell r="H191">
            <v>44926</v>
          </cell>
          <cell r="I191">
            <v>80111607</v>
          </cell>
          <cell r="J191" t="str">
            <v>Abogado</v>
          </cell>
          <cell r="K191" t="str">
            <v>PROFESIONAL IV</v>
          </cell>
          <cell r="L191" t="str">
            <v>Profesional</v>
          </cell>
          <cell r="M191">
            <v>3183897678</v>
          </cell>
          <cell r="N191" t="str">
            <v>davidojeda@supertransporte.gov.co</v>
          </cell>
          <cell r="O191" t="str">
            <v>davidojeda420@gmail.com</v>
          </cell>
          <cell r="P191">
            <v>4227072</v>
          </cell>
          <cell r="Q191">
            <v>48188621</v>
          </cell>
          <cell r="S191">
            <v>48188621</v>
          </cell>
          <cell r="T191" t="str">
            <v>Regional- Despacho</v>
          </cell>
          <cell r="U191" t="str">
            <v>Gilberto Andres Bustos Gonzalez</v>
          </cell>
          <cell r="V191">
            <v>44581</v>
          </cell>
          <cell r="W191">
            <v>9422</v>
          </cell>
          <cell r="X191">
            <v>44565</v>
          </cell>
          <cell r="Y191" t="str">
            <v>INVERSIÓN</v>
          </cell>
          <cell r="Z191">
            <v>23322</v>
          </cell>
          <cell r="AA191">
            <v>48188621</v>
          </cell>
          <cell r="AB191" t="str">
            <v>C-2410-0600-3-0-2410002-02</v>
          </cell>
          <cell r="AC191" t="str">
            <v>ADQUISICIÓN DE BIENES Y SERVICIOS - SERVICIO DE SUPERVISIÓN EN EL CUMPLIMIENTO DE LOS REQUISITOS EN EL SECTOR TRANSPORTE - FORTALECIMIENTO A LA SUPERVISIÓN INTEGRAL A LOS VIGILADOS A NIVEL NACIONAL</v>
          </cell>
          <cell r="AD191" t="str">
            <v>si</v>
          </cell>
          <cell r="AE191">
            <v>44926</v>
          </cell>
          <cell r="AN19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1" t="str">
            <v xml:space="preserve">Contratación Directa </v>
          </cell>
          <cell r="AP191" t="str">
            <v>REGIONAL</v>
          </cell>
          <cell r="AQ191" t="str">
            <v>ARMENIA</v>
          </cell>
          <cell r="AS191">
            <v>44579</v>
          </cell>
          <cell r="AT191">
            <v>30</v>
          </cell>
          <cell r="AU191">
            <v>45106</v>
          </cell>
          <cell r="AV191" t="str">
            <v xml:space="preserve">Prestación Servicios </v>
          </cell>
          <cell r="AW191" t="str">
            <v>EN EJECUCIÓN</v>
          </cell>
          <cell r="AX191">
            <v>44580</v>
          </cell>
          <cell r="AY191">
            <v>44581</v>
          </cell>
          <cell r="AZ191">
            <v>44580</v>
          </cell>
          <cell r="BA191" t="str">
            <v>https://community.secop.gov.co/Public/Tendering/OpportunityDetail/Index?noticeUID=CO1.NTC.2591308&amp;isFromPublicArea=True&amp;isModal=true&amp;asPopupView=true</v>
          </cell>
          <cell r="BB191" t="str">
            <v>2022537150100163E</v>
          </cell>
          <cell r="BC191" t="str">
            <v>SI</v>
          </cell>
        </row>
        <row r="192">
          <cell r="A192">
            <v>191</v>
          </cell>
          <cell r="B192" t="str">
            <v>Juan Carlos Triana Leiva</v>
          </cell>
          <cell r="C192">
            <v>1020721109</v>
          </cell>
          <cell r="D192">
            <v>31754</v>
          </cell>
          <cell r="E192" t="str">
            <v>Bogotá</v>
          </cell>
          <cell r="F192" t="str">
            <v>Hombre</v>
          </cell>
          <cell r="G192">
            <v>44579</v>
          </cell>
          <cell r="H192">
            <v>44926</v>
          </cell>
          <cell r="I192">
            <v>80111601</v>
          </cell>
          <cell r="J192" t="str">
            <v>Administrador de Empresas</v>
          </cell>
          <cell r="K192" t="str">
            <v>PROFESIONAL III</v>
          </cell>
          <cell r="L192" t="str">
            <v>Profesional</v>
          </cell>
          <cell r="M192">
            <v>3143960341</v>
          </cell>
          <cell r="N192" t="str">
            <v>juantriana@supertransporte.gov.co</v>
          </cell>
          <cell r="O192" t="str">
            <v>juank67201@gmail.com</v>
          </cell>
          <cell r="P192">
            <v>3529728</v>
          </cell>
          <cell r="Q192">
            <v>40238899</v>
          </cell>
          <cell r="S192">
            <v>40238899</v>
          </cell>
          <cell r="T192" t="str">
            <v>Regional- Despacho</v>
          </cell>
          <cell r="U192" t="str">
            <v>Gilberto Andres Bustos Gonzalez</v>
          </cell>
          <cell r="V192">
            <v>44581</v>
          </cell>
          <cell r="W192">
            <v>15122</v>
          </cell>
          <cell r="X192">
            <v>44566</v>
          </cell>
          <cell r="Y192" t="str">
            <v>INVERSIÓN</v>
          </cell>
          <cell r="Z192">
            <v>23422</v>
          </cell>
          <cell r="AA192">
            <v>40238899</v>
          </cell>
          <cell r="AB192" t="str">
            <v>C-2410-0600-3-0-2410002-02</v>
          </cell>
          <cell r="AC192" t="str">
            <v>ADQUISICIÓN DE BIENES Y SERVICIOS - SERVICIO DE SUPERVISIÓN EN EL CUMPLIMIENTO DE LOS REQUISITOS EN EL SECTOR TRANSPORTE - FORTALECIMIENTO A LA SUPERVISIÓN INTEGRAL A LOS VIGILADOS A NIVEL NACIONAL</v>
          </cell>
          <cell r="AD192" t="str">
            <v>si</v>
          </cell>
          <cell r="AE192">
            <v>44926</v>
          </cell>
          <cell r="AN192"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2" t="str">
            <v xml:space="preserve">Contratación Directa </v>
          </cell>
          <cell r="AP192" t="str">
            <v>REGIONAL</v>
          </cell>
          <cell r="AQ192" t="str">
            <v>BOGOTÁ D.C.</v>
          </cell>
          <cell r="AS192">
            <v>44579</v>
          </cell>
          <cell r="AT192">
            <v>36</v>
          </cell>
          <cell r="AU192">
            <v>45106</v>
          </cell>
          <cell r="AV192" t="str">
            <v xml:space="preserve">Prestación Servicios </v>
          </cell>
          <cell r="AW192" t="str">
            <v>EN EJECUCIÓN</v>
          </cell>
          <cell r="AX192">
            <v>44580</v>
          </cell>
          <cell r="AY192">
            <v>44581</v>
          </cell>
          <cell r="AZ192">
            <v>44580</v>
          </cell>
          <cell r="BA192" t="str">
            <v>https://community.secop.gov.co/Public/Tendering/OpportunityDetail/Index?noticeUID=CO1.NTC.2591310&amp;isFromPublicArea=True&amp;isModal=true&amp;asPopupView=true</v>
          </cell>
          <cell r="BB192" t="str">
            <v>2022537150100129E</v>
          </cell>
          <cell r="BC192" t="str">
            <v>SI</v>
          </cell>
        </row>
        <row r="193">
          <cell r="A193">
            <v>192</v>
          </cell>
          <cell r="B193" t="str">
            <v>Issa María Ávilez Chávez</v>
          </cell>
          <cell r="C193">
            <v>1103951266</v>
          </cell>
          <cell r="D193">
            <v>33891</v>
          </cell>
          <cell r="E193" t="str">
            <v>Sucre</v>
          </cell>
          <cell r="F193" t="str">
            <v>Mujer</v>
          </cell>
          <cell r="G193">
            <v>44579</v>
          </cell>
          <cell r="H193">
            <v>44926</v>
          </cell>
          <cell r="I193">
            <v>80111607</v>
          </cell>
          <cell r="J193" t="str">
            <v>Abogado</v>
          </cell>
          <cell r="K193" t="str">
            <v>PROFESIONAL IV</v>
          </cell>
          <cell r="L193" t="str">
            <v>Profesional</v>
          </cell>
          <cell r="M193">
            <v>3148029518</v>
          </cell>
          <cell r="N193" t="str">
            <v>issaavilez@supertransporte.gov.co</v>
          </cell>
          <cell r="O193" t="str">
            <v>issamaria14@hotmail.com</v>
          </cell>
          <cell r="P193">
            <v>4227072</v>
          </cell>
          <cell r="Q193">
            <v>48188621</v>
          </cell>
          <cell r="S193">
            <v>48188621</v>
          </cell>
          <cell r="T193" t="str">
            <v>Regional- Despacho</v>
          </cell>
          <cell r="U193" t="str">
            <v>Gilberto Andres Bustos Gonzalez</v>
          </cell>
          <cell r="V193">
            <v>44582</v>
          </cell>
          <cell r="W193">
            <v>9122</v>
          </cell>
          <cell r="X193">
            <v>44565</v>
          </cell>
          <cell r="Y193" t="str">
            <v>INVERSIÓN</v>
          </cell>
          <cell r="Z193">
            <v>23522</v>
          </cell>
          <cell r="AA193">
            <v>48188621</v>
          </cell>
          <cell r="AB193" t="str">
            <v>C-2410-0600-3-0-2410002-02</v>
          </cell>
          <cell r="AC193" t="str">
            <v>ADQUISICIÓN DE BIENES Y SERVICIOS - SERVICIO DE SUPERVISIÓN EN EL CUMPLIMIENTO DE LOS REQUISITOS EN EL SECTOR TRANSPORTE - FORTALECIMIENTO A LA SUPERVISIÓN INTEGRAL A LOS VIGILADOS A NIVEL NACIONAL</v>
          </cell>
          <cell r="AD193" t="str">
            <v>si</v>
          </cell>
          <cell r="AE193">
            <v>44926</v>
          </cell>
          <cell r="AN193"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3" t="str">
            <v xml:space="preserve">Contratación Directa </v>
          </cell>
          <cell r="AP193" t="str">
            <v>REGIONAL</v>
          </cell>
          <cell r="AQ193" t="str">
            <v>BOGOTÁ D.C.</v>
          </cell>
          <cell r="AS193">
            <v>44579</v>
          </cell>
          <cell r="AT193">
            <v>30</v>
          </cell>
          <cell r="AU193">
            <v>45106</v>
          </cell>
          <cell r="AV193" t="str">
            <v xml:space="preserve">Prestación Servicios </v>
          </cell>
          <cell r="AW193" t="str">
            <v>EN EJECUCIÓN</v>
          </cell>
          <cell r="AX193">
            <v>44580</v>
          </cell>
          <cell r="AY193">
            <v>44581</v>
          </cell>
          <cell r="AZ193">
            <v>44582</v>
          </cell>
          <cell r="BA193" t="str">
            <v>https://community.secop.gov.co/Public/Tendering/OpportunityDetail/Index?noticeUID=CO1.NTC.2591311&amp;isFromPublicArea=True&amp;isModal=true&amp;asPopupView=true</v>
          </cell>
          <cell r="BB193" t="str">
            <v>2022537150100135E</v>
          </cell>
          <cell r="BC193" t="str">
            <v>SI</v>
          </cell>
        </row>
        <row r="194">
          <cell r="A194">
            <v>193</v>
          </cell>
          <cell r="B194" t="str">
            <v>Luis Andres Ladino Calderón</v>
          </cell>
          <cell r="C194">
            <v>1024471243</v>
          </cell>
          <cell r="D194">
            <v>31827</v>
          </cell>
          <cell r="E194" t="str">
            <v>Bogotá</v>
          </cell>
          <cell r="F194" t="str">
            <v>Hombre</v>
          </cell>
          <cell r="G194">
            <v>44579</v>
          </cell>
          <cell r="H194">
            <v>44926</v>
          </cell>
          <cell r="I194">
            <v>80111601</v>
          </cell>
          <cell r="J194" t="str">
            <v>Administrador de Empresas</v>
          </cell>
          <cell r="K194" t="str">
            <v>PROFESIONAL III</v>
          </cell>
          <cell r="L194" t="str">
            <v>Profesional</v>
          </cell>
          <cell r="M194">
            <v>3152651052</v>
          </cell>
          <cell r="N194" t="str">
            <v>luisladino@supertransporte.gov.co</v>
          </cell>
          <cell r="O194" t="str">
            <v>lucasladino2002@yahoo.es</v>
          </cell>
          <cell r="P194">
            <v>3529728</v>
          </cell>
          <cell r="Q194">
            <v>40238899</v>
          </cell>
          <cell r="S194">
            <v>40238899</v>
          </cell>
          <cell r="T194" t="str">
            <v>Regional- Despacho</v>
          </cell>
          <cell r="U194" t="str">
            <v>Gilberto Andres Bustos Gonzalez</v>
          </cell>
          <cell r="V194">
            <v>44581</v>
          </cell>
          <cell r="W194">
            <v>14722</v>
          </cell>
          <cell r="X194">
            <v>44566</v>
          </cell>
          <cell r="Y194" t="str">
            <v>INVERSIÓN</v>
          </cell>
          <cell r="Z194">
            <v>22522</v>
          </cell>
          <cell r="AA194">
            <v>40238899</v>
          </cell>
          <cell r="AB194" t="str">
            <v>C-2410-0600-3-0-2410002-02</v>
          </cell>
          <cell r="AC194" t="str">
            <v>ADQUISICIÓN DE BIENES Y SERVICIOS - SERVICIO DE SUPERVISIÓN EN EL CUMPLIMIENTO DE LOS REQUISITOS EN EL SECTOR TRANSPORTE - FORTALECIMIENTO A LA SUPERVISIÓN INTEGRAL A LOS VIGILADOS A NIVEL NACIONAL</v>
          </cell>
          <cell r="AD194" t="str">
            <v>si</v>
          </cell>
          <cell r="AE194">
            <v>44926</v>
          </cell>
          <cell r="AN194"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4" t="str">
            <v xml:space="preserve">Contratación Directa </v>
          </cell>
          <cell r="AP194" t="str">
            <v>REGIONAL</v>
          </cell>
          <cell r="AQ194" t="str">
            <v>BOGOTÁ D.C.</v>
          </cell>
          <cell r="AS194">
            <v>44579</v>
          </cell>
          <cell r="AT194">
            <v>35</v>
          </cell>
          <cell r="AU194">
            <v>45106</v>
          </cell>
          <cell r="AV194" t="str">
            <v xml:space="preserve">Prestación Servicios </v>
          </cell>
          <cell r="AW194" t="str">
            <v>EN EJECUCIÓN</v>
          </cell>
          <cell r="AX194">
            <v>44580</v>
          </cell>
          <cell r="AY194">
            <v>44581</v>
          </cell>
          <cell r="AZ194">
            <v>44581</v>
          </cell>
          <cell r="BA194" t="str">
            <v>https://community.secop.gov.co/Public/Tendering/OpportunityDetail/Index?noticeUID=CO1.NTC.2591416&amp;isFromPublicArea=True&amp;isModal=true&amp;asPopupView=true</v>
          </cell>
          <cell r="BB194" t="str">
            <v>2022537150100127E</v>
          </cell>
          <cell r="BC194" t="str">
            <v>SI</v>
          </cell>
        </row>
        <row r="195">
          <cell r="A195">
            <v>194</v>
          </cell>
          <cell r="B195" t="str">
            <v>Diego Fernando Mosquera Bermeo</v>
          </cell>
          <cell r="C195">
            <v>1144063247</v>
          </cell>
          <cell r="D195">
            <v>34167</v>
          </cell>
          <cell r="E195" t="str">
            <v>Buenaventura</v>
          </cell>
          <cell r="F195" t="str">
            <v>Hombre</v>
          </cell>
          <cell r="G195">
            <v>44580</v>
          </cell>
          <cell r="H195">
            <v>44926</v>
          </cell>
          <cell r="I195">
            <v>80111601</v>
          </cell>
          <cell r="J195" t="str">
            <v>Administrador de empresas</v>
          </cell>
          <cell r="K195" t="str">
            <v>PROFESIONAL V</v>
          </cell>
          <cell r="L195" t="str">
            <v>Profesional</v>
          </cell>
          <cell r="M195">
            <v>3153670584</v>
          </cell>
          <cell r="N195" t="str">
            <v>diegomosquera@supertransporte.gov.co</v>
          </cell>
          <cell r="O195" t="str">
            <v>diegofernando.mosquera17@gmail.com</v>
          </cell>
          <cell r="P195">
            <v>4768567</v>
          </cell>
          <cell r="Q195">
            <v>54361667</v>
          </cell>
          <cell r="S195">
            <v>54361667</v>
          </cell>
          <cell r="T195" t="str">
            <v>Dirección de Investigaciones de Puertos Regional- Despacho</v>
          </cell>
          <cell r="U195" t="str">
            <v>Felipe Alfonso Cárdenas Quintero</v>
          </cell>
          <cell r="V195">
            <v>44581</v>
          </cell>
          <cell r="W195">
            <v>8722</v>
          </cell>
          <cell r="X195">
            <v>44565</v>
          </cell>
          <cell r="Y195" t="str">
            <v>INVERSIÓN</v>
          </cell>
          <cell r="Z195">
            <v>25122</v>
          </cell>
          <cell r="AA195">
            <v>54361667</v>
          </cell>
          <cell r="AB195" t="str">
            <v>C-2410-0600-3-0-2410002-02</v>
          </cell>
          <cell r="AC195" t="str">
            <v>ADQUISICIÓN DE BIENES Y SERVICIOS - SERVICIO DE SUPERVISIÓN EN EL CUMPLIMIENTO DE LOS REQUISITOS EN EL SECTOR TRANSPORTE - FORTALECIMIENTO A LA SUPERVISIÓN INTEGRAL A LOS VIGILADOS A NIVEL NACIONAL</v>
          </cell>
          <cell r="AD195" t="str">
            <v>si</v>
          </cell>
          <cell r="AE195">
            <v>44926</v>
          </cell>
          <cell r="AN195"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5" t="str">
            <v xml:space="preserve">Contratación Directa </v>
          </cell>
          <cell r="AP195" t="str">
            <v>REGIONAL</v>
          </cell>
          <cell r="AQ195" t="str">
            <v>BUENAVENTURA</v>
          </cell>
          <cell r="AS195">
            <v>44579</v>
          </cell>
          <cell r="AT195">
            <v>29</v>
          </cell>
          <cell r="AU195">
            <v>45106</v>
          </cell>
          <cell r="AV195" t="str">
            <v xml:space="preserve">Prestación Servicios </v>
          </cell>
          <cell r="AW195" t="str">
            <v>EN EJECUCIÓN</v>
          </cell>
          <cell r="AX195">
            <v>44580</v>
          </cell>
          <cell r="AY195">
            <v>44581</v>
          </cell>
          <cell r="AZ195">
            <v>44581</v>
          </cell>
          <cell r="BA195" t="str">
            <v>https://community.secop.gov.co/Public/Tendering/OpportunityDetail/Index?noticeUID=CO1.NTC.2591418&amp;isFromPublicArea=True&amp;isModal=true&amp;asPopupView=true</v>
          </cell>
          <cell r="BB195" t="str">
            <v>2022537150100168E</v>
          </cell>
          <cell r="BC195" t="str">
            <v>SI</v>
          </cell>
        </row>
        <row r="196">
          <cell r="A196">
            <v>195</v>
          </cell>
          <cell r="B196" t="str">
            <v>Lida Patricia Barrera Silva</v>
          </cell>
          <cell r="C196">
            <v>37535630</v>
          </cell>
          <cell r="D196">
            <v>30302</v>
          </cell>
          <cell r="E196" t="str">
            <v>Suaita</v>
          </cell>
          <cell r="F196" t="str">
            <v>Mujer</v>
          </cell>
          <cell r="G196">
            <v>44580</v>
          </cell>
          <cell r="H196">
            <v>44926</v>
          </cell>
          <cell r="I196">
            <v>80111605</v>
          </cell>
          <cell r="J196" t="str">
            <v>Economista</v>
          </cell>
          <cell r="K196" t="str">
            <v>PROFESIONAL III</v>
          </cell>
          <cell r="L196" t="str">
            <v>Profesional</v>
          </cell>
          <cell r="M196">
            <v>3108523324</v>
          </cell>
          <cell r="N196" t="str">
            <v>LidaBarrera@supertransporte.gov.co</v>
          </cell>
          <cell r="O196" t="str">
            <v>lida.barrera@outlook.com</v>
          </cell>
          <cell r="P196">
            <v>3529728</v>
          </cell>
          <cell r="Q196">
            <v>40238899</v>
          </cell>
          <cell r="S196">
            <v>40238899</v>
          </cell>
          <cell r="T196" t="str">
            <v>Regional- Despacho</v>
          </cell>
          <cell r="U196" t="str">
            <v>Gilberto Andres Bustos Gonzalez</v>
          </cell>
          <cell r="V196">
            <v>44581</v>
          </cell>
          <cell r="W196">
            <v>15422</v>
          </cell>
          <cell r="X196">
            <v>44566</v>
          </cell>
          <cell r="Y196" t="str">
            <v>INVERSIÓN</v>
          </cell>
          <cell r="Z196">
            <v>25222</v>
          </cell>
          <cell r="AA196">
            <v>40238899</v>
          </cell>
          <cell r="AB196" t="str">
            <v>C-2410-0600-3-0-2410002-02</v>
          </cell>
          <cell r="AC196" t="str">
            <v>ADQUISICIÓN DE BIENES Y SERVICIOS - SERVICIO DE SUPERVISIÓN EN EL CUMPLIMIENTO DE LOS REQUISITOS EN EL SECTOR TRANSPORTE - FORTALECIMIENTO A LA SUPERVISIÓN INTEGRAL A LOS VIGILADOS A NIVEL NACIONAL</v>
          </cell>
          <cell r="AD196" t="str">
            <v>si</v>
          </cell>
          <cell r="AE196">
            <v>44926</v>
          </cell>
          <cell r="AN19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6" t="str">
            <v xml:space="preserve">Contratación Directa </v>
          </cell>
          <cell r="AP196" t="str">
            <v>REGIONAL</v>
          </cell>
          <cell r="AQ196" t="str">
            <v>BOGOTÁ D.C.</v>
          </cell>
          <cell r="AS196">
            <v>44579</v>
          </cell>
          <cell r="AT196">
            <v>40</v>
          </cell>
          <cell r="AU196">
            <v>45106</v>
          </cell>
          <cell r="AV196" t="str">
            <v xml:space="preserve">Prestación Servicios </v>
          </cell>
          <cell r="AW196" t="str">
            <v>EN EJECUCIÓN</v>
          </cell>
          <cell r="AX196">
            <v>44580</v>
          </cell>
          <cell r="AY196">
            <v>44581</v>
          </cell>
          <cell r="AZ196">
            <v>44581</v>
          </cell>
          <cell r="BA196" t="str">
            <v>https://community.secop.gov.co/Public/Tendering/OpportunityDetail/Index?noticeUID=CO1.NTC.2591621&amp;isFromPublicArea=True&amp;isModal=true&amp;asPopupView=true</v>
          </cell>
          <cell r="BB196" t="str">
            <v>2022537150100126E</v>
          </cell>
          <cell r="BC196" t="str">
            <v>SI</v>
          </cell>
        </row>
        <row r="197">
          <cell r="A197">
            <v>196</v>
          </cell>
          <cell r="B197" t="str">
            <v>Ana Beatriz Martínez Ghisays</v>
          </cell>
          <cell r="C197">
            <v>25800274</v>
          </cell>
          <cell r="D197">
            <v>30505</v>
          </cell>
          <cell r="E197" t="str">
            <v>Monteria</v>
          </cell>
          <cell r="F197" t="str">
            <v>Mujer</v>
          </cell>
          <cell r="G197">
            <v>44579</v>
          </cell>
          <cell r="H197">
            <v>44926</v>
          </cell>
          <cell r="I197">
            <v>80111607</v>
          </cell>
          <cell r="J197" t="str">
            <v>Abogado</v>
          </cell>
          <cell r="K197" t="str">
            <v>PROFESIONAL IV</v>
          </cell>
          <cell r="L197" t="str">
            <v>Profesional</v>
          </cell>
          <cell r="M197">
            <v>3103425479</v>
          </cell>
          <cell r="N197" t="str">
            <v>AnaMartinez@supertransporte.gov.co</v>
          </cell>
          <cell r="O197" t="str">
            <v>anbemaghi@hotmail.com</v>
          </cell>
          <cell r="P197">
            <v>4227072</v>
          </cell>
          <cell r="Q197">
            <v>48047718</v>
          </cell>
          <cell r="S197">
            <v>48047718</v>
          </cell>
          <cell r="T197" t="str">
            <v>Regional- Despacho</v>
          </cell>
          <cell r="U197" t="str">
            <v>Gilberto Andres Bustos Gonzalez</v>
          </cell>
          <cell r="V197">
            <v>44582</v>
          </cell>
          <cell r="W197">
            <v>9722</v>
          </cell>
          <cell r="X197">
            <v>44565</v>
          </cell>
          <cell r="Y197" t="str">
            <v>INVERSIÓN</v>
          </cell>
          <cell r="Z197">
            <v>22422</v>
          </cell>
          <cell r="AA197">
            <v>48047718</v>
          </cell>
          <cell r="AB197" t="str">
            <v>C-2410-0600-3-0-2410002-02</v>
          </cell>
          <cell r="AC197" t="str">
            <v>ADQUISICIÓN DE BIENES Y SERVICIOS - SERVICIO DE SUPERVISIÓN EN EL CUMPLIMIENTO DE LOS REQUISITOS EN EL SECTOR TRANSPORTE - FORTALECIMIENTO A LA SUPERVISIÓN INTEGRAL A LOS VIGILADOS A NIVEL NACIONAL</v>
          </cell>
          <cell r="AD197" t="str">
            <v>si</v>
          </cell>
          <cell r="AE197">
            <v>44926</v>
          </cell>
          <cell r="AN19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7" t="str">
            <v xml:space="preserve">Contratación Directa </v>
          </cell>
          <cell r="AP197" t="str">
            <v>REGIONAL</v>
          </cell>
          <cell r="AQ197" t="str">
            <v>MONTERÍA</v>
          </cell>
          <cell r="AS197">
            <v>44579</v>
          </cell>
          <cell r="AT197">
            <v>39</v>
          </cell>
          <cell r="AU197">
            <v>45106</v>
          </cell>
          <cell r="AV197" t="str">
            <v xml:space="preserve">Prestación Servicios </v>
          </cell>
          <cell r="AW197" t="str">
            <v>EN EJECUCIÓN</v>
          </cell>
          <cell r="AX197">
            <v>44580</v>
          </cell>
          <cell r="AY197">
            <v>44582</v>
          </cell>
          <cell r="AZ197">
            <v>44582</v>
          </cell>
          <cell r="BA197" t="str">
            <v>https://community.secop.gov.co/Public/Tendering/OpportunityDetail/Index?noticeUID=CO1.NTC.2591658&amp;isFromPublicArea=True&amp;isModal=true&amp;asPopupView=true</v>
          </cell>
          <cell r="BB197" t="str">
            <v>2022537150100183E</v>
          </cell>
          <cell r="BC197" t="str">
            <v>SI</v>
          </cell>
        </row>
        <row r="198">
          <cell r="A198">
            <v>197</v>
          </cell>
          <cell r="B198" t="str">
            <v>Angel Aurelio Castro López</v>
          </cell>
          <cell r="C198">
            <v>87069024</v>
          </cell>
          <cell r="D198">
            <v>31031</v>
          </cell>
          <cell r="E198" t="str">
            <v>Pasto</v>
          </cell>
          <cell r="F198" t="str">
            <v>Hombre</v>
          </cell>
          <cell r="G198">
            <v>44579</v>
          </cell>
          <cell r="H198">
            <v>44926</v>
          </cell>
          <cell r="I198">
            <v>80111614</v>
          </cell>
          <cell r="J198" t="str">
            <v>Ingeniero de Sistemas</v>
          </cell>
          <cell r="K198" t="str">
            <v>PROFESIONAL III</v>
          </cell>
          <cell r="L198" t="str">
            <v>Profesional</v>
          </cell>
          <cell r="M198">
            <v>3186909833</v>
          </cell>
          <cell r="N198" t="str">
            <v>angelcastro@supertransporte.gov.co</v>
          </cell>
          <cell r="O198" t="str">
            <v>Angel_CL15@hotmail.com</v>
          </cell>
          <cell r="P198">
            <v>3529728</v>
          </cell>
          <cell r="Q198">
            <v>40121242</v>
          </cell>
          <cell r="S198">
            <v>40121242</v>
          </cell>
          <cell r="T198" t="str">
            <v>Regional- Despacho</v>
          </cell>
          <cell r="U198" t="str">
            <v>Gilberto Andres Bustos Gonzalez</v>
          </cell>
          <cell r="V198">
            <v>44582</v>
          </cell>
          <cell r="W198">
            <v>15622</v>
          </cell>
          <cell r="X198">
            <v>44566</v>
          </cell>
          <cell r="Y198" t="str">
            <v>INVERSIÓN</v>
          </cell>
          <cell r="Z198">
            <v>24122</v>
          </cell>
          <cell r="AA198">
            <v>40121242</v>
          </cell>
          <cell r="AB198" t="str">
            <v>C-2410-0600-3-0-2410002-02</v>
          </cell>
          <cell r="AC198" t="str">
            <v>ADQUISICIÓN DE BIENES Y SERVICIOS - SERVICIO DE SUPERVISIÓN EN EL CUMPLIMIENTO DE LOS REQUISITOS EN EL SECTOR TRANSPORTE - FORTALECIMIENTO A LA SUPERVISIÓN INTEGRAL A LOS VIGILADOS A NIVEL NACIONAL</v>
          </cell>
          <cell r="AD198" t="str">
            <v>si</v>
          </cell>
          <cell r="AE198">
            <v>44926</v>
          </cell>
          <cell r="AN198"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8" t="str">
            <v xml:space="preserve">Contratación Directa </v>
          </cell>
          <cell r="AP198" t="str">
            <v>REGIONAL</v>
          </cell>
          <cell r="AQ198" t="str">
            <v>IPIALES</v>
          </cell>
          <cell r="AS198">
            <v>44579</v>
          </cell>
          <cell r="AT198">
            <v>38</v>
          </cell>
          <cell r="AU198">
            <v>45106</v>
          </cell>
          <cell r="AV198" t="str">
            <v xml:space="preserve">Prestación Servicios </v>
          </cell>
          <cell r="AW198" t="str">
            <v>EN EJECUCIÓN</v>
          </cell>
          <cell r="AX198">
            <v>44580</v>
          </cell>
          <cell r="AY198">
            <v>44582</v>
          </cell>
          <cell r="AZ198">
            <v>44582</v>
          </cell>
          <cell r="BA198" t="str">
            <v>https://community.secop.gov.co/Public/Tendering/OpportunityDetail/Index?noticeUID=CO1.NTC.2591802&amp;isFromPublicArea=True&amp;isModal=true&amp;asPopupView=true</v>
          </cell>
          <cell r="BB198" t="str">
            <v>2022537150100173E</v>
          </cell>
          <cell r="BC198" t="str">
            <v>SI</v>
          </cell>
        </row>
        <row r="199">
          <cell r="A199">
            <v>198</v>
          </cell>
          <cell r="B199" t="str">
            <v>Magda Johana Cadena Jiménez</v>
          </cell>
          <cell r="C199">
            <v>36950852</v>
          </cell>
          <cell r="D199">
            <v>29518</v>
          </cell>
          <cell r="E199" t="str">
            <v>Pasto</v>
          </cell>
          <cell r="F199" t="str">
            <v>Mujer</v>
          </cell>
          <cell r="G199">
            <v>44579</v>
          </cell>
          <cell r="H199">
            <v>44926</v>
          </cell>
          <cell r="I199">
            <v>80111614</v>
          </cell>
          <cell r="J199" t="str">
            <v>Ingeniero Industrial</v>
          </cell>
          <cell r="K199" t="str">
            <v>PROFESIONAL IV</v>
          </cell>
          <cell r="L199" t="str">
            <v>Profesional</v>
          </cell>
          <cell r="M199">
            <v>226059</v>
          </cell>
          <cell r="N199" t="str">
            <v>magdacadena@supertransporte.gov.co</v>
          </cell>
          <cell r="O199" t="str">
            <v>magdajohana@gmail.com</v>
          </cell>
          <cell r="P199">
            <v>4227072</v>
          </cell>
          <cell r="Q199">
            <v>48047718</v>
          </cell>
          <cell r="S199">
            <v>48047718</v>
          </cell>
          <cell r="T199" t="str">
            <v>Regional- Despacho</v>
          </cell>
          <cell r="U199" t="str">
            <v>Gilberto Andres Bustos Gonzalez</v>
          </cell>
          <cell r="V199">
            <v>44586</v>
          </cell>
          <cell r="W199">
            <v>9922</v>
          </cell>
          <cell r="X199">
            <v>44565</v>
          </cell>
          <cell r="Y199" t="str">
            <v>INVERSIÓN</v>
          </cell>
          <cell r="Z199">
            <v>23922</v>
          </cell>
          <cell r="AA199">
            <v>48047718</v>
          </cell>
          <cell r="AB199" t="str">
            <v>C-2410-0600-3-0-2410002-02</v>
          </cell>
          <cell r="AC199" t="str">
            <v>ADQUISICIÓN DE BIENES Y SERVICIOS - SERVICIO DE SUPERVISIÓN EN EL CUMPLIMIENTO DE LOS REQUISITOS EN EL SECTOR TRANSPORTE - FORTALECIMIENTO A LA SUPERVISIÓN INTEGRAL A LOS VIGILADOS A NIVEL NACIONAL</v>
          </cell>
          <cell r="AD199" t="str">
            <v>si</v>
          </cell>
          <cell r="AE199">
            <v>44926</v>
          </cell>
          <cell r="AN19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199" t="str">
            <v xml:space="preserve">Contratación Directa </v>
          </cell>
          <cell r="AP199" t="str">
            <v>REGIONAL</v>
          </cell>
          <cell r="AQ199" t="str">
            <v>PASTO</v>
          </cell>
          <cell r="AS199">
            <v>44579</v>
          </cell>
          <cell r="AT199">
            <v>42</v>
          </cell>
          <cell r="AU199">
            <v>45106</v>
          </cell>
          <cell r="AV199" t="str">
            <v xml:space="preserve">Prestación Servicios </v>
          </cell>
          <cell r="AW199" t="str">
            <v>EN EJECUCIÓN</v>
          </cell>
          <cell r="AX199">
            <v>44580</v>
          </cell>
          <cell r="AY199">
            <v>44582</v>
          </cell>
          <cell r="AZ199">
            <v>44585</v>
          </cell>
          <cell r="BA199" t="str">
            <v>https://community.secop.gov.co/Public/Tendering/OpportunityDetail/Index?noticeUID=CO1.NTC.2592137&amp;isFromPublicArea=True&amp;isModal=true&amp;asPopupView=true</v>
          </cell>
          <cell r="BB199" t="str">
            <v>2022537150100147E</v>
          </cell>
          <cell r="BC199" t="str">
            <v>SI</v>
          </cell>
        </row>
        <row r="200">
          <cell r="A200">
            <v>199</v>
          </cell>
          <cell r="B200" t="str">
            <v>Juliana Botero Giraldo</v>
          </cell>
          <cell r="C200">
            <v>1053814575</v>
          </cell>
          <cell r="D200">
            <v>33563</v>
          </cell>
          <cell r="E200" t="str">
            <v>Manizales</v>
          </cell>
          <cell r="F200" t="str">
            <v>Mujer</v>
          </cell>
          <cell r="G200">
            <v>44579</v>
          </cell>
          <cell r="H200">
            <v>44926</v>
          </cell>
          <cell r="I200">
            <v>80111607</v>
          </cell>
          <cell r="J200" t="str">
            <v>Abogado</v>
          </cell>
          <cell r="K200" t="str">
            <v>PROFESIONAL III</v>
          </cell>
          <cell r="L200" t="str">
            <v>Profesional</v>
          </cell>
          <cell r="M200">
            <v>3016892703</v>
          </cell>
          <cell r="N200" t="str">
            <v>julianabotero@supertransporte.gov.co</v>
          </cell>
          <cell r="O200" t="str">
            <v>julibo_7@hotmail.com</v>
          </cell>
          <cell r="P200">
            <v>3529728</v>
          </cell>
          <cell r="Q200">
            <v>40121242</v>
          </cell>
          <cell r="S200">
            <v>40121242</v>
          </cell>
          <cell r="T200" t="str">
            <v>Regional- Despacho</v>
          </cell>
          <cell r="U200" t="str">
            <v>Gilberto Andres Bustos Gonzalez</v>
          </cell>
          <cell r="V200">
            <v>44585</v>
          </cell>
          <cell r="W200">
            <v>16222</v>
          </cell>
          <cell r="X200">
            <v>44566</v>
          </cell>
          <cell r="Y200" t="str">
            <v>INVERSIÓN</v>
          </cell>
          <cell r="Z200">
            <v>22322</v>
          </cell>
          <cell r="AA200">
            <v>40121242</v>
          </cell>
          <cell r="AB200" t="str">
            <v>C-2410-0600-3-0-2410002-02</v>
          </cell>
          <cell r="AC200" t="str">
            <v>ADQUISICIÓN DE BIENES Y SERVICIOS - SERVICIO DE SUPERVISIÓN EN EL CUMPLIMIENTO DE LOS REQUISITOS EN EL SECTOR TRANSPORTE - FORTALECIMIENTO A LA SUPERVISIÓN INTEGRAL A LOS VIGILADOS A NIVEL NACIONAL</v>
          </cell>
          <cell r="AD200" t="str">
            <v>si</v>
          </cell>
          <cell r="AE200">
            <v>44926</v>
          </cell>
          <cell r="AN200"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00" t="str">
            <v xml:space="preserve">Contratación Directa </v>
          </cell>
          <cell r="AP200" t="str">
            <v>REGIONAL</v>
          </cell>
          <cell r="AQ200" t="str">
            <v>MANIZALES</v>
          </cell>
          <cell r="AS200">
            <v>44579</v>
          </cell>
          <cell r="AT200">
            <v>31</v>
          </cell>
          <cell r="AU200">
            <v>45106</v>
          </cell>
          <cell r="AV200" t="str">
            <v xml:space="preserve">Prestación Servicios </v>
          </cell>
          <cell r="AW200" t="str">
            <v>EN EJECUCIÓN</v>
          </cell>
          <cell r="AX200">
            <v>44582</v>
          </cell>
          <cell r="AY200">
            <v>44585</v>
          </cell>
          <cell r="AZ200">
            <v>44585</v>
          </cell>
          <cell r="BA200" t="str">
            <v>https://community.secop.gov.co/Public/Tendering/OpportunityDetail/Index?noticeUID=CO1.NTC.2592182&amp;isFromPublicArea=True&amp;isModal=true&amp;asPopupView=true</v>
          </cell>
          <cell r="BB200" t="str">
            <v>2022537150100144E</v>
          </cell>
          <cell r="BC200" t="str">
            <v>SI</v>
          </cell>
        </row>
        <row r="201">
          <cell r="A201">
            <v>200</v>
          </cell>
          <cell r="B201" t="str">
            <v>Javier Eduardo Angulo Romero</v>
          </cell>
          <cell r="C201">
            <v>73290863</v>
          </cell>
          <cell r="D201">
            <v>28758</v>
          </cell>
          <cell r="E201" t="str">
            <v>El Guamo</v>
          </cell>
          <cell r="F201" t="str">
            <v>Hombre</v>
          </cell>
          <cell r="G201">
            <v>44580</v>
          </cell>
          <cell r="H201">
            <v>44926</v>
          </cell>
          <cell r="I201">
            <v>80111607</v>
          </cell>
          <cell r="J201" t="str">
            <v>Derecho - ESP</v>
          </cell>
          <cell r="K201" t="str">
            <v>PROFESIONAL III</v>
          </cell>
          <cell r="L201" t="str">
            <v>Profesional</v>
          </cell>
          <cell r="M201">
            <v>6813489</v>
          </cell>
          <cell r="N201" t="str">
            <v>javierangulo@supertransporte.gov.co</v>
          </cell>
          <cell r="O201" t="str">
            <v>javierangulo25@hotmail.com</v>
          </cell>
          <cell r="P201">
            <v>3529728</v>
          </cell>
          <cell r="Q201">
            <v>40121242</v>
          </cell>
          <cell r="S201">
            <v>40121242</v>
          </cell>
          <cell r="T201" t="str">
            <v>Dirección de Promoción y Prevención de Puertos / Regional- Despacho</v>
          </cell>
          <cell r="U201" t="str">
            <v>Ana Isabel Jiménez Castro</v>
          </cell>
          <cell r="V201">
            <v>44586</v>
          </cell>
          <cell r="W201">
            <v>15822</v>
          </cell>
          <cell r="X201">
            <v>44566</v>
          </cell>
          <cell r="Y201" t="str">
            <v>INVERSIÓN</v>
          </cell>
          <cell r="Z201">
            <v>26622</v>
          </cell>
          <cell r="AA201">
            <v>40121242</v>
          </cell>
          <cell r="AB201" t="str">
            <v>C-2410-0600-3-0-2410002-02</v>
          </cell>
          <cell r="AC201" t="str">
            <v>ADQUISICIÓN DE BIENES Y SERVICIOS - SERVICIO DE SUPERVISIÓN EN EL CUMPLIMIENTO DE LOS REQUISITOS EN EL SECTOR TRANSPORTE - FORTALECIMIENTO A LA SUPERVISIÓN INTEGRAL A LOS VIGILADOS A NIVEL NACIONAL</v>
          </cell>
          <cell r="AD201" t="str">
            <v>si</v>
          </cell>
          <cell r="AE201">
            <v>44926</v>
          </cell>
          <cell r="AN20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01" t="str">
            <v xml:space="preserve">Contratación Directa </v>
          </cell>
          <cell r="AP201" t="str">
            <v>REGIONAL</v>
          </cell>
          <cell r="AQ201" t="str">
            <v>CARTAGENA</v>
          </cell>
          <cell r="AS201">
            <v>44579</v>
          </cell>
          <cell r="AT201">
            <v>44</v>
          </cell>
          <cell r="AU201">
            <v>45106</v>
          </cell>
          <cell r="AV201" t="str">
            <v xml:space="preserve">Prestación Servicios </v>
          </cell>
          <cell r="AW201" t="str">
            <v>EN EJECUCIÓN</v>
          </cell>
          <cell r="AX201">
            <v>44582</v>
          </cell>
          <cell r="AY201">
            <v>44585</v>
          </cell>
          <cell r="AZ201">
            <v>44586</v>
          </cell>
          <cell r="BA201" t="str">
            <v>https://community.secop.gov.co/Public/Tendering/OpportunityDetail/Index?noticeUID=CO1.NTC.2592707&amp;isFromPublicArea=True&amp;isModal=true&amp;asPopupView=true</v>
          </cell>
          <cell r="BB201" t="str">
            <v>2022537150100145E</v>
          </cell>
          <cell r="BC201" t="str">
            <v>SI</v>
          </cell>
        </row>
        <row r="202">
          <cell r="A202">
            <v>201</v>
          </cell>
          <cell r="B202" t="str">
            <v>Linda Marisol Sanchez Suescún</v>
          </cell>
          <cell r="C202">
            <v>52234845</v>
          </cell>
          <cell r="D202">
            <v>28554</v>
          </cell>
          <cell r="E202" t="str">
            <v xml:space="preserve">Bogotá </v>
          </cell>
          <cell r="F202" t="str">
            <v>Mujer</v>
          </cell>
          <cell r="G202">
            <v>44580</v>
          </cell>
          <cell r="H202">
            <v>44926</v>
          </cell>
          <cell r="I202">
            <v>80111605</v>
          </cell>
          <cell r="J202" t="str">
            <v xml:space="preserve">CONTADOR </v>
          </cell>
          <cell r="K202" t="str">
            <v>PROFESIONAL I</v>
          </cell>
          <cell r="L202" t="str">
            <v>Profesional</v>
          </cell>
          <cell r="M202">
            <v>8148866</v>
          </cell>
          <cell r="N202" t="str">
            <v>lindasanchez@supertransporte.gov.co</v>
          </cell>
          <cell r="O202" t="str">
            <v>lindamarisols@gmail.com</v>
          </cell>
          <cell r="P202">
            <v>2941952</v>
          </cell>
          <cell r="Q202">
            <v>33342123</v>
          </cell>
          <cell r="S202">
            <v>33342123</v>
          </cell>
          <cell r="T202" t="str">
            <v>Dirección de Promoción y Prevención de la Delegatura de Transito y Transporte Terrestre</v>
          </cell>
          <cell r="U202" t="str">
            <v>Andres Leonardo Castro Gutierrez</v>
          </cell>
          <cell r="V202">
            <v>44582</v>
          </cell>
          <cell r="W202">
            <v>24722</v>
          </cell>
          <cell r="X202">
            <v>44567</v>
          </cell>
          <cell r="Y202" t="str">
            <v>INVERSIÓN</v>
          </cell>
          <cell r="Z202">
            <v>25722</v>
          </cell>
          <cell r="AA202">
            <v>33342123</v>
          </cell>
          <cell r="AB202" t="str">
            <v>C-2410-0600-3-0-2410006-02</v>
          </cell>
          <cell r="AC202" t="str">
            <v>ADQUISICIÓN DE BIENES Y SERVICIOS - DOCUMENTOS DE PLANEACIÓN - FORTALECIMIENTO A LA SUPERVISIÓN INTEGRAL A LOS VIGILADOS A NIVEL NACIONAL</v>
          </cell>
          <cell r="AD202" t="str">
            <v>si</v>
          </cell>
          <cell r="AE202">
            <v>44926</v>
          </cell>
          <cell r="AN202" t="str">
            <v>Prestar sus servicios profesionales en la Dirección de Promoción y Prevención de Tránsito y Transporte Terrestre, mediante el análisis de la información y datos que se procesan a través del algoritmo en código Python, para advertir situaciones críticas de orden contable, económico y financiero de los supervisados, que permita desarrollar, fortalecer e implementar dicha herramienta tecnológica en la entidad.</v>
          </cell>
          <cell r="AO202" t="str">
            <v xml:space="preserve">Contratación Directa </v>
          </cell>
          <cell r="AP202" t="str">
            <v>LOCAL</v>
          </cell>
          <cell r="AQ202" t="str">
            <v>BOGOTÁ D.C.</v>
          </cell>
          <cell r="AS202">
            <v>44579</v>
          </cell>
          <cell r="AT202">
            <v>44</v>
          </cell>
          <cell r="AU202">
            <v>45106</v>
          </cell>
          <cell r="AV202" t="str">
            <v xml:space="preserve">Prestación Servicios </v>
          </cell>
          <cell r="AW202" t="str">
            <v>EN EJECUCIÓN</v>
          </cell>
          <cell r="AX202">
            <v>44581</v>
          </cell>
          <cell r="AY202">
            <v>44582</v>
          </cell>
          <cell r="AZ202">
            <v>44582</v>
          </cell>
          <cell r="BA202" t="str">
            <v>https://community.secop.gov.co/Public/Tendering/OpportunityDetail/Index?noticeUID=CO1.NTC.2592238&amp;isFromPublicArea=True&amp;isModal=true&amp;asPopupView=true</v>
          </cell>
          <cell r="BB202" t="str">
            <v xml:space="preserve"> 2022537150100256E</v>
          </cell>
          <cell r="BC202" t="str">
            <v>SI</v>
          </cell>
        </row>
        <row r="203">
          <cell r="A203">
            <v>202</v>
          </cell>
          <cell r="B203" t="str">
            <v>Saraí  Soraya Velandia Cely</v>
          </cell>
          <cell r="C203">
            <v>52735547</v>
          </cell>
          <cell r="D203">
            <v>30579</v>
          </cell>
          <cell r="E203" t="str">
            <v>Bogotá</v>
          </cell>
          <cell r="F203" t="str">
            <v>Mujer</v>
          </cell>
          <cell r="G203">
            <v>44579</v>
          </cell>
          <cell r="H203">
            <v>44834</v>
          </cell>
          <cell r="I203">
            <v>80111607</v>
          </cell>
          <cell r="J203" t="str">
            <v>Abogado-Esp</v>
          </cell>
          <cell r="K203" t="str">
            <v>PROFESIONAL V</v>
          </cell>
          <cell r="L203" t="str">
            <v>Profesional</v>
          </cell>
          <cell r="M203">
            <v>3178019991</v>
          </cell>
          <cell r="N203" t="str">
            <v>saraivelandia@supertransporte.gov.co</v>
          </cell>
          <cell r="O203" t="str">
            <v>saraivelandia@gmail.com</v>
          </cell>
          <cell r="P203">
            <v>4768567</v>
          </cell>
          <cell r="Q203">
            <v>40373867</v>
          </cell>
          <cell r="R203">
            <v>13034083</v>
          </cell>
          <cell r="S203">
            <v>53407950</v>
          </cell>
          <cell r="T203" t="str">
            <v>Oficina Asesora Jurídica</v>
          </cell>
          <cell r="U203" t="str">
            <v>María Fernanda Serna Quiroga</v>
          </cell>
          <cell r="V203">
            <v>44586</v>
          </cell>
          <cell r="W203">
            <v>23522</v>
          </cell>
          <cell r="X203">
            <v>44567</v>
          </cell>
          <cell r="Y203" t="str">
            <v>FUNCIONAMIENTO</v>
          </cell>
          <cell r="Z203">
            <v>24522</v>
          </cell>
          <cell r="AA203">
            <v>40373867</v>
          </cell>
          <cell r="AB203" t="str">
            <v>A-02-02-02-008-002</v>
          </cell>
          <cell r="AC203" t="str">
            <v>SERVICIOS JURÍDICOS Y CONTABLES</v>
          </cell>
          <cell r="AD203" t="str">
            <v>si</v>
          </cell>
          <cell r="AE203">
            <v>44926</v>
          </cell>
          <cell r="AH203" t="str">
            <v>ADICIÓN Y PRÓRROGA</v>
          </cell>
          <cell r="AI203">
            <v>44833</v>
          </cell>
          <cell r="AJ203" t="str">
            <v>N/A</v>
          </cell>
          <cell r="AN203" t="str">
            <v>Prestar sus servicios profesionales en la Oficina Asesora Jurídica de la Superintendencia de Transporte, apoyando el asesoramiento, la investigación, seguimiento, análisis, proyección y revisión de documentos de carácter jurídico que le sean asignados y acompañar las funciones correspondientes de dicha oficina.</v>
          </cell>
          <cell r="AO203" t="str">
            <v xml:space="preserve">Contratación Directa </v>
          </cell>
          <cell r="AP203" t="str">
            <v>LOCAL</v>
          </cell>
          <cell r="AQ203" t="str">
            <v>BOGOTÁ D.C.</v>
          </cell>
          <cell r="AS203">
            <v>44579</v>
          </cell>
          <cell r="AT203">
            <v>39</v>
          </cell>
          <cell r="AU203">
            <v>45106</v>
          </cell>
          <cell r="AV203" t="str">
            <v xml:space="preserve">Prestación Servicios </v>
          </cell>
          <cell r="AW203" t="str">
            <v xml:space="preserve">MODIFICACIÓN </v>
          </cell>
          <cell r="AX203">
            <v>44579</v>
          </cell>
          <cell r="AY203">
            <v>44580</v>
          </cell>
          <cell r="AZ203">
            <v>44586</v>
          </cell>
          <cell r="BA203" t="str">
            <v>https://community.secop.gov.co/Public/Tendering/OpportunityDetail/Index?noticeUID=CO1.NTC.2593446&amp;isFromPublicArea=True&amp;isModal=true&amp;asPopupView=true</v>
          </cell>
          <cell r="BB203" t="str">
            <v>2022537150100052E</v>
          </cell>
          <cell r="BC203" t="str">
            <v>SI</v>
          </cell>
        </row>
        <row r="204">
          <cell r="A204">
            <v>203</v>
          </cell>
          <cell r="B204" t="str">
            <v>Jesús Armando Lopez Lopez</v>
          </cell>
          <cell r="C204">
            <v>79316183</v>
          </cell>
          <cell r="D204">
            <v>23046</v>
          </cell>
          <cell r="E204" t="str">
            <v>Sora</v>
          </cell>
          <cell r="F204" t="str">
            <v>Mujer</v>
          </cell>
          <cell r="G204">
            <v>44579</v>
          </cell>
          <cell r="H204">
            <v>44926</v>
          </cell>
          <cell r="I204">
            <v>80111605</v>
          </cell>
          <cell r="J204" t="str">
            <v>Economista</v>
          </cell>
          <cell r="K204" t="str">
            <v>ESPECIALIZADO IV</v>
          </cell>
          <cell r="L204" t="str">
            <v>Profesional</v>
          </cell>
          <cell r="M204">
            <v>3138141172</v>
          </cell>
          <cell r="N204" t="str">
            <v>jesuslopez@supertransporte.gov.co</v>
          </cell>
          <cell r="O204" t="str">
            <v>armylop2003@yahoo.es</v>
          </cell>
          <cell r="P204">
            <v>7288832</v>
          </cell>
          <cell r="Q204">
            <v>85036373.329999998</v>
          </cell>
          <cell r="S204">
            <v>85036373.329999998</v>
          </cell>
          <cell r="T204" t="str">
            <v>Oficina Asesora de Planeación</v>
          </cell>
          <cell r="U204" t="str">
            <v>Diego Felipe Diaz Burgos</v>
          </cell>
          <cell r="V204">
            <v>44580</v>
          </cell>
          <cell r="W204">
            <v>24522</v>
          </cell>
          <cell r="X204">
            <v>44567</v>
          </cell>
          <cell r="Y204" t="str">
            <v>INVERSIÓN</v>
          </cell>
          <cell r="Z204">
            <v>21822</v>
          </cell>
          <cell r="AA204">
            <v>85036373.329999998</v>
          </cell>
          <cell r="AB204" t="str">
            <v>C-2499-0600-2-0-2499060-02</v>
          </cell>
          <cell r="AC204" t="str">
            <v>ADQUISICIÓN DE BIENES Y SERVICIOS - SERVICIO DE IMPLEMENTACIÓN SISTEMAS DE GESTIÓN - MEJORAMIENTO DE LA GESTIÓN Y CAPACIDAD INSTITUCIONAL PARA LA SUPERVISIÓN INTEGRAL A LOS VIGILADOS A NIVEL NACIONAL</v>
          </cell>
          <cell r="AD204" t="str">
            <v>si</v>
          </cell>
          <cell r="AE204">
            <v>44926</v>
          </cell>
          <cell r="AN204" t="str">
            <v>Prestar servicios profesionales acompañando a la Oficina Asesora de Planeación de la Superintendencia de Transporte, para la adelantar la implementación de las Políticas del Modelo Integrado de Planeación y Gestión - MIPG V.2, en el mantenimiento del modelo y mejora de los procesos de la entidad.</v>
          </cell>
          <cell r="AO204" t="str">
            <v xml:space="preserve">Contratación Directa </v>
          </cell>
          <cell r="AP204" t="str">
            <v>LOCAL</v>
          </cell>
          <cell r="AQ204" t="str">
            <v>BOGOTÁ D.C.</v>
          </cell>
          <cell r="AS204">
            <v>44579</v>
          </cell>
          <cell r="AT204">
            <v>59</v>
          </cell>
          <cell r="AU204">
            <v>45106</v>
          </cell>
          <cell r="AV204" t="str">
            <v xml:space="preserve">Prestación Servicios </v>
          </cell>
          <cell r="AW204" t="str">
            <v>EN EJECUCIÓN</v>
          </cell>
          <cell r="AX204">
            <v>44579</v>
          </cell>
          <cell r="AY204">
            <v>44580</v>
          </cell>
          <cell r="AZ204">
            <v>44580</v>
          </cell>
          <cell r="BA204" t="str">
            <v>https://community.secop.gov.co/Public/Tendering/OpportunityDetail/Index?noticeUID=CO1.NTC.2592890&amp;isFromPublicArea=True&amp;isModal=true&amp;asPopupView=true</v>
          </cell>
          <cell r="BB204" t="str">
            <v>2022537150100250E</v>
          </cell>
          <cell r="BC204" t="str">
            <v>SI</v>
          </cell>
        </row>
        <row r="205">
          <cell r="A205">
            <v>204</v>
          </cell>
          <cell r="B205" t="str">
            <v>Angie Marcela Coronel Villazón</v>
          </cell>
          <cell r="C205">
            <v>1065823920</v>
          </cell>
          <cell r="D205">
            <v>35132</v>
          </cell>
          <cell r="E205" t="str">
            <v>Valledupar</v>
          </cell>
          <cell r="F205" t="str">
            <v>Mujer</v>
          </cell>
          <cell r="G205">
            <v>44579</v>
          </cell>
          <cell r="H205">
            <v>44926</v>
          </cell>
          <cell r="I205">
            <v>80111607</v>
          </cell>
          <cell r="J205" t="str">
            <v>Abogado</v>
          </cell>
          <cell r="K205" t="str">
            <v>PROFESIONAL IV</v>
          </cell>
          <cell r="L205" t="str">
            <v>Profesional</v>
          </cell>
          <cell r="M205">
            <v>3015266031</v>
          </cell>
          <cell r="N205" t="str">
            <v>angiecoronel@supertransporte.gov.co</v>
          </cell>
          <cell r="O205" t="str">
            <v>angiecoronelv@hotmail.com</v>
          </cell>
          <cell r="P205">
            <v>4227072</v>
          </cell>
          <cell r="Q205">
            <v>48047718</v>
          </cell>
          <cell r="S205">
            <v>48047718</v>
          </cell>
          <cell r="T205" t="str">
            <v>Regional- Despacho</v>
          </cell>
          <cell r="U205" t="str">
            <v>Gilberto Andres Bustos Gonzalez</v>
          </cell>
          <cell r="V205">
            <v>44587</v>
          </cell>
          <cell r="W205">
            <v>9622</v>
          </cell>
          <cell r="X205">
            <v>44565</v>
          </cell>
          <cell r="Y205" t="str">
            <v>INVERSIÓN</v>
          </cell>
          <cell r="Z205">
            <v>24322</v>
          </cell>
          <cell r="AA205">
            <v>48047718</v>
          </cell>
          <cell r="AB205" t="str">
            <v>C-2410-0600-3-0-2410002-02</v>
          </cell>
          <cell r="AC205" t="str">
            <v>ADQUISICIÓN DE BIENES Y SERVICIOS - SERVICIO DE SUPERVISIÓN EN EL CUMPLIMIENTO DE LOS REQUISITOS EN EL SECTOR TRANSPORTE - FORTALECIMIENTO A LA SUPERVISIÓN INTEGRAL A LOS VIGILADOS A NIVEL NACIONAL</v>
          </cell>
          <cell r="AD205" t="str">
            <v>si</v>
          </cell>
          <cell r="AE205">
            <v>44926</v>
          </cell>
          <cell r="AN205"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05" t="str">
            <v xml:space="preserve">Contratación Directa </v>
          </cell>
          <cell r="AP205" t="str">
            <v>REGIONAL</v>
          </cell>
          <cell r="AQ205" t="str">
            <v>MEDELLÍN</v>
          </cell>
          <cell r="AS205">
            <v>44579</v>
          </cell>
          <cell r="AT205">
            <v>26</v>
          </cell>
          <cell r="AU205">
            <v>45106</v>
          </cell>
          <cell r="AV205" t="str">
            <v xml:space="preserve">Prestación Servicios </v>
          </cell>
          <cell r="AW205" t="str">
            <v>EN EJECUCIÓN</v>
          </cell>
          <cell r="AX205">
            <v>44580</v>
          </cell>
          <cell r="AY205">
            <v>44581</v>
          </cell>
          <cell r="AZ205">
            <v>44587</v>
          </cell>
          <cell r="BA205" t="str">
            <v>https://community.secop.gov.co/Public/Tendering/OpportunityDetail/Index?noticeUID=CO1.NTC.2596355&amp;isFromPublicArea=True&amp;isModal=true&amp;asPopupView=true</v>
          </cell>
          <cell r="BB205" t="str">
            <v>2022537150100176E</v>
          </cell>
          <cell r="BC205" t="str">
            <v>SI</v>
          </cell>
        </row>
        <row r="206">
          <cell r="A206">
            <v>205</v>
          </cell>
          <cell r="B206" t="str">
            <v xml:space="preserve">Diana Lisset Guataquira </v>
          </cell>
          <cell r="C206">
            <v>1033716157</v>
          </cell>
          <cell r="D206">
            <v>32834</v>
          </cell>
          <cell r="E206" t="str">
            <v>Bogotá</v>
          </cell>
          <cell r="F206" t="str">
            <v>Mujer</v>
          </cell>
          <cell r="G206">
            <v>44579</v>
          </cell>
          <cell r="H206">
            <v>44926</v>
          </cell>
          <cell r="I206">
            <v>80111601</v>
          </cell>
          <cell r="J206" t="str">
            <v>Bachiller</v>
          </cell>
          <cell r="K206" t="str">
            <v>BACHILLER II</v>
          </cell>
          <cell r="L206" t="str">
            <v>Apoyo</v>
          </cell>
          <cell r="M206">
            <v>3115724171</v>
          </cell>
          <cell r="N206" t="str">
            <v>dianaguataquira@supertransporte.gov.co</v>
          </cell>
          <cell r="O206" t="str">
            <v>dlguataquira@gmail.com</v>
          </cell>
          <cell r="P206">
            <v>1765376</v>
          </cell>
          <cell r="Q206">
            <v>20066441</v>
          </cell>
          <cell r="S206">
            <v>20066441</v>
          </cell>
          <cell r="T206" t="str">
            <v>Dirección de Investigaciones de la Delegatura de Tránsito y Transporte Terrestre</v>
          </cell>
          <cell r="U206" t="str">
            <v>Hernan Dario Otalora Guevara</v>
          </cell>
          <cell r="V206">
            <v>44581</v>
          </cell>
          <cell r="W206">
            <v>38222</v>
          </cell>
          <cell r="X206">
            <v>44579</v>
          </cell>
          <cell r="Y206" t="str">
            <v>INVERSIÓN</v>
          </cell>
          <cell r="Z206">
            <v>23022</v>
          </cell>
          <cell r="AA206">
            <v>20066441</v>
          </cell>
          <cell r="AB206" t="str">
            <v>C-2410-0600-3-0-2410002-02</v>
          </cell>
          <cell r="AC206" t="str">
            <v>ADQUISICIÓN DE BIENES Y SERVICIOS - SERVICIO DE SUPERVISIÓN EN EL CUMPLIMIENTO DE LOS REQUISITOS EN EL SECTOR TRANSPORTE - FORTALECIMIENTO A LA SUPERVISIÓN INTEGRAL A LOS VIGILADOS A NIVEL NACIONAL</v>
          </cell>
          <cell r="AD206" t="str">
            <v>no</v>
          </cell>
          <cell r="AE206">
            <v>44926</v>
          </cell>
          <cell r="AF206">
            <v>44809</v>
          </cell>
          <cell r="AG206">
            <v>13299166</v>
          </cell>
          <cell r="AH206" t="str">
            <v>Terminación anticipada del contrato</v>
          </cell>
          <cell r="AI206">
            <v>44809</v>
          </cell>
          <cell r="AN206"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06" t="str">
            <v xml:space="preserve">Contratación Directa </v>
          </cell>
          <cell r="AP206" t="str">
            <v>LOCAL</v>
          </cell>
          <cell r="AQ206" t="str">
            <v>BOGOTÁ D.C.</v>
          </cell>
          <cell r="AR206" t="str">
            <v>Terminado</v>
          </cell>
          <cell r="AS206">
            <v>44579</v>
          </cell>
          <cell r="AT206">
            <v>33</v>
          </cell>
          <cell r="AU206">
            <v>45106</v>
          </cell>
          <cell r="AV206" t="str">
            <v xml:space="preserve">Prestación Servicios </v>
          </cell>
          <cell r="AW206" t="str">
            <v>TERMINADO</v>
          </cell>
          <cell r="AX206">
            <v>44580</v>
          </cell>
          <cell r="AY206">
            <v>44581</v>
          </cell>
          <cell r="AZ206" t="str">
            <v>N/A</v>
          </cell>
          <cell r="BA206" t="str">
            <v>https://community.secop.gov.co/Public/Tendering/OpportunityDetail/Index?noticeUID=CO1.NTC.2597665&amp;isFromPublicArea=True&amp;isModal=true&amp;asPopupView=true</v>
          </cell>
          <cell r="BB206" t="str">
            <v>2022537150100294E</v>
          </cell>
          <cell r="BC206" t="str">
            <v>SI</v>
          </cell>
        </row>
        <row r="207">
          <cell r="A207">
            <v>206</v>
          </cell>
          <cell r="B207" t="str">
            <v>Luz Marina Palacio Rivas</v>
          </cell>
          <cell r="C207">
            <v>39651903</v>
          </cell>
          <cell r="D207">
            <v>25042</v>
          </cell>
          <cell r="E207" t="str">
            <v>Quibdo</v>
          </cell>
          <cell r="F207" t="str">
            <v>Mujer</v>
          </cell>
          <cell r="G207">
            <v>44580</v>
          </cell>
          <cell r="H207">
            <v>44926</v>
          </cell>
          <cell r="I207">
            <v>80111601</v>
          </cell>
          <cell r="J207" t="str">
            <v>Bachiller</v>
          </cell>
          <cell r="K207" t="str">
            <v>BACHILLER II</v>
          </cell>
          <cell r="L207" t="str">
            <v>apoyo</v>
          </cell>
          <cell r="M207">
            <v>3195711772</v>
          </cell>
          <cell r="N207" t="str">
            <v>LuzPalacios@supertransporte.gov.co</v>
          </cell>
          <cell r="O207" t="str">
            <v>marina2307@ymail.com</v>
          </cell>
          <cell r="P207">
            <v>1765376</v>
          </cell>
          <cell r="Q207">
            <v>20066441</v>
          </cell>
          <cell r="S207">
            <v>20066441</v>
          </cell>
          <cell r="T207" t="str">
            <v>Dirección de Investigaciones de la Delegatura de Tránsito y Transporte Terrestre</v>
          </cell>
          <cell r="U207" t="str">
            <v>Hernan Dario Otalora Guevara</v>
          </cell>
          <cell r="V207">
            <v>44581</v>
          </cell>
          <cell r="W207">
            <v>38022</v>
          </cell>
          <cell r="X207">
            <v>44579</v>
          </cell>
          <cell r="Y207" t="str">
            <v>INVERSIÓN</v>
          </cell>
          <cell r="Z207">
            <v>25622</v>
          </cell>
          <cell r="AA207">
            <v>20066441</v>
          </cell>
          <cell r="AB207" t="str">
            <v>C-2410-0600-3-0-2410002-02</v>
          </cell>
          <cell r="AC207" t="str">
            <v>ADQUISICIÓN DE BIENES Y SERVICIOS - SERVICIO DE SUPERVISIÓN EN EL CUMPLIMIENTO DE LOS REQUISITOS EN EL SECTOR TRANSPORTE - FORTALECIMIENTO A LA SUPERVISIÓN INTEGRAL A LOS VIGILADOS A NIVEL NACIONAL</v>
          </cell>
          <cell r="AD207" t="str">
            <v>si</v>
          </cell>
          <cell r="AE207">
            <v>44926</v>
          </cell>
          <cell r="AN207"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07" t="str">
            <v xml:space="preserve">Contratación Directa </v>
          </cell>
          <cell r="AP207" t="str">
            <v>LOCAL</v>
          </cell>
          <cell r="AQ207" t="str">
            <v>BOGOTÁ D.C.</v>
          </cell>
          <cell r="AS207">
            <v>44579</v>
          </cell>
          <cell r="AT207">
            <v>54</v>
          </cell>
          <cell r="AU207">
            <v>45106</v>
          </cell>
          <cell r="AV207" t="str">
            <v xml:space="preserve">Prestación Servicios </v>
          </cell>
          <cell r="AW207" t="str">
            <v>EN EJECUCIÓN</v>
          </cell>
          <cell r="AX207">
            <v>44580</v>
          </cell>
          <cell r="AY207">
            <v>44581</v>
          </cell>
          <cell r="AZ207" t="str">
            <v>N/A</v>
          </cell>
          <cell r="BA207" t="str">
            <v>https://community.secop.gov.co/Public/Tendering/OpportunityDetail/Index?noticeUID=CO1.NTC.2599866&amp;isFromPublicArea=True&amp;isModal=true&amp;asPopupView=true</v>
          </cell>
          <cell r="BB207" t="str">
            <v>2022537150100295E</v>
          </cell>
          <cell r="BC207" t="str">
            <v>SI</v>
          </cell>
        </row>
        <row r="208">
          <cell r="A208">
            <v>207</v>
          </cell>
          <cell r="B208" t="str">
            <v>Juan  Sebastián Villanueva Ortega</v>
          </cell>
          <cell r="C208">
            <v>1022379453</v>
          </cell>
          <cell r="D208">
            <v>33891</v>
          </cell>
          <cell r="E208" t="str">
            <v>Bogotá, D.C.</v>
          </cell>
          <cell r="F208" t="str">
            <v>Hombre</v>
          </cell>
          <cell r="G208">
            <v>44580</v>
          </cell>
          <cell r="H208">
            <v>44926</v>
          </cell>
          <cell r="I208">
            <v>80111607</v>
          </cell>
          <cell r="J208" t="str">
            <v>Abogado</v>
          </cell>
          <cell r="K208" t="str">
            <v>PROFESIONAL V</v>
          </cell>
          <cell r="L208" t="str">
            <v>Profesional</v>
          </cell>
          <cell r="M208">
            <v>3102561155</v>
          </cell>
          <cell r="N208" t="str">
            <v>juanvillanueva@supertransporte.gov.co</v>
          </cell>
          <cell r="O208" t="str">
            <v>JUANSVO92@GMAIL.COM</v>
          </cell>
          <cell r="P208">
            <v>4768567</v>
          </cell>
          <cell r="Q208">
            <v>54043763</v>
          </cell>
          <cell r="S208">
            <v>54043763</v>
          </cell>
          <cell r="T208" t="str">
            <v>Dirección de Investigaciones de Puertos</v>
          </cell>
          <cell r="U208" t="str">
            <v>Felipe Alfonso Cárdenas Quintero</v>
          </cell>
          <cell r="V208">
            <v>44587</v>
          </cell>
          <cell r="W208">
            <v>30022</v>
          </cell>
          <cell r="X208">
            <v>44567</v>
          </cell>
          <cell r="Y208" t="str">
            <v>INVERSIÓN</v>
          </cell>
          <cell r="Z208">
            <v>25322</v>
          </cell>
          <cell r="AA208">
            <v>54043763</v>
          </cell>
          <cell r="AB208" t="str">
            <v>C-2410-0600-3-0-2410002-02</v>
          </cell>
          <cell r="AC208" t="str">
            <v>ADQUISICIÓN DE BIENES Y SERVICIOS - SERVICIO DE SUPERVISIÓN EN EL CUMPLIMIENTO DE LOS REQUISITOS EN EL SECTOR TRANSPORTE - FORTALECIMIENTO A LA SUPERVISIÓN INTEGRAL A LOS VIGILADOS A NIVEL NACIONAL</v>
          </cell>
          <cell r="AD208" t="str">
            <v>si</v>
          </cell>
          <cell r="AE208">
            <v>44926</v>
          </cell>
          <cell r="AN208"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208" t="str">
            <v xml:space="preserve">Contratación Directa </v>
          </cell>
          <cell r="AP208" t="str">
            <v>LOCAL</v>
          </cell>
          <cell r="AQ208" t="str">
            <v>BOGOTÁ D.C.</v>
          </cell>
          <cell r="AT208">
            <v>30</v>
          </cell>
          <cell r="AU208">
            <v>45106</v>
          </cell>
          <cell r="AV208" t="str">
            <v xml:space="preserve">Prestación Servicios </v>
          </cell>
          <cell r="AW208" t="str">
            <v>EN EJECUCIÓN</v>
          </cell>
          <cell r="AX208">
            <v>44581</v>
          </cell>
          <cell r="AY208">
            <v>44582</v>
          </cell>
          <cell r="BA208" t="str">
            <v>https://community.secop.gov.co/Public/Tendering/OpportunityDetail/Index?noticeUID=CO1.NTC.2600159&amp;isFromPublicArea=True&amp;isModal=true&amp;asPopupView=true</v>
          </cell>
          <cell r="BB208" t="str">
            <v>2022537150100202E</v>
          </cell>
          <cell r="BC208" t="str">
            <v>SI</v>
          </cell>
        </row>
        <row r="209">
          <cell r="A209">
            <v>208</v>
          </cell>
          <cell r="B209" t="str">
            <v>David Ricardo López Pérez</v>
          </cell>
          <cell r="C209">
            <v>1032398718</v>
          </cell>
          <cell r="D209">
            <v>32058</v>
          </cell>
          <cell r="E209" t="str">
            <v>Bogotá, D.C.</v>
          </cell>
          <cell r="F209" t="str">
            <v>Hombre</v>
          </cell>
          <cell r="G209">
            <v>44585</v>
          </cell>
          <cell r="H209">
            <v>44926</v>
          </cell>
          <cell r="I209">
            <v>80111605</v>
          </cell>
          <cell r="J209" t="str">
            <v>Administración de empresas - ESP</v>
          </cell>
          <cell r="K209" t="str">
            <v>PROFESIONAL I</v>
          </cell>
          <cell r="L209" t="str">
            <v>Profesional</v>
          </cell>
          <cell r="M209">
            <v>3186941955</v>
          </cell>
          <cell r="N209" t="str">
            <v>davidlopez@supertransporte.gov.co</v>
          </cell>
          <cell r="O209" t="str">
            <v>david4372@hotmail.com</v>
          </cell>
          <cell r="P209">
            <v>2941952</v>
          </cell>
          <cell r="Q209">
            <v>33734382.93</v>
          </cell>
          <cell r="S209">
            <v>33734382.93</v>
          </cell>
          <cell r="T209" t="str">
            <v xml:space="preserve">GIT - Gestión Financiera, Presupuestal y Contable </v>
          </cell>
          <cell r="U209" t="str">
            <v>Luz Elena Caicedo Palacios</v>
          </cell>
          <cell r="V209">
            <v>44587</v>
          </cell>
          <cell r="W209">
            <v>39422</v>
          </cell>
          <cell r="X209">
            <v>44583</v>
          </cell>
          <cell r="Y209" t="str">
            <v>FUNCIONAMIENTO</v>
          </cell>
          <cell r="Z209">
            <v>39422</v>
          </cell>
          <cell r="AA209">
            <v>33734382.93</v>
          </cell>
          <cell r="AB209" t="str">
            <v>A-02-02-02-008-002</v>
          </cell>
          <cell r="AC209" t="str">
            <v>SERVICIOS JURÍDICOS Y CONTABLES</v>
          </cell>
          <cell r="AD209" t="str">
            <v>si</v>
          </cell>
          <cell r="AE209">
            <v>44926</v>
          </cell>
          <cell r="AN209" t="str">
            <v>Prestar sus servicios profesionales en el Grupo de Gestión Financiera, Presupuestal y Contable de la Dirección Financiera apoyando en los procesos de legalización de comisiones, reintegros; expedición, seguimiento y envío de los certificados de pagos, ingresos y retenciones solicitados por los contratistas, proveedores, supervisores y partes interesadas.</v>
          </cell>
          <cell r="AO209" t="str">
            <v xml:space="preserve">Contratación Directa </v>
          </cell>
          <cell r="AP209" t="str">
            <v>LOCAL</v>
          </cell>
          <cell r="AQ209" t="str">
            <v>BOGOTÁ D.C.</v>
          </cell>
          <cell r="AS209">
            <v>44579</v>
          </cell>
          <cell r="AT209">
            <v>35</v>
          </cell>
          <cell r="AU209">
            <v>45106</v>
          </cell>
          <cell r="AV209" t="str">
            <v xml:space="preserve">Prestación Servicios </v>
          </cell>
          <cell r="AW209" t="str">
            <v>EN EJECUCIÓN</v>
          </cell>
          <cell r="AX209">
            <v>44585</v>
          </cell>
          <cell r="AY209">
            <v>44586</v>
          </cell>
          <cell r="AZ209">
            <v>44587</v>
          </cell>
          <cell r="BA209" t="str">
            <v>https://community.secop.gov.co/Public/Tendering/OpportunityDetail/Index?noticeUID=CO1.NTC.2601522&amp;isFromPublicArea=True&amp;isModal=true&amp;asPopupView=true</v>
          </cell>
          <cell r="BB209" t="str">
            <v>2022537150100115E</v>
          </cell>
          <cell r="BC209" t="str">
            <v>SI</v>
          </cell>
        </row>
        <row r="210">
          <cell r="A210">
            <v>209</v>
          </cell>
          <cell r="B210" t="str">
            <v>Sebastian Hernandez Lozano</v>
          </cell>
          <cell r="C210">
            <v>1014217628</v>
          </cell>
          <cell r="D210">
            <v>33242</v>
          </cell>
          <cell r="E210" t="str">
            <v>Bogotá, D.C.</v>
          </cell>
          <cell r="F210" t="str">
            <v>Hombre</v>
          </cell>
          <cell r="G210">
            <v>44580</v>
          </cell>
          <cell r="H210">
            <v>44926</v>
          </cell>
          <cell r="I210">
            <v>80111607</v>
          </cell>
          <cell r="J210" t="str">
            <v>Derecho - ESP</v>
          </cell>
          <cell r="K210" t="str">
            <v>PROFESIONAL V</v>
          </cell>
          <cell r="L210" t="str">
            <v>Profesional</v>
          </cell>
          <cell r="M210">
            <v>3142867556</v>
          </cell>
          <cell r="N210" t="str">
            <v>sebastianhernandez@supertransporte.gov.co</v>
          </cell>
          <cell r="O210" t="str">
            <v>sebas_hernandez09@hotmail.com</v>
          </cell>
          <cell r="P210">
            <v>4768567</v>
          </cell>
          <cell r="Q210">
            <v>53566906</v>
          </cell>
          <cell r="S210">
            <v>53566906</v>
          </cell>
          <cell r="T210" t="str">
            <v>Dirección de Investigaciones de Puertos</v>
          </cell>
          <cell r="U210" t="str">
            <v>Felipe Alfonso Cárdenas Quintero</v>
          </cell>
          <cell r="V210">
            <v>44588</v>
          </cell>
          <cell r="W210">
            <v>29922</v>
          </cell>
          <cell r="X210">
            <v>44567</v>
          </cell>
          <cell r="Y210" t="str">
            <v>INVERSIÓN</v>
          </cell>
          <cell r="Z210">
            <v>30722</v>
          </cell>
          <cell r="AA210">
            <v>53566906</v>
          </cell>
          <cell r="AB210" t="str">
            <v>C-2410-0600-3-0-2410002-02</v>
          </cell>
          <cell r="AC210" t="str">
            <v>ADQUISICIÓN DE BIENES Y SERVICIOS - SERVICIO DE SUPERVISIÓN EN EL CUMPLIMIENTO DE LOS REQUISITOS EN EL SECTOR TRANSPORTE - FORTALECIMIENTO A LA SUPERVISIÓN INTEGRAL A LOS VIGILADOS A NIVEL NACIONAL</v>
          </cell>
          <cell r="AD210" t="str">
            <v>si</v>
          </cell>
          <cell r="AE210">
            <v>44926</v>
          </cell>
          <cell r="AN210"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210" t="str">
            <v xml:space="preserve">Contratación Directa </v>
          </cell>
          <cell r="AP210" t="str">
            <v>LOCAL</v>
          </cell>
          <cell r="AQ210" t="str">
            <v>BOGOTÁ D.C.</v>
          </cell>
          <cell r="AT210">
            <v>31</v>
          </cell>
          <cell r="AU210">
            <v>45106</v>
          </cell>
          <cell r="AV210" t="str">
            <v xml:space="preserve">Prestación Servicios </v>
          </cell>
          <cell r="AW210" t="str">
            <v>EN EJECUCIÓN</v>
          </cell>
          <cell r="AX210">
            <v>44581</v>
          </cell>
          <cell r="AY210">
            <v>44585</v>
          </cell>
          <cell r="BA210" t="str">
            <v>https://community.secop.gov.co/Public/Tendering/OpportunityDetail/Index?noticeUID=CO1.NTC.2601085&amp;isFromPublicArea=True&amp;isModal=true&amp;asPopupView=true</v>
          </cell>
          <cell r="BB210" t="str">
            <v>2022537150100200E</v>
          </cell>
          <cell r="BC210" t="str">
            <v>SI</v>
          </cell>
        </row>
        <row r="211">
          <cell r="A211">
            <v>210</v>
          </cell>
          <cell r="B211" t="str">
            <v>Luz Elena Romero Molina</v>
          </cell>
          <cell r="C211">
            <v>52616706</v>
          </cell>
          <cell r="D211">
            <v>29090</v>
          </cell>
          <cell r="E211" t="str">
            <v>La Mesa</v>
          </cell>
          <cell r="F211" t="str">
            <v>Mujer</v>
          </cell>
          <cell r="G211">
            <v>44580</v>
          </cell>
          <cell r="H211">
            <v>44926</v>
          </cell>
          <cell r="I211">
            <v>80111601</v>
          </cell>
          <cell r="J211" t="str">
            <v>Bachiller</v>
          </cell>
          <cell r="K211" t="str">
            <v>BACHILLER II</v>
          </cell>
          <cell r="L211" t="str">
            <v>Apoyo</v>
          </cell>
          <cell r="M211">
            <v>3133926545</v>
          </cell>
          <cell r="N211" t="str">
            <v>LuzRomero@supertransporte.gov.co</v>
          </cell>
          <cell r="O211" t="str">
            <v>luzacha23@hotmail.com</v>
          </cell>
          <cell r="P211">
            <v>1765376</v>
          </cell>
          <cell r="Q211">
            <v>20007595</v>
          </cell>
          <cell r="S211">
            <v>20007595</v>
          </cell>
          <cell r="T211" t="str">
            <v>Dirección de Investigaciones de la Delegatura de Tránsito y Transporte Terrestre</v>
          </cell>
          <cell r="U211" t="str">
            <v>Hernan Dario Otalora Guevara</v>
          </cell>
          <cell r="V211">
            <v>44582</v>
          </cell>
          <cell r="W211">
            <v>38122</v>
          </cell>
          <cell r="X211">
            <v>44579</v>
          </cell>
          <cell r="Y211" t="str">
            <v>INVERSIÓN</v>
          </cell>
          <cell r="Z211">
            <v>24822</v>
          </cell>
          <cell r="AA211">
            <v>20007595</v>
          </cell>
          <cell r="AB211" t="str">
            <v>C-2410-0600-3-0-2410002-02</v>
          </cell>
          <cell r="AC211" t="str">
            <v>ADQUISICIÓN DE BIENES Y SERVICIOS - SERVICIO DE SUPERVISIÓN EN EL CUMPLIMIENTO DE LOS REQUISITOS EN EL SECTOR TRANSPORTE - FORTALECIMIENTO A LA SUPERVISIÓN INTEGRAL A LOS VIGILADOS A NIVEL NACIONAL</v>
          </cell>
          <cell r="AD211" t="str">
            <v>si</v>
          </cell>
          <cell r="AE211">
            <v>44926</v>
          </cell>
          <cell r="AN211"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11" t="str">
            <v xml:space="preserve">Contratación Directa </v>
          </cell>
          <cell r="AP211" t="str">
            <v>LOCAL</v>
          </cell>
          <cell r="AQ211" t="str">
            <v>BOGOTÁ D.C.</v>
          </cell>
          <cell r="AT211">
            <v>43</v>
          </cell>
          <cell r="AU211">
            <v>45106</v>
          </cell>
          <cell r="AV211" t="str">
            <v xml:space="preserve">Prestación Servicios </v>
          </cell>
          <cell r="AW211" t="str">
            <v>EN EJECUCIÓN</v>
          </cell>
          <cell r="AX211">
            <v>44581</v>
          </cell>
          <cell r="AY211">
            <v>44582</v>
          </cell>
          <cell r="AZ211" t="str">
            <v>N/A</v>
          </cell>
          <cell r="BA211" t="str">
            <v>https://community.secop.gov.co/Public/Tendering/OpportunityDetail/Index?noticeUID=CO1.NTC.2601835&amp;isFromPublicArea=True&amp;isModal=true&amp;asPopupView=true</v>
          </cell>
          <cell r="BB211" t="str">
            <v>2022537150100291E</v>
          </cell>
          <cell r="BC211" t="str">
            <v>SI</v>
          </cell>
        </row>
        <row r="212">
          <cell r="A212">
            <v>211</v>
          </cell>
          <cell r="B212" t="str">
            <v>Laura Vanesa Paredes Rodriguez / Nini Johanna Lombana Vergara</v>
          </cell>
          <cell r="C212" t="str">
            <v>1065614274 / 31582463</v>
          </cell>
          <cell r="D212">
            <v>29569</v>
          </cell>
          <cell r="E212" t="str">
            <v>Valledupar / Palmira</v>
          </cell>
          <cell r="F212" t="str">
            <v>Mujer</v>
          </cell>
          <cell r="G212">
            <v>44580</v>
          </cell>
          <cell r="H212">
            <v>44761</v>
          </cell>
          <cell r="I212">
            <v>80111607</v>
          </cell>
          <cell r="J212" t="str">
            <v>Abogada - Esp</v>
          </cell>
          <cell r="K212" t="str">
            <v>PROFESIONAL I</v>
          </cell>
          <cell r="L212" t="str">
            <v>Profesional</v>
          </cell>
          <cell r="M212">
            <v>3015493014</v>
          </cell>
          <cell r="N212" t="str">
            <v>johannalombana@supertransporte.gov.co</v>
          </cell>
          <cell r="O212" t="str">
            <v>magilala@hotmail.com / johannalombana@hotmail.com</v>
          </cell>
          <cell r="P212">
            <v>2941952</v>
          </cell>
          <cell r="Q212">
            <v>17651712</v>
          </cell>
          <cell r="S212">
            <v>17651712</v>
          </cell>
          <cell r="T212" t="str">
            <v>GIT - Servicios Generales y Recursos Físicos</v>
          </cell>
          <cell r="U212" t="str">
            <v>Denis Adriana Monroy Rugeles</v>
          </cell>
          <cell r="V212">
            <v>44581</v>
          </cell>
          <cell r="W212">
            <v>37722</v>
          </cell>
          <cell r="X212">
            <v>44579</v>
          </cell>
          <cell r="Y212" t="str">
            <v>FUNCIONAMIENTO</v>
          </cell>
          <cell r="Z212">
            <v>24922</v>
          </cell>
          <cell r="AA212">
            <v>17651712</v>
          </cell>
          <cell r="AB212" t="str">
            <v>A-02-02-02-008-002</v>
          </cell>
          <cell r="AC212" t="str">
            <v>SERVICIOS JURÍDICOS Y CONTABLES</v>
          </cell>
          <cell r="AD212" t="str">
            <v>no</v>
          </cell>
          <cell r="AE212">
            <v>44761</v>
          </cell>
          <cell r="AH212" t="str">
            <v>CESIÓN</v>
          </cell>
          <cell r="AI212">
            <v>44637</v>
          </cell>
          <cell r="AN212" t="str">
            <v>Prestar sus servicios profesionales en la Coordinación de Servicios Generales y Recursos Físicos de la Dirección Administrativa, apoyando las labores de proyección, preparación y trámite de los procesos contractuales adelantados por esta Coordinación, en sus etapas precontractual, contractual y post contractual.</v>
          </cell>
          <cell r="AO212" t="str">
            <v xml:space="preserve">Contratación Directa </v>
          </cell>
          <cell r="AP212" t="str">
            <v>LOCAL</v>
          </cell>
          <cell r="AQ212" t="str">
            <v>BOGOTÁ D.C.</v>
          </cell>
          <cell r="AR212" t="str">
            <v>Cesión</v>
          </cell>
          <cell r="AS212">
            <v>44579</v>
          </cell>
          <cell r="AT212">
            <v>42</v>
          </cell>
          <cell r="AU212">
            <v>44941</v>
          </cell>
          <cell r="AV212" t="str">
            <v xml:space="preserve">Prestación Servicios </v>
          </cell>
          <cell r="AW212" t="str">
            <v>CESIÓN</v>
          </cell>
          <cell r="AX212">
            <v>44580</v>
          </cell>
          <cell r="AY212">
            <v>44581</v>
          </cell>
          <cell r="AZ212" t="str">
            <v>N/A</v>
          </cell>
          <cell r="BA212" t="str">
            <v>https://community.secop.gov.co/Public/Tendering/OpportunityDetail/Index?noticeUID=CO1.NTC.2603855&amp;isFromPublicArea=True&amp;isModal=true&amp;asPopupView=true</v>
          </cell>
          <cell r="BB212" t="str">
            <v>2022537150100306E</v>
          </cell>
          <cell r="BC212" t="str">
            <v>SI</v>
          </cell>
        </row>
        <row r="213">
          <cell r="A213">
            <v>212</v>
          </cell>
          <cell r="B213" t="str">
            <v>Yesenia Paola Cañas Ferrera</v>
          </cell>
          <cell r="C213">
            <v>1140832816</v>
          </cell>
          <cell r="D213">
            <v>33037</v>
          </cell>
          <cell r="E213" t="str">
            <v>Bogotá D.C.</v>
          </cell>
          <cell r="F213" t="str">
            <v>Mujer</v>
          </cell>
          <cell r="G213">
            <v>44587</v>
          </cell>
          <cell r="H213">
            <v>44830</v>
          </cell>
          <cell r="I213">
            <v>80111604</v>
          </cell>
          <cell r="J213" t="str">
            <v>Bachiller</v>
          </cell>
          <cell r="K213" t="str">
            <v>TÉCNICO I</v>
          </cell>
          <cell r="L213" t="str">
            <v>apoyo</v>
          </cell>
          <cell r="M213">
            <v>3443460</v>
          </cell>
          <cell r="N213" t="str">
            <v>yeseniacanas@supertransporte.gov.co</v>
          </cell>
          <cell r="O213" t="str">
            <v>yese1306@hotmail.com</v>
          </cell>
          <cell r="P213">
            <v>1873920</v>
          </cell>
          <cell r="Q213">
            <v>14991360</v>
          </cell>
          <cell r="S213">
            <v>14991360</v>
          </cell>
          <cell r="T213" t="str">
            <v>GIT - Gestión contractual</v>
          </cell>
          <cell r="U213" t="str">
            <v>Ana Milena Yela Escobar</v>
          </cell>
          <cell r="V213">
            <v>44588</v>
          </cell>
          <cell r="W213">
            <v>33122</v>
          </cell>
          <cell r="X213">
            <v>44568</v>
          </cell>
          <cell r="Y213" t="str">
            <v>FUNCIONAMIENTO</v>
          </cell>
          <cell r="Z213">
            <v>35622</v>
          </cell>
          <cell r="AA213">
            <v>14991360</v>
          </cell>
          <cell r="AB213" t="str">
            <v>A-02-02-02-008-005</v>
          </cell>
          <cell r="AC213" t="str">
            <v>SERVICIOS DE SOPORTE</v>
          </cell>
          <cell r="AD213" t="str">
            <v>no</v>
          </cell>
          <cell r="AE213">
            <v>44830</v>
          </cell>
          <cell r="AF213">
            <v>44806</v>
          </cell>
          <cell r="AH213" t="str">
            <v>Terminación anticipada del contrato</v>
          </cell>
          <cell r="AI213">
            <v>44806</v>
          </cell>
          <cell r="AN213" t="str">
            <v xml:space="preserve">Prestar sus servicios de apoyo a la gestión en la Superintendencia de Transporte, apoyando el desarrollo y cumplimiento de las actividades establecidas en el procedimiento de archivo, trámite y organización documental adoptado institucionalmente. </v>
          </cell>
          <cell r="AO213" t="str">
            <v xml:space="preserve">Contratación Directa </v>
          </cell>
          <cell r="AP213" t="str">
            <v>LOCAL</v>
          </cell>
          <cell r="AQ213" t="str">
            <v>BOGOTÁ D.C.</v>
          </cell>
          <cell r="AR213" t="str">
            <v>Terminado</v>
          </cell>
          <cell r="AT213">
            <v>32</v>
          </cell>
          <cell r="AU213">
            <v>45010</v>
          </cell>
          <cell r="AV213" t="str">
            <v xml:space="preserve">Prestación Servicios </v>
          </cell>
          <cell r="AW213" t="str">
            <v>TERMINADO</v>
          </cell>
          <cell r="AX213">
            <v>44587</v>
          </cell>
          <cell r="AY213">
            <v>44588</v>
          </cell>
          <cell r="BA213" t="str">
            <v>https://community.secop.gov.co/Public/Tendering/OpportunityDetail/Index?noticeUID=CO1.NTC.2704507&amp;isFromPublicArea=True&amp;isModal=true&amp;asPopupView=true</v>
          </cell>
          <cell r="BB213" t="str">
            <v>2022537150100035E</v>
          </cell>
          <cell r="BC213" t="str">
            <v>SI</v>
          </cell>
        </row>
        <row r="214">
          <cell r="A214">
            <v>213</v>
          </cell>
          <cell r="B214" t="str">
            <v xml:space="preserve">María Isabel Gonzalez Guzman DIANA LISEET GUATAQUIRA BENAVIDEZ </v>
          </cell>
          <cell r="C214">
            <v>1019105511</v>
          </cell>
          <cell r="D214">
            <v>34769</v>
          </cell>
          <cell r="E214" t="str">
            <v>Bogotá</v>
          </cell>
          <cell r="F214" t="str">
            <v>Mujer</v>
          </cell>
          <cell r="G214">
            <v>44580</v>
          </cell>
          <cell r="H214">
            <v>44926</v>
          </cell>
          <cell r="I214">
            <v>80111604</v>
          </cell>
          <cell r="J214" t="str">
            <v>Bachiller</v>
          </cell>
          <cell r="K214" t="str">
            <v>TÉCNICO I</v>
          </cell>
          <cell r="L214" t="str">
            <v>Apoyo</v>
          </cell>
          <cell r="M214">
            <v>3106707400</v>
          </cell>
          <cell r="N214" t="str">
            <v>isabelgonzalez@supertransporte.gov.co</v>
          </cell>
          <cell r="O214" t="str">
            <v>mari_aisa_16@hotmail.com</v>
          </cell>
          <cell r="P214">
            <v>1873920</v>
          </cell>
          <cell r="Q214">
            <v>21237760</v>
          </cell>
          <cell r="S214">
            <v>21237760</v>
          </cell>
          <cell r="T214" t="str">
            <v>Dirección de Investigaciones de la Delegatura de Tránsito y Transporte Terrestre</v>
          </cell>
          <cell r="U214" t="str">
            <v>Hernan Dario Otalora Guevara</v>
          </cell>
          <cell r="V214">
            <v>44582</v>
          </cell>
          <cell r="W214">
            <v>28022</v>
          </cell>
          <cell r="X214">
            <v>44567</v>
          </cell>
          <cell r="Y214" t="str">
            <v>INVERSIÓN</v>
          </cell>
          <cell r="Z214">
            <v>25022</v>
          </cell>
          <cell r="AA214">
            <v>21237760</v>
          </cell>
          <cell r="AB214" t="str">
            <v>C-2410-0600-3-0-2410002-02</v>
          </cell>
          <cell r="AC214" t="str">
            <v>ADQUISICIÓN DE BIENES Y SERVICIOS - SERVICIO DE SUPERVISIÓN EN EL CUMPLIMIENTO DE LOS REQUISITOS EN EL SECTOR TRANSPORTE - FORTALECIMIENTO A LA SUPERVISIÓN INTEGRAL A LOS VIGILADOS A NIVEL NACIONAL</v>
          </cell>
          <cell r="AD214" t="str">
            <v>si</v>
          </cell>
          <cell r="AE214">
            <v>44926</v>
          </cell>
          <cell r="AH214" t="str">
            <v>Cesión</v>
          </cell>
          <cell r="AI214">
            <v>44810</v>
          </cell>
          <cell r="AJ214">
            <v>44811</v>
          </cell>
          <cell r="AN214" t="str">
            <v>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fortalecimiento a la supervisión integral a los vigilados a nivel nacional.</v>
          </cell>
          <cell r="AO214" t="str">
            <v xml:space="preserve">Contratación Directa </v>
          </cell>
          <cell r="AP214" t="str">
            <v>LOCAL</v>
          </cell>
          <cell r="AQ214" t="str">
            <v>BOGOTÁ D.C.</v>
          </cell>
          <cell r="AR214" t="str">
            <v>Cesión</v>
          </cell>
          <cell r="AT214">
            <v>27</v>
          </cell>
          <cell r="AU214">
            <v>45106</v>
          </cell>
          <cell r="AV214" t="str">
            <v xml:space="preserve">Prestación Servicios </v>
          </cell>
          <cell r="AW214" t="str">
            <v>CESIÓN</v>
          </cell>
          <cell r="AX214">
            <v>44581</v>
          </cell>
          <cell r="AY214">
            <v>44582</v>
          </cell>
          <cell r="AZ214" t="str">
            <v>N/A</v>
          </cell>
          <cell r="BA214" t="str">
            <v>https://community.secop.gov.co/Public/Tendering/OpportunityDetail/Index?noticeUID=CO1.NTC.2605710&amp;isFromPublicArea=True&amp;isModal=true&amp;asPopupView=true</v>
          </cell>
          <cell r="BB214" t="str">
            <v>2022537150100292E</v>
          </cell>
          <cell r="BC214" t="str">
            <v>SI</v>
          </cell>
        </row>
        <row r="215">
          <cell r="A215">
            <v>214</v>
          </cell>
          <cell r="B215" t="str">
            <v>Diana Patricia Ruiz Henao</v>
          </cell>
          <cell r="C215">
            <v>43679277</v>
          </cell>
          <cell r="D215">
            <v>25915</v>
          </cell>
          <cell r="E215" t="str">
            <v>Bello</v>
          </cell>
          <cell r="F215" t="str">
            <v>Mujer</v>
          </cell>
          <cell r="G215">
            <v>44581</v>
          </cell>
          <cell r="H215">
            <v>44926</v>
          </cell>
          <cell r="I215">
            <v>80111607</v>
          </cell>
          <cell r="J215" t="str">
            <v>Abogado</v>
          </cell>
          <cell r="K215" t="str">
            <v>PROFESIONAL IV</v>
          </cell>
          <cell r="L215" t="str">
            <v>Profesional</v>
          </cell>
          <cell r="M215">
            <v>3127366333</v>
          </cell>
          <cell r="N215" t="str">
            <v>dianaruiz@supertransporte.gov.co</v>
          </cell>
          <cell r="O215" t="str">
            <v>dianaruizhenao@yahoo.es</v>
          </cell>
          <cell r="P215">
            <v>4227072</v>
          </cell>
          <cell r="Q215">
            <v>48047718</v>
          </cell>
          <cell r="S215">
            <v>48047718</v>
          </cell>
          <cell r="T215" t="str">
            <v>Regional- Despacho</v>
          </cell>
          <cell r="U215" t="str">
            <v>Gilberto Andres Bustos Gonzalez</v>
          </cell>
          <cell r="V215">
            <v>44586</v>
          </cell>
          <cell r="W215">
            <v>9822</v>
          </cell>
          <cell r="X215">
            <v>44565</v>
          </cell>
          <cell r="Y215" t="str">
            <v>INVERSIÓN</v>
          </cell>
          <cell r="Z215">
            <v>26522</v>
          </cell>
          <cell r="AA215">
            <v>48047718</v>
          </cell>
          <cell r="AB215" t="str">
            <v>C-2410-0600-3-0-2410002-02</v>
          </cell>
          <cell r="AC215" t="str">
            <v>ADQUISICIÓN DE BIENES Y SERVICIOS - SERVICIO DE SUPERVISIÓN EN EL CUMPLIMIENTO DE LOS REQUISITOS EN EL SECTOR TRANSPORTE - FORTALECIMIENTO A LA SUPERVISIÓN INTEGRAL A LOS VIGILADOS A NIVEL NACIONAL</v>
          </cell>
          <cell r="AD215" t="str">
            <v>si</v>
          </cell>
          <cell r="AE215">
            <v>44926</v>
          </cell>
          <cell r="AN215"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15" t="str">
            <v xml:space="preserve">Contratación Directa </v>
          </cell>
          <cell r="AP215" t="str">
            <v>REGIONAL</v>
          </cell>
          <cell r="AQ215" t="str">
            <v>MEDELLÍN</v>
          </cell>
          <cell r="AS215">
            <v>44580</v>
          </cell>
          <cell r="AT215">
            <v>52</v>
          </cell>
          <cell r="AU215">
            <v>45106</v>
          </cell>
          <cell r="AV215" t="str">
            <v xml:space="preserve">Prestación Servicios </v>
          </cell>
          <cell r="AW215" t="str">
            <v>EN EJECUCIÓN</v>
          </cell>
          <cell r="AX215">
            <v>44582</v>
          </cell>
          <cell r="AY215">
            <v>44583</v>
          </cell>
          <cell r="AZ215">
            <v>44586</v>
          </cell>
          <cell r="BA215" t="str">
            <v>https://community.secop.gov.co/Public/Tendering/OpportunityDetail/Index?noticeUID=CO1.NTC.2607113&amp;isFromPublicArea=True&amp;isModal=true&amp;asPopupView=true</v>
          </cell>
          <cell r="BB215" t="str">
            <v>2022537150100177E</v>
          </cell>
          <cell r="BC215" t="str">
            <v>SI</v>
          </cell>
        </row>
        <row r="216">
          <cell r="A216">
            <v>215</v>
          </cell>
          <cell r="B216" t="str">
            <v>Diego Ferney Charry Gómez</v>
          </cell>
          <cell r="C216">
            <v>1075263096</v>
          </cell>
          <cell r="D216">
            <v>33747</v>
          </cell>
          <cell r="E216" t="str">
            <v>Huila</v>
          </cell>
          <cell r="F216" t="str">
            <v>Hombre</v>
          </cell>
          <cell r="G216">
            <v>44581</v>
          </cell>
          <cell r="H216">
            <v>44926</v>
          </cell>
          <cell r="I216">
            <v>80111614</v>
          </cell>
          <cell r="J216" t="str">
            <v>Ingeniero industrial</v>
          </cell>
          <cell r="K216" t="str">
            <v>PROFESIONAL III</v>
          </cell>
          <cell r="L216" t="str">
            <v>Profesional</v>
          </cell>
          <cell r="M216">
            <v>3208701718</v>
          </cell>
          <cell r="N216" t="str">
            <v>DiegoCharry@supertransporte.gov.co</v>
          </cell>
          <cell r="O216" t="str">
            <v>diego.charry23@hotmail.com</v>
          </cell>
          <cell r="P216">
            <v>3529728</v>
          </cell>
          <cell r="Q216">
            <v>40121242</v>
          </cell>
          <cell r="S216">
            <v>40121242</v>
          </cell>
          <cell r="T216" t="str">
            <v>Regional- Despacho</v>
          </cell>
          <cell r="U216" t="str">
            <v>Gilberto Andres Bustos Gonzalez</v>
          </cell>
          <cell r="V216">
            <v>44586</v>
          </cell>
          <cell r="W216">
            <v>16022</v>
          </cell>
          <cell r="X216">
            <v>44566</v>
          </cell>
          <cell r="Y216" t="str">
            <v>INVERSIÓN</v>
          </cell>
          <cell r="Z216">
            <v>26422</v>
          </cell>
          <cell r="AA216">
            <v>40121242</v>
          </cell>
          <cell r="AB216" t="str">
            <v>C-2410-0600-3-0-2410002-02</v>
          </cell>
          <cell r="AC216" t="str">
            <v>ADQUISICIÓN DE BIENES Y SERVICIOS - SERVICIO DE SUPERVISIÓN EN EL CUMPLIMIENTO DE LOS REQUISITOS EN EL SECTOR TRANSPORTE - FORTALECIMIENTO A LA SUPERVISIÓN INTEGRAL A LOS VIGILADOS A NIVEL NACIONAL</v>
          </cell>
          <cell r="AD216" t="str">
            <v>si</v>
          </cell>
          <cell r="AE216">
            <v>44926</v>
          </cell>
          <cell r="AN21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16" t="str">
            <v xml:space="preserve">Contratación Directa </v>
          </cell>
          <cell r="AP216" t="str">
            <v>REGIONAL</v>
          </cell>
          <cell r="AQ216" t="str">
            <v>NEIVA</v>
          </cell>
          <cell r="AS216">
            <v>44580</v>
          </cell>
          <cell r="AT216">
            <v>30</v>
          </cell>
          <cell r="AU216">
            <v>45106</v>
          </cell>
          <cell r="AV216" t="str">
            <v xml:space="preserve">Prestación Servicios </v>
          </cell>
          <cell r="AW216" t="str">
            <v>EN EJECUCIÓN</v>
          </cell>
          <cell r="AX216">
            <v>44582</v>
          </cell>
          <cell r="AY216">
            <v>44583</v>
          </cell>
          <cell r="AZ216">
            <v>44586</v>
          </cell>
          <cell r="BA216" t="str">
            <v>https://community.secop.gov.co/Public/Tendering/OpportunityDetail/Index?noticeUID=CO1.NTC.2606731&amp;isFromPublicArea=True&amp;isModal=true&amp;asPopupView=true</v>
          </cell>
          <cell r="BB216" t="str">
            <v>2022537150100157E</v>
          </cell>
          <cell r="BC216" t="str">
            <v>SI</v>
          </cell>
        </row>
        <row r="217">
          <cell r="A217">
            <v>216</v>
          </cell>
          <cell r="B217" t="str">
            <v>Freddy Alexander Contreras Vega</v>
          </cell>
          <cell r="C217">
            <v>1090423841</v>
          </cell>
          <cell r="D217">
            <v>33127</v>
          </cell>
          <cell r="E217" t="str">
            <v>Salazar</v>
          </cell>
          <cell r="F217" t="str">
            <v>Hombre</v>
          </cell>
          <cell r="G217">
            <v>44581</v>
          </cell>
          <cell r="H217">
            <v>44926</v>
          </cell>
          <cell r="I217">
            <v>80111607</v>
          </cell>
          <cell r="J217" t="str">
            <v>Abogado</v>
          </cell>
          <cell r="K217" t="str">
            <v>PROFESIONAL IV</v>
          </cell>
          <cell r="L217" t="str">
            <v>Profesional</v>
          </cell>
          <cell r="M217">
            <v>3142826085</v>
          </cell>
          <cell r="N217" t="str">
            <v>freddycontrera@supertransporte.gov.co</v>
          </cell>
          <cell r="O217" t="str">
            <v>frederok@hotmail.com</v>
          </cell>
          <cell r="P217">
            <v>4227072</v>
          </cell>
          <cell r="Q217">
            <v>48047718</v>
          </cell>
          <cell r="S217">
            <v>48047718</v>
          </cell>
          <cell r="T217" t="str">
            <v>Regional- Despacho</v>
          </cell>
          <cell r="U217" t="str">
            <v>Gilberto Andres Bustos Gonzalez</v>
          </cell>
          <cell r="V217">
            <v>44587</v>
          </cell>
          <cell r="W217">
            <v>10122</v>
          </cell>
          <cell r="X217">
            <v>44565</v>
          </cell>
          <cell r="Y217" t="str">
            <v>INVERSIÓN</v>
          </cell>
          <cell r="Z217">
            <v>26322</v>
          </cell>
          <cell r="AA217">
            <v>48047718</v>
          </cell>
          <cell r="AB217" t="str">
            <v>C-2410-0600-3-0-2410002-02</v>
          </cell>
          <cell r="AC217" t="str">
            <v>ADQUISICIÓN DE BIENES Y SERVICIOS - SERVICIO DE SUPERVISIÓN EN EL CUMPLIMIENTO DE LOS REQUISITOS EN EL SECTOR TRANSPORTE - FORTALECIMIENTO A LA SUPERVISIÓN INTEGRAL A LOS VIGILADOS A NIVEL NACIONAL</v>
          </cell>
          <cell r="AD217" t="str">
            <v>si</v>
          </cell>
          <cell r="AE217">
            <v>44926</v>
          </cell>
          <cell r="AN21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17" t="str">
            <v xml:space="preserve">Contratación Directa </v>
          </cell>
          <cell r="AP217" t="str">
            <v>REGIONAL</v>
          </cell>
          <cell r="AQ217" t="str">
            <v>CÚCUTA</v>
          </cell>
          <cell r="AS217">
            <v>44580</v>
          </cell>
          <cell r="AT217">
            <v>32</v>
          </cell>
          <cell r="AU217">
            <v>45106</v>
          </cell>
          <cell r="AV217" t="str">
            <v xml:space="preserve">Prestación Servicios </v>
          </cell>
          <cell r="AW217" t="str">
            <v>EN EJECUCIÓN</v>
          </cell>
          <cell r="AX217">
            <v>44582</v>
          </cell>
          <cell r="AY217">
            <v>44583</v>
          </cell>
          <cell r="AZ217">
            <v>44587</v>
          </cell>
          <cell r="BA217" t="str">
            <v>https://community.secop.gov.co/Public/Tendering/OpportunityDetail/Index?noticeUID=CO1.NTC.2606927&amp;isFromPublicArea=True&amp;isModal=true&amp;asPopupView=true</v>
          </cell>
          <cell r="BB217" t="str">
            <v>2022537150100162E</v>
          </cell>
          <cell r="BC217" t="str">
            <v>SI</v>
          </cell>
        </row>
        <row r="218">
          <cell r="A218">
            <v>217</v>
          </cell>
          <cell r="B218" t="str">
            <v>Gonzalo Alberto Villa Holguín</v>
          </cell>
          <cell r="C218">
            <v>8163295</v>
          </cell>
          <cell r="D218">
            <v>30385</v>
          </cell>
          <cell r="E218" t="str">
            <v>Medellín</v>
          </cell>
          <cell r="F218" t="str">
            <v>Hombre</v>
          </cell>
          <cell r="G218">
            <v>44581</v>
          </cell>
          <cell r="H218">
            <v>44926</v>
          </cell>
          <cell r="I218">
            <v>80111607</v>
          </cell>
          <cell r="J218" t="str">
            <v>Abogado</v>
          </cell>
          <cell r="K218" t="str">
            <v>PROFESIONAL IV</v>
          </cell>
          <cell r="L218" t="str">
            <v>Profesional</v>
          </cell>
          <cell r="M218">
            <v>3135998974</v>
          </cell>
          <cell r="N218" t="str">
            <v>gonzalovilla@supertransporte.gov.co</v>
          </cell>
          <cell r="O218" t="str">
            <v>chvilla83@hotmail.com</v>
          </cell>
          <cell r="P218">
            <v>4227072</v>
          </cell>
          <cell r="Q218">
            <v>48047718</v>
          </cell>
          <cell r="S218">
            <v>48047718</v>
          </cell>
          <cell r="T218" t="str">
            <v>Regional- Despacho</v>
          </cell>
          <cell r="U218" t="str">
            <v>Gilberto Andres Bustos Gonzalez</v>
          </cell>
          <cell r="V218">
            <v>44585</v>
          </cell>
          <cell r="W218">
            <v>10022</v>
          </cell>
          <cell r="X218">
            <v>44565</v>
          </cell>
          <cell r="Y218" t="str">
            <v>INVERSIÓN</v>
          </cell>
          <cell r="Z218">
            <v>29022</v>
          </cell>
          <cell r="AA218">
            <v>48047718</v>
          </cell>
          <cell r="AB218" t="str">
            <v>C-2410-0600-3-0-2410002-02</v>
          </cell>
          <cell r="AC218" t="str">
            <v>ADQUISICIÓN DE BIENES Y SERVICIOS - SERVICIO DE SUPERVISIÓN EN EL CUMPLIMIENTO DE LOS REQUISITOS EN EL SECTOR TRANSPORTE - FORTALECIMIENTO A LA SUPERVISIÓN INTEGRAL A LOS VIGILADOS A NIVEL NACIONAL</v>
          </cell>
          <cell r="AD218" t="str">
            <v>si</v>
          </cell>
          <cell r="AE218">
            <v>44926</v>
          </cell>
          <cell r="AN218"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18" t="str">
            <v xml:space="preserve">Contratación Directa </v>
          </cell>
          <cell r="AP218" t="str">
            <v>REGIONAL</v>
          </cell>
          <cell r="AQ218" t="str">
            <v>MEDELLÍN</v>
          </cell>
          <cell r="AS218">
            <v>44580</v>
          </cell>
          <cell r="AT218">
            <v>39</v>
          </cell>
          <cell r="AU218">
            <v>45106</v>
          </cell>
          <cell r="AV218" t="str">
            <v xml:space="preserve">Prestación Servicios </v>
          </cell>
          <cell r="AW218" t="str">
            <v>EN EJECUCIÓN</v>
          </cell>
          <cell r="AX218">
            <v>44582</v>
          </cell>
          <cell r="AY218">
            <v>44583</v>
          </cell>
          <cell r="AZ218">
            <v>44585</v>
          </cell>
          <cell r="BA218" t="str">
            <v>https://community.secop.gov.co/Public/Tendering/OpportunityDetail/Index?noticeUID=CO1.NTC.2606751&amp;isFromPublicArea=True&amp;isModal=true&amp;asPopupView=true</v>
          </cell>
          <cell r="BB218" t="str">
            <v>2022537150100178E</v>
          </cell>
          <cell r="BC218" t="str">
            <v>SI</v>
          </cell>
        </row>
        <row r="219">
          <cell r="A219">
            <v>218</v>
          </cell>
          <cell r="B219" t="str">
            <v>Paola Andrea Martínez Salazar</v>
          </cell>
          <cell r="C219">
            <v>1030564308</v>
          </cell>
          <cell r="D219">
            <v>32820</v>
          </cell>
          <cell r="E219" t="str">
            <v xml:space="preserve">Bogotá </v>
          </cell>
          <cell r="F219" t="str">
            <v>Mujer</v>
          </cell>
          <cell r="G219">
            <v>44585</v>
          </cell>
          <cell r="H219">
            <v>44926</v>
          </cell>
          <cell r="I219">
            <v>80111605</v>
          </cell>
          <cell r="J219" t="str">
            <v>Estadistica</v>
          </cell>
          <cell r="K219" t="str">
            <v>PROFESIONAL IV</v>
          </cell>
          <cell r="L219" t="str">
            <v>Profesional</v>
          </cell>
          <cell r="M219">
            <v>3163619688</v>
          </cell>
          <cell r="N219" t="str">
            <v>paolamartinez@supertransporte.gov.co</v>
          </cell>
          <cell r="O219" t="str">
            <v>pamartinezsa@unal.edu.co</v>
          </cell>
          <cell r="P219">
            <v>4227072</v>
          </cell>
          <cell r="Q219">
            <v>48484516</v>
          </cell>
          <cell r="S219">
            <v>48484516</v>
          </cell>
          <cell r="T219" t="str">
            <v xml:space="preserve">Dirección de Promoción y Prevención de Puertos </v>
          </cell>
          <cell r="U219" t="str">
            <v>Ana Isabel Jiménez Castro</v>
          </cell>
          <cell r="V219">
            <v>44585</v>
          </cell>
          <cell r="W219">
            <v>22322</v>
          </cell>
          <cell r="X219">
            <v>44567</v>
          </cell>
          <cell r="Y219" t="str">
            <v>INVERSIÓN</v>
          </cell>
          <cell r="Z219">
            <v>33222</v>
          </cell>
          <cell r="AA219">
            <v>48484516</v>
          </cell>
          <cell r="AB219" t="str">
            <v>C-2499-0600-2-0-2499060-02</v>
          </cell>
          <cell r="AC219" t="str">
            <v>ADQUISICIÓN DE BIENES Y SERVICIOS - SERVICIO DE IMPLEMENTACIÓN SISTEMAS DE GESTIÓN - MEJORAMIENTO DE LA GESTIÓN Y CAPACIDAD INSTITUCIONAL PARA LA SUPERVISIÓN INTEGRAL A LOS VIGILADOS A NIVEL NACIONAL</v>
          </cell>
          <cell r="AD219" t="str">
            <v>si</v>
          </cell>
          <cell r="AE219">
            <v>44926</v>
          </cell>
          <cell r="AN219" t="str">
            <v>Prestar sus servicios profesionales en la Superintendencia de Transporte, para apoyo técnico y operativo en la implementación de las fases de diseño, procesamiento y análisis de la operación estadística: "Estadísticas de movimiento de carga por tráfico portuario en Colombia" bajo la Norma Técnica de Calidad del Proceso Estadístico vigente</v>
          </cell>
          <cell r="AO219" t="str">
            <v xml:space="preserve">Contratación Directa </v>
          </cell>
          <cell r="AP219" t="str">
            <v>LOCAL</v>
          </cell>
          <cell r="AQ219" t="str">
            <v>BOGOTÁ D.C.</v>
          </cell>
          <cell r="AT219">
            <v>33</v>
          </cell>
          <cell r="AU219">
            <v>45106</v>
          </cell>
          <cell r="AV219" t="str">
            <v xml:space="preserve">Prestación Servicios </v>
          </cell>
          <cell r="AW219" t="str">
            <v>EN EJECUCIÓN</v>
          </cell>
          <cell r="BA219" t="str">
            <v>https://community.secop.gov.co/Public/Tendering/OpportunityDetail/Index?noticeUID=CO1.NTC.2609002&amp;isFromPublicArea=True&amp;isModal=true&amp;asPopupView=true</v>
          </cell>
          <cell r="BB219" t="str">
            <v>2022537150100241E</v>
          </cell>
          <cell r="BC219" t="str">
            <v>SI</v>
          </cell>
        </row>
        <row r="220">
          <cell r="A220">
            <v>219</v>
          </cell>
          <cell r="B220" t="str">
            <v>Jaime German Rodríguez / Diana Margarita Caceres Castellanos</v>
          </cell>
          <cell r="C220" t="str">
            <v>79371743 / 1018403652</v>
          </cell>
          <cell r="D220" t="str">
            <v>3/08/1964 / 29/04/1986</v>
          </cell>
          <cell r="E220" t="str">
            <v>Bogotá D.C.</v>
          </cell>
          <cell r="F220" t="str">
            <v>Mujer</v>
          </cell>
          <cell r="G220">
            <v>44581</v>
          </cell>
          <cell r="H220">
            <v>44926</v>
          </cell>
          <cell r="I220">
            <v>80111614</v>
          </cell>
          <cell r="J220" t="str">
            <v>Ingenieria Indistrial Esp</v>
          </cell>
          <cell r="K220" t="str">
            <v>ESPECIALIZADO IV</v>
          </cell>
          <cell r="L220" t="str">
            <v>Profesional</v>
          </cell>
          <cell r="M220">
            <v>4621394</v>
          </cell>
          <cell r="N220" t="str">
            <v>dianamcaceres@supertransporte.gov.co</v>
          </cell>
          <cell r="O220" t="str">
            <v>jaimerocol@hotmail.com / caceres.diana@hotmail.com</v>
          </cell>
          <cell r="P220">
            <v>7288832</v>
          </cell>
          <cell r="Q220">
            <v>85036373.329999998</v>
          </cell>
          <cell r="S220">
            <v>85036373.329999998</v>
          </cell>
          <cell r="T220" t="str">
            <v>Oficina Asesora de Planeación</v>
          </cell>
          <cell r="U220" t="str">
            <v>Diego Felipe Diaz Burgos</v>
          </cell>
          <cell r="V220">
            <v>44587</v>
          </cell>
          <cell r="W220">
            <v>24622</v>
          </cell>
          <cell r="X220">
            <v>44567</v>
          </cell>
          <cell r="Y220" t="str">
            <v>INVERSIÓN</v>
          </cell>
          <cell r="Z220">
            <v>26722</v>
          </cell>
          <cell r="AA220">
            <v>85036373.329999998</v>
          </cell>
          <cell r="AB220" t="str">
            <v>C-2499-0600-2-0-2499060-02</v>
          </cell>
          <cell r="AC220" t="str">
            <v>ADQUISICIÓN DE BIENES Y SERVICIOS - SERVICIO DE IMPLEMENTACIÓN SISTEMAS DE GESTIÓN - MEJORAMIENTO DE LA GESTIÓN Y CAPACIDAD INSTITUCIONAL PARA LA SUPERVISIÓN INTEGRAL A LOS VIGILADOS A NIVEL NACIONAL</v>
          </cell>
          <cell r="AD220" t="str">
            <v>si</v>
          </cell>
          <cell r="AE220">
            <v>44926</v>
          </cell>
          <cell r="AH220" t="str">
            <v xml:space="preserve">Cesión </v>
          </cell>
          <cell r="AI220">
            <v>44837</v>
          </cell>
          <cell r="AJ220">
            <v>44838</v>
          </cell>
          <cell r="AN220" t="str">
            <v>Prestar servicios profesionales acompañando a la Oficina Asesora de Planeación de la Superintendencia de Transporte, para la adelantar la implementación de las Políticas del Modelo Integrado de Planeación y Gestión - MIPG V.2, en el mantenimiento del modelo y mejora de los procesos de la entidad.</v>
          </cell>
          <cell r="AO220" t="str">
            <v xml:space="preserve">Contratación Directa </v>
          </cell>
          <cell r="AP220" t="str">
            <v>LOCAL</v>
          </cell>
          <cell r="AQ220" t="str">
            <v>BOGOTÁ D.C.</v>
          </cell>
          <cell r="AS220">
            <v>44580</v>
          </cell>
          <cell r="AT220" t="e">
            <v>#VALUE!</v>
          </cell>
          <cell r="AU220">
            <v>45106</v>
          </cell>
          <cell r="AV220" t="str">
            <v xml:space="preserve">Prestación Servicios </v>
          </cell>
          <cell r="AW220" t="str">
            <v>CESIÓN</v>
          </cell>
          <cell r="AX220">
            <v>44582</v>
          </cell>
          <cell r="AY220">
            <v>44583</v>
          </cell>
          <cell r="AZ220">
            <v>44587</v>
          </cell>
          <cell r="BA220" t="str">
            <v>https://community.secop.gov.co/Public/Tendering/OpportunityDetail/Index?noticeUID=CO1.NTC.2608586&amp;isFromPublicArea=True&amp;isModal=true&amp;asPopupView=true</v>
          </cell>
          <cell r="BB220" t="str">
            <v>2022537150100251E</v>
          </cell>
          <cell r="BC220" t="str">
            <v>SI</v>
          </cell>
        </row>
        <row r="221">
          <cell r="A221">
            <v>220</v>
          </cell>
          <cell r="B221" t="str">
            <v>Evelyn Piedrahita Alarcon</v>
          </cell>
          <cell r="C221">
            <v>1020749349</v>
          </cell>
          <cell r="D221">
            <v>32909</v>
          </cell>
          <cell r="E221" t="str">
            <v>Bogotá</v>
          </cell>
          <cell r="F221" t="str">
            <v>Mujer</v>
          </cell>
          <cell r="G221">
            <v>44582</v>
          </cell>
          <cell r="H221">
            <v>44926</v>
          </cell>
          <cell r="I221">
            <v>80111607</v>
          </cell>
          <cell r="J221" t="str">
            <v>Abogado</v>
          </cell>
          <cell r="K221" t="str">
            <v>PROFESIONAL IV</v>
          </cell>
          <cell r="L221" t="str">
            <v>Profesional</v>
          </cell>
          <cell r="M221" t="str">
            <v> 3132734648</v>
          </cell>
          <cell r="N221" t="str">
            <v>evelynpiedrahita@supertransporte.gov.co</v>
          </cell>
          <cell r="O221" t="str">
            <v>evelynpiedrahitaa@gmail.com</v>
          </cell>
          <cell r="P221">
            <v>4227072</v>
          </cell>
          <cell r="Q221">
            <v>48484516</v>
          </cell>
          <cell r="S221">
            <v>48484516</v>
          </cell>
          <cell r="T221" t="str">
            <v xml:space="preserve">Dirección de Promoción y Prevención de Puertos </v>
          </cell>
          <cell r="U221" t="str">
            <v>Ana Isabel Jiménez Castro</v>
          </cell>
          <cell r="V221">
            <v>44588</v>
          </cell>
          <cell r="W221">
            <v>22022</v>
          </cell>
          <cell r="X221">
            <v>44567</v>
          </cell>
          <cell r="Y221" t="str">
            <v>INVERSIÓN</v>
          </cell>
          <cell r="Z221">
            <v>30822</v>
          </cell>
          <cell r="AA221">
            <v>48484516</v>
          </cell>
          <cell r="AB221" t="str">
            <v>C-2410-0600-3-0-2410002-02</v>
          </cell>
          <cell r="AC221" t="str">
            <v>ADQUISICIÓN DE BIENES Y SERVICIOS - SERVICIO DE SUPERVISIÓN EN EL CUMPLIMIENTO DE LOS REQUISITOS EN EL SECTOR TRANSPORTE - FORTALECIMIENTO A LA SUPERVISIÓN INTEGRAL A LOS VIGILADOS A NIVEL NACIONAL</v>
          </cell>
          <cell r="AD221" t="str">
            <v>si</v>
          </cell>
          <cell r="AE221">
            <v>44926</v>
          </cell>
          <cell r="AN221" t="str">
            <v xml:space="preserve">Prestar sus servicios profesionales a la Delegatura de Puertos de la Superintendencia de Transporte, para apoyar en el fortalecimiento de los mecanismos de vigilancia subjetiva, tendientes a la caracterización, identificación y gestión de riesgos societarios que afectan el desarrollo del proyecto empresarial de las Sociedades sujetas a la vigilancia de la Dependencia. </v>
          </cell>
          <cell r="AO221" t="str">
            <v xml:space="preserve">Contratación Directa </v>
          </cell>
          <cell r="AP221" t="str">
            <v>LOCAL</v>
          </cell>
          <cell r="AQ221" t="str">
            <v>BOGOTÁ D.C.</v>
          </cell>
          <cell r="AT221">
            <v>32</v>
          </cell>
          <cell r="AU221">
            <v>45106</v>
          </cell>
          <cell r="AV221" t="str">
            <v xml:space="preserve">Prestación Servicios </v>
          </cell>
          <cell r="AW221" t="str">
            <v>EN EJECUCIÓN</v>
          </cell>
          <cell r="AX221">
            <v>44584</v>
          </cell>
          <cell r="AY221">
            <v>44585</v>
          </cell>
          <cell r="BA221" t="str">
            <v>https://community.secop.gov.co/Public/Tendering/OpportunityDetail/Index?noticeUID=CO1.NTC.2609394&amp;isFromPublicArea=True&amp;isModal=true&amp;asPopupView=true</v>
          </cell>
          <cell r="BB221" t="str">
            <v>2022537150100217E</v>
          </cell>
          <cell r="BC221" t="str">
            <v>SI</v>
          </cell>
        </row>
        <row r="222">
          <cell r="A222">
            <v>221</v>
          </cell>
          <cell r="B222" t="str">
            <v>Adriana Rocio Capera Amorocho</v>
          </cell>
          <cell r="C222">
            <v>39679116</v>
          </cell>
          <cell r="D222">
            <v>29771</v>
          </cell>
          <cell r="E222" t="str">
            <v>ESPINAL-TOLIMA</v>
          </cell>
          <cell r="F222" t="str">
            <v>Mujer</v>
          </cell>
          <cell r="G222">
            <v>44581</v>
          </cell>
          <cell r="H222">
            <v>44926</v>
          </cell>
          <cell r="I222">
            <v>80111601</v>
          </cell>
          <cell r="J222" t="str">
            <v>TECNOLOGIA EN ADMINISTRACION DE
SISTEMAS DE INFORMACIÓN</v>
          </cell>
          <cell r="K222" t="str">
            <v>TECNÓLOGO I</v>
          </cell>
          <cell r="L222" t="str">
            <v>apoyo</v>
          </cell>
          <cell r="M222">
            <v>3106091736</v>
          </cell>
          <cell r="N222" t="str">
            <v>adrianacapera@supertransporte.gov.co</v>
          </cell>
          <cell r="O222" t="str">
            <v>adriyanacapera37@gmail.com</v>
          </cell>
          <cell r="P222">
            <v>2462720</v>
          </cell>
          <cell r="Q222">
            <v>28321280</v>
          </cell>
          <cell r="S222">
            <v>28321280</v>
          </cell>
          <cell r="T222" t="str">
            <v>GIT - Notificaciones</v>
          </cell>
          <cell r="U222" t="str">
            <v>Carolina Barrada Cristancho</v>
          </cell>
          <cell r="V222">
            <v>44587</v>
          </cell>
          <cell r="W222">
            <v>28622</v>
          </cell>
          <cell r="X222">
            <v>44567</v>
          </cell>
          <cell r="Y222" t="str">
            <v>FUNCIONAMIENTO</v>
          </cell>
          <cell r="Z222">
            <v>26822</v>
          </cell>
          <cell r="AA222">
            <v>28321280</v>
          </cell>
          <cell r="AB222" t="str">
            <v>A-02-02-02-008-005</v>
          </cell>
          <cell r="AC222" t="str">
            <v>SERVICIOS DE SOPORTE</v>
          </cell>
          <cell r="AD222" t="str">
            <v>si</v>
          </cell>
          <cell r="AE222">
            <v>44926</v>
          </cell>
          <cell r="AN222" t="str">
            <v>Prestar sus servicios de apoyo a la gestión al Grupo Interno de Trabajo de Notificaciones de la Superintendencia de Transporte, en la ejecución  y cumplimiento de las actividades dentro del proceso de notificación, publicación y comunicación de los actos administrativos expedidos por la Entidad, esto, en virtud de la normatividad vigente y el procedimiento adoptado institucionalmente, conforme a los lineamientos impartidos por el supervisor designado del contrato.</v>
          </cell>
          <cell r="AO222" t="str">
            <v xml:space="preserve">Contratación Directa </v>
          </cell>
          <cell r="AP222" t="str">
            <v>LOCAL</v>
          </cell>
          <cell r="AQ222" t="str">
            <v>BOGOTÁ D.C.</v>
          </cell>
          <cell r="AS222">
            <v>44580</v>
          </cell>
          <cell r="AT222">
            <v>41</v>
          </cell>
          <cell r="AU222">
            <v>45106</v>
          </cell>
          <cell r="AV222" t="str">
            <v xml:space="preserve">Prestación Servicios </v>
          </cell>
          <cell r="AW222" t="str">
            <v>EN EJECUCIÓN</v>
          </cell>
          <cell r="AX222">
            <v>44582</v>
          </cell>
          <cell r="AY222">
            <v>44583</v>
          </cell>
          <cell r="AZ222">
            <v>44587</v>
          </cell>
          <cell r="BA222" t="str">
            <v>https://community.secop.gov.co/Public/Tendering/OpportunityDetail/Index?noticeUID=CO1.NTC.2609444&amp;isFromPublicArea=True&amp;isModal=true&amp;asPopupView=true</v>
          </cell>
          <cell r="BB222" t="str">
            <v>2022537150100013E</v>
          </cell>
          <cell r="BC222" t="str">
            <v>SI</v>
          </cell>
        </row>
        <row r="223">
          <cell r="A223">
            <v>222</v>
          </cell>
          <cell r="B223" t="str">
            <v>Camilo Santiago Merchan Balaguera</v>
          </cell>
          <cell r="C223">
            <v>1052403865</v>
          </cell>
          <cell r="D223">
            <v>34745</v>
          </cell>
          <cell r="E223" t="str">
            <v>Duitama</v>
          </cell>
          <cell r="F223" t="str">
            <v>Hombre</v>
          </cell>
          <cell r="G223">
            <v>44581</v>
          </cell>
          <cell r="H223">
            <v>44926</v>
          </cell>
          <cell r="I223">
            <v>80111601</v>
          </cell>
          <cell r="J223" t="str">
            <v>Tecnólogo</v>
          </cell>
          <cell r="K223" t="str">
            <v>TECNÓLOGO I</v>
          </cell>
          <cell r="L223" t="str">
            <v>Apoyo</v>
          </cell>
          <cell r="M223">
            <v>3138165220</v>
          </cell>
          <cell r="N223" t="str">
            <v>CamiloMerchan@supertransporte.gov.co</v>
          </cell>
          <cell r="O223" t="str">
            <v>camilo.merchan@outlook.com</v>
          </cell>
          <cell r="P223">
            <v>2462720</v>
          </cell>
          <cell r="Q223">
            <v>28321280</v>
          </cell>
          <cell r="S223">
            <v>28321280</v>
          </cell>
          <cell r="T223" t="str">
            <v>GIT - Notificaciones</v>
          </cell>
          <cell r="U223" t="str">
            <v>Carolina Barrada Cristancho</v>
          </cell>
          <cell r="V223">
            <v>44586</v>
          </cell>
          <cell r="W223">
            <v>28522</v>
          </cell>
          <cell r="X223">
            <v>44567</v>
          </cell>
          <cell r="Y223" t="str">
            <v>FUNCIONAMIENTO</v>
          </cell>
          <cell r="Z223">
            <v>27022</v>
          </cell>
          <cell r="AA223">
            <v>28321280</v>
          </cell>
          <cell r="AB223" t="str">
            <v>A-02-02-02-008-005</v>
          </cell>
          <cell r="AC223" t="str">
            <v>SERVICIOS DE SOPORTE</v>
          </cell>
          <cell r="AD223" t="str">
            <v>si</v>
          </cell>
          <cell r="AE223">
            <v>44926</v>
          </cell>
          <cell r="AN223" t="str">
            <v>Prestar sus servicios de apoyo a la gestión al Grupo Interno de Trabajo de Notificaciones de la Superintendencia de Transporte, en la ejecución  y cumplimiento de las actividades dentro del proceso de notificación, publicación y comunicación de los actos administrativos expedidos por la Entidad, esto, en virtud de la normatividad vigente y el procedimiento adoptado institucionalmente, conforme a los lineamientos impartidos por el supervisor designado del contrato.</v>
          </cell>
          <cell r="AO223" t="str">
            <v xml:space="preserve">Contratación Directa </v>
          </cell>
          <cell r="AP223" t="str">
            <v>LOCAL</v>
          </cell>
          <cell r="AQ223" t="str">
            <v>BOGOTÁ D.C.</v>
          </cell>
          <cell r="AS223">
            <v>44580</v>
          </cell>
          <cell r="AT223">
            <v>27</v>
          </cell>
          <cell r="AU223">
            <v>45106</v>
          </cell>
          <cell r="AV223" t="str">
            <v xml:space="preserve">Prestación Servicios </v>
          </cell>
          <cell r="AW223" t="str">
            <v>EN EJECUCIÓN</v>
          </cell>
          <cell r="AX223">
            <v>44582</v>
          </cell>
          <cell r="AY223">
            <v>44583</v>
          </cell>
          <cell r="AZ223">
            <v>44586</v>
          </cell>
          <cell r="BA223" t="str">
            <v>https://community.secop.gov.co/Public/Tendering/OpportunityDetail/Index?noticeUID=CO1.NTC.2610301&amp;isFromPublicArea=True&amp;isModal=true&amp;asPopupView=true</v>
          </cell>
          <cell r="BB223" t="str">
            <v>2022537150100012E</v>
          </cell>
          <cell r="BC223" t="str">
            <v>SI</v>
          </cell>
        </row>
        <row r="224">
          <cell r="A224">
            <v>223</v>
          </cell>
          <cell r="B224" t="str">
            <v>Carolina Villalba Villalba</v>
          </cell>
          <cell r="C224">
            <v>1018488109</v>
          </cell>
          <cell r="D224">
            <v>35290</v>
          </cell>
          <cell r="E224" t="str">
            <v xml:space="preserve">Bogotá </v>
          </cell>
          <cell r="F224" t="str">
            <v>Mujer</v>
          </cell>
          <cell r="G224">
            <v>44581</v>
          </cell>
          <cell r="H224">
            <v>44926</v>
          </cell>
          <cell r="I224">
            <v>80111607</v>
          </cell>
          <cell r="J224" t="str">
            <v>Abogado</v>
          </cell>
          <cell r="K224" t="str">
            <v>PROFESIONAL II</v>
          </cell>
          <cell r="L224" t="str">
            <v>Profesional</v>
          </cell>
          <cell r="M224">
            <v>3002287620</v>
          </cell>
          <cell r="N224" t="str">
            <v>CarolinaVillalba@supertransporte.gov.co</v>
          </cell>
          <cell r="O224" t="str">
            <v>carolinavillalbav@gmail.com</v>
          </cell>
          <cell r="P224">
            <v>3179044.86</v>
          </cell>
          <cell r="Q224">
            <v>36559015.890000001</v>
          </cell>
          <cell r="S224">
            <v>36559015.890000001</v>
          </cell>
          <cell r="T224" t="str">
            <v>GIT - Notificaciones</v>
          </cell>
          <cell r="U224" t="str">
            <v>Carolina Barrada Cristancho</v>
          </cell>
          <cell r="V224">
            <v>44587</v>
          </cell>
          <cell r="W224">
            <v>30222</v>
          </cell>
          <cell r="X224">
            <v>44567</v>
          </cell>
          <cell r="Y224" t="str">
            <v>FUNCIONAMIENTO</v>
          </cell>
          <cell r="Z224">
            <v>27122</v>
          </cell>
          <cell r="AA224">
            <v>36559015.890000001</v>
          </cell>
          <cell r="AB224" t="str">
            <v>A-02-02-02-008-002</v>
          </cell>
          <cell r="AC224" t="str">
            <v>SERVICIOS JURÍDICOS Y CONTABLES</v>
          </cell>
          <cell r="AD224" t="str">
            <v>si</v>
          </cell>
          <cell r="AE224">
            <v>44926</v>
          </cell>
          <cell r="AN224" t="str">
            <v>Prestar sus servicios profesionales juridicos al Grupo Interno de Trabajo de Notificaciones  de la Superintendencia de Transporte, en la ejecución  y cumplimiento de las actividades requeridas para la  expedición de constancias de ejecutoria, notificaciones, gestión de PQRS, asi mismo, la organización documental y trámite adoptado institucionalmente, entre otras actividades, acorde al volumen de trabajo asignado al grupo. Esto, en virtud de la normatividad vigente y los procedimientos establecidos por la Entidad, conforme a los lineamientos impartidos por el supervisor designado del contrato.</v>
          </cell>
          <cell r="AO224" t="str">
            <v xml:space="preserve">Contratación Directa </v>
          </cell>
          <cell r="AP224" t="str">
            <v>LOCAL</v>
          </cell>
          <cell r="AQ224" t="str">
            <v>BOGOTÁ D.C.</v>
          </cell>
          <cell r="AS224">
            <v>44580</v>
          </cell>
          <cell r="AT224">
            <v>26</v>
          </cell>
          <cell r="AU224">
            <v>45106</v>
          </cell>
          <cell r="AV224" t="str">
            <v xml:space="preserve">Prestación Servicios </v>
          </cell>
          <cell r="AW224" t="str">
            <v>EN EJECUCIÓN</v>
          </cell>
          <cell r="AX224">
            <v>44582</v>
          </cell>
          <cell r="AY224">
            <v>44583</v>
          </cell>
          <cell r="AZ224">
            <v>44587</v>
          </cell>
          <cell r="BA224" t="str">
            <v>https://community.secop.gov.co/Public/Tendering/OpportunityDetail/Index?noticeUID=CO1.NTC.2610762&amp;isFromPublicArea=True&amp;isModal=true&amp;asPopupView=true</v>
          </cell>
          <cell r="BB224" t="str">
            <v>2022537150100018E</v>
          </cell>
          <cell r="BC224" t="str">
            <v>SI</v>
          </cell>
        </row>
        <row r="225">
          <cell r="A225">
            <v>224</v>
          </cell>
          <cell r="B225" t="str">
            <v>Julian Eduardo Sandoval Parra</v>
          </cell>
          <cell r="C225">
            <v>1018422691</v>
          </cell>
          <cell r="D225">
            <v>32538</v>
          </cell>
          <cell r="E225" t="str">
            <v>Ibague</v>
          </cell>
          <cell r="F225" t="str">
            <v>Hombre</v>
          </cell>
          <cell r="G225">
            <v>44582</v>
          </cell>
          <cell r="H225">
            <v>44926</v>
          </cell>
          <cell r="I225">
            <v>80111607</v>
          </cell>
          <cell r="J225" t="str">
            <v>Abogado - ESP</v>
          </cell>
          <cell r="K225" t="str">
            <v>PROFESIONAL IV</v>
          </cell>
          <cell r="L225" t="str">
            <v>Profesional</v>
          </cell>
          <cell r="M225">
            <v>6287957</v>
          </cell>
          <cell r="N225" t="str">
            <v>juliansandoval@supertransporte.gov.co</v>
          </cell>
          <cell r="O225" t="str">
            <v>julisandoval1989@hotmail.com</v>
          </cell>
          <cell r="P225">
            <v>4227072</v>
          </cell>
          <cell r="Q225">
            <v>48484516</v>
          </cell>
          <cell r="S225">
            <v>48484516</v>
          </cell>
          <cell r="T225" t="str">
            <v xml:space="preserve">Dirección de Promoción y Prevención de Puertos </v>
          </cell>
          <cell r="U225" t="str">
            <v>Ana Isabel Jiménez Castro</v>
          </cell>
          <cell r="V225">
            <v>44587</v>
          </cell>
          <cell r="W225">
            <v>21722</v>
          </cell>
          <cell r="X225">
            <v>44567</v>
          </cell>
          <cell r="Y225" t="str">
            <v>INVERSIÓN</v>
          </cell>
          <cell r="Z225">
            <v>30622</v>
          </cell>
          <cell r="AA225">
            <v>48484516</v>
          </cell>
          <cell r="AB225" t="str">
            <v>C-2410-0600-3-0-2410002-02</v>
          </cell>
          <cell r="AC225" t="str">
            <v>ADQUISICIÓN DE BIENES Y SERVICIOS - SERVICIO DE SUPERVISIÓN EN EL CUMPLIMIENTO DE LOS REQUISITOS EN EL SECTOR TRANSPORTE - FORTALECIMIENTO A LA SUPERVISIÓN INTEGRAL A LOS VIGILADOS A NIVEL NACIONAL</v>
          </cell>
          <cell r="AD225" t="str">
            <v>si</v>
          </cell>
          <cell r="AE225">
            <v>44926</v>
          </cell>
          <cell r="AN225" t="str">
            <v xml:space="preserve">Prestar sus servicios profesionales a la Delegatura de Puertos de la Superintendencia de Transporte, para apoyar en el fortalecimiento de los mecanismos de vigilancia subjetiva, tendientes a la caracterización, identificación y gestión de riesgos societarios que afectan el desarrollo del proyecto empresarial de las Sociedades sujetas a la vigilancia de la Dependencia. </v>
          </cell>
          <cell r="AO225" t="str">
            <v xml:space="preserve">Contratación Directa </v>
          </cell>
          <cell r="AP225" t="str">
            <v>LOCAL</v>
          </cell>
          <cell r="AQ225" t="str">
            <v>BOGOTÁ D.C.</v>
          </cell>
          <cell r="AT225">
            <v>33</v>
          </cell>
          <cell r="AU225">
            <v>45106</v>
          </cell>
          <cell r="AV225" t="str">
            <v xml:space="preserve">Prestación Servicios </v>
          </cell>
          <cell r="AW225" t="str">
            <v>EN EJECUCIÓN</v>
          </cell>
          <cell r="AX225">
            <v>44584</v>
          </cell>
          <cell r="AY225">
            <v>44585</v>
          </cell>
          <cell r="BA225" t="str">
            <v>https://community.secop.gov.co/Public/Tendering/OpportunityDetail/Index?noticeUID=CO1.NTC.2611108&amp;isFromPublicArea=True&amp;isModal=true&amp;asPopupView=true</v>
          </cell>
          <cell r="BB225" t="str">
            <v>2022537150100213E</v>
          </cell>
          <cell r="BC225" t="str">
            <v>SI</v>
          </cell>
        </row>
        <row r="226">
          <cell r="A226">
            <v>225</v>
          </cell>
          <cell r="B226" t="str">
            <v>Katleen Sulay Polanco Piza</v>
          </cell>
          <cell r="C226">
            <v>1026286209</v>
          </cell>
          <cell r="D226">
            <v>34285</v>
          </cell>
          <cell r="E226" t="str">
            <v>Bogotá, D.C.</v>
          </cell>
          <cell r="F226" t="str">
            <v>Mujer</v>
          </cell>
          <cell r="G226">
            <v>44581</v>
          </cell>
          <cell r="H226">
            <v>44853</v>
          </cell>
          <cell r="I226">
            <v>80111607</v>
          </cell>
          <cell r="J226" t="str">
            <v>Derecho - ESP</v>
          </cell>
          <cell r="K226" t="str">
            <v>PROFESIONAL II</v>
          </cell>
          <cell r="L226" t="str">
            <v>Profesional</v>
          </cell>
          <cell r="M226">
            <v>301331042</v>
          </cell>
          <cell r="N226" t="str">
            <v>katleenpolanco@supertransporte.gov.co</v>
          </cell>
          <cell r="O226" t="str">
            <v>katleen.polanco@outlook.es</v>
          </cell>
          <cell r="P226">
            <v>3179044.86</v>
          </cell>
          <cell r="Q226">
            <v>28611403.739999998</v>
          </cell>
          <cell r="S226">
            <v>28611403.739999998</v>
          </cell>
          <cell r="T226" t="str">
            <v>GIT - Notificaciones</v>
          </cell>
          <cell r="U226" t="str">
            <v>Carolina Barrada Cristancho</v>
          </cell>
          <cell r="V226">
            <v>44587</v>
          </cell>
          <cell r="W226">
            <v>33522</v>
          </cell>
          <cell r="X226">
            <v>44568</v>
          </cell>
          <cell r="Y226" t="str">
            <v>FUNCIONAMIENTO</v>
          </cell>
          <cell r="Z226">
            <v>27322</v>
          </cell>
          <cell r="AA226">
            <v>28611403.739999998</v>
          </cell>
          <cell r="AB226" t="str">
            <v>A-02-02-02-008-002</v>
          </cell>
          <cell r="AC226" t="str">
            <v>SERVICIOS JURÍDICOS Y CONTABLES</v>
          </cell>
          <cell r="AD226" t="str">
            <v>no</v>
          </cell>
          <cell r="AE226">
            <v>44853</v>
          </cell>
          <cell r="AN226" t="str">
            <v>Prestar sus servicios profesionales juridicos al Grupo Interno de Trabajo de Notificaciones  de la Superintendencia de Transporte, en la ejecución  y cumplimiento de las actividades requeridas para la  expedición de constancias de ejecutoria, notificaciones, gestión de PQRS, asi mismo, la organización documental y trámite adoptado institucionalmente, entre otras actividades, acorde al volumen de trabajo asignado al grupo. Esto, en virtud de la normatividad vigente y los procedimientos establecidos por la Entidad, conforme a los lineamientos impartidos por el supervisor designado del contrato.</v>
          </cell>
          <cell r="AO226" t="str">
            <v xml:space="preserve">Contratación Directa </v>
          </cell>
          <cell r="AP226" t="str">
            <v>LOCAL</v>
          </cell>
          <cell r="AQ226" t="str">
            <v>BOGOTÁ D.C.</v>
          </cell>
          <cell r="AS226">
            <v>44580</v>
          </cell>
          <cell r="AT226">
            <v>29</v>
          </cell>
          <cell r="AU226">
            <v>45033</v>
          </cell>
          <cell r="AV226" t="str">
            <v xml:space="preserve">Prestación Servicios </v>
          </cell>
          <cell r="AW226" t="str">
            <v>EN EJECUCIÓN</v>
          </cell>
          <cell r="AX226">
            <v>44582</v>
          </cell>
          <cell r="AY226">
            <v>44583</v>
          </cell>
          <cell r="AZ226">
            <v>44587</v>
          </cell>
          <cell r="BA226" t="str">
            <v>https://community.secop.gov.co/Public/Tendering/OpportunityDetail/Index?noticeUID=CO1.NTC.2612077&amp;isFromPublicArea=True&amp;isModal=true&amp;asPopupView=true</v>
          </cell>
          <cell r="BB226" t="str">
            <v>2022537150100016E</v>
          </cell>
          <cell r="BC226" t="str">
            <v>SI</v>
          </cell>
        </row>
        <row r="227">
          <cell r="A227">
            <v>226</v>
          </cell>
          <cell r="B227" t="str">
            <v>Mauricio Andres Lopez Casteblanco</v>
          </cell>
          <cell r="C227">
            <v>1082876760</v>
          </cell>
          <cell r="D227">
            <v>32171</v>
          </cell>
          <cell r="E227" t="str">
            <v>Santa Marta - Magdalena</v>
          </cell>
          <cell r="F227" t="str">
            <v>Hombre</v>
          </cell>
          <cell r="G227">
            <v>44582</v>
          </cell>
          <cell r="H227">
            <v>44859</v>
          </cell>
          <cell r="I227">
            <v>80111607</v>
          </cell>
          <cell r="J227" t="str">
            <v>Abogado</v>
          </cell>
          <cell r="K227" t="str">
            <v>PROFESIONAL II</v>
          </cell>
          <cell r="L227" t="str">
            <v>Profesional</v>
          </cell>
          <cell r="M227">
            <v>3502620824</v>
          </cell>
          <cell r="N227" t="str">
            <v>MauricioLopez@supertransporte.gov.co</v>
          </cell>
          <cell r="O227" t="str">
            <v>malopezcca@hotmail.com</v>
          </cell>
          <cell r="P227">
            <v>3179044.86</v>
          </cell>
          <cell r="Q227">
            <v>28611403.739999998</v>
          </cell>
          <cell r="S227">
            <v>28611403.739999998</v>
          </cell>
          <cell r="T227" t="str">
            <v>GIT - Notificaciones</v>
          </cell>
          <cell r="U227" t="str">
            <v>Carolina Barrada Cristancho</v>
          </cell>
          <cell r="V227">
            <v>44587</v>
          </cell>
          <cell r="W227">
            <v>33422</v>
          </cell>
          <cell r="X227">
            <v>44568</v>
          </cell>
          <cell r="Y227" t="str">
            <v>FUNCIONAMIENTO</v>
          </cell>
          <cell r="Z227">
            <v>31322</v>
          </cell>
          <cell r="AA227">
            <v>28611403.739999998</v>
          </cell>
          <cell r="AB227" t="str">
            <v>A-02-02-02-008-002</v>
          </cell>
          <cell r="AC227" t="str">
            <v>SERVICIOS JURÍDICOS Y CONTABLES</v>
          </cell>
          <cell r="AD227" t="str">
            <v>si</v>
          </cell>
          <cell r="AE227">
            <v>44859</v>
          </cell>
          <cell r="AN227" t="str">
            <v>Prestar sus servicios profesionales juridicos al Grupo Interno de Trabajo de Notificaciones  de la Superintendencia de Transporte, en la ejecución  y cumplimiento de las actividades requeridas para la  expedición de constancias de ejecutoria, notificaciones, gestión de PQRS, asi mismo, la organización documental y trámite adoptado institucionalmente, entre otras actividades, acorde al volumen de trabajo asignado al grupo. Esto, en virtud de la normatividad vigente y los procedimientos establecidos por la Entidad, conforme a los lineamientos impartidos por el supervisor designado del contrato.</v>
          </cell>
          <cell r="AO227" t="str">
            <v xml:space="preserve">Contratación Directa </v>
          </cell>
          <cell r="AP227" t="str">
            <v>LOCAL</v>
          </cell>
          <cell r="AQ227" t="str">
            <v>BOGOTÁ D.C.</v>
          </cell>
          <cell r="AS227">
            <v>44580</v>
          </cell>
          <cell r="AT227">
            <v>34</v>
          </cell>
          <cell r="AU227">
            <v>45039</v>
          </cell>
          <cell r="AV227" t="str">
            <v xml:space="preserve">Prestación Servicios </v>
          </cell>
          <cell r="AW227" t="str">
            <v>EN EJECUCIÓN</v>
          </cell>
          <cell r="AX227">
            <v>44585</v>
          </cell>
          <cell r="AY227">
            <v>44586</v>
          </cell>
          <cell r="AZ227">
            <v>44587</v>
          </cell>
          <cell r="BA227" t="str">
            <v>https://community.secop.gov.co/Public/Tendering/OpportunityDetail/Index?noticeUID=CO1.NTC.2613134&amp;isFromPublicArea=True&amp;isModal=true&amp;asPopupView=true</v>
          </cell>
          <cell r="BB227" t="str">
            <v>2022537150100017E</v>
          </cell>
          <cell r="BC227" t="str">
            <v>SI</v>
          </cell>
        </row>
        <row r="228">
          <cell r="A228">
            <v>227</v>
          </cell>
          <cell r="B228" t="str">
            <v>Margariata Marin Jarramillo</v>
          </cell>
          <cell r="C228">
            <v>1107051404</v>
          </cell>
          <cell r="D228">
            <v>32466</v>
          </cell>
          <cell r="E228" t="str">
            <v>Cali</v>
          </cell>
          <cell r="F228" t="str">
            <v>Mujer</v>
          </cell>
          <cell r="G228">
            <v>44581</v>
          </cell>
          <cell r="H228">
            <v>44926</v>
          </cell>
          <cell r="I228">
            <v>80111605</v>
          </cell>
          <cell r="J228" t="str">
            <v>Economista</v>
          </cell>
          <cell r="K228" t="str">
            <v>EXPERTO II</v>
          </cell>
          <cell r="L228" t="str">
            <v>Profesional</v>
          </cell>
          <cell r="M228">
            <v>3137673719</v>
          </cell>
          <cell r="N228" t="str">
            <v>margaritamarin@supertransporte.gov.co</v>
          </cell>
          <cell r="O228" t="str">
            <v>margareth197@gmail.com</v>
          </cell>
          <cell r="P228">
            <v>10011648</v>
          </cell>
          <cell r="Q228">
            <v>114833603</v>
          </cell>
          <cell r="S228">
            <v>114833603</v>
          </cell>
          <cell r="T228" t="str">
            <v xml:space="preserve">Dirección de Promoción y Prevención de Puertos </v>
          </cell>
          <cell r="U228" t="str">
            <v>Ana Isabel Jiménez Castro</v>
          </cell>
          <cell r="V228">
            <v>44585</v>
          </cell>
          <cell r="W228">
            <v>22222</v>
          </cell>
          <cell r="X228">
            <v>44567</v>
          </cell>
          <cell r="Y228" t="str">
            <v>INVERSIÓN</v>
          </cell>
          <cell r="Z228">
            <v>30922</v>
          </cell>
          <cell r="AA228">
            <v>114833603</v>
          </cell>
          <cell r="AB228" t="str">
            <v>C-2410-0600-3-0-2410002-02</v>
          </cell>
          <cell r="AC228" t="str">
            <v>ADQUISICIÓN DE BIENES Y SERVICIOS - SERVICIO DE SUPERVISIÓN EN EL CUMPLIMIENTO DE LOS REQUISITOS EN EL SECTOR TRANSPORTE - FORTALECIMIENTO A LA SUPERVISIÓN INTEGRAL A LOS VIGILADOS A NIVEL NACIONAL</v>
          </cell>
          <cell r="AD228" t="str">
            <v>si</v>
          </cell>
          <cell r="AE228">
            <v>44926</v>
          </cell>
          <cell r="AN228" t="str">
            <v>Prestar sus servicios profesionales como experto a la Delegatura de Puertos de la Superintendencia de Transporte, para el fortalecimiento de las metodologías y herramientas de captura, análisis y publicación de información sobre la eficiencia operacional del sector portuario, en pro de la toma de decisiones para aprovechar aún más la capacidad portuaria del país</v>
          </cell>
          <cell r="AO228" t="str">
            <v xml:space="preserve">Contratación Directa </v>
          </cell>
          <cell r="AP228" t="str">
            <v>LOCAL</v>
          </cell>
          <cell r="AQ228" t="str">
            <v>BOGOTÁ D.C.</v>
          </cell>
          <cell r="AT228">
            <v>34</v>
          </cell>
          <cell r="AU228">
            <v>45106</v>
          </cell>
          <cell r="AV228" t="str">
            <v xml:space="preserve">Prestación Servicios </v>
          </cell>
          <cell r="AW228" t="str">
            <v>EN EJECUCIÓN</v>
          </cell>
          <cell r="AX228">
            <v>44584</v>
          </cell>
          <cell r="AY228">
            <v>44585</v>
          </cell>
          <cell r="BA228" t="str">
            <v>https://community.secop.gov.co/Public/Tendering/OpportunityDetail/Index?noticeUID=CO1.NTC.2613248&amp;isFromPublicArea=True&amp;isModal=true&amp;asPopupView=true</v>
          </cell>
          <cell r="BB228" t="str">
            <v>2022537150100219E</v>
          </cell>
          <cell r="BC228" t="str">
            <v>SI</v>
          </cell>
        </row>
        <row r="229">
          <cell r="A229">
            <v>228</v>
          </cell>
          <cell r="B229" t="str">
            <v>Nataly Alexandra Garzón Quintero</v>
          </cell>
          <cell r="C229">
            <v>1073518836</v>
          </cell>
          <cell r="D229">
            <v>35138</v>
          </cell>
          <cell r="E229" t="str">
            <v>Funza</v>
          </cell>
          <cell r="F229" t="str">
            <v>Mujer</v>
          </cell>
          <cell r="G229">
            <v>44581</v>
          </cell>
          <cell r="H229">
            <v>44926</v>
          </cell>
          <cell r="I229">
            <v>80111601</v>
          </cell>
          <cell r="J229" t="str">
            <v>Tecnólogo</v>
          </cell>
          <cell r="K229" t="str">
            <v>TECNÓLOGO I</v>
          </cell>
          <cell r="L229" t="str">
            <v>Apoyo</v>
          </cell>
          <cell r="M229">
            <v>3206465811</v>
          </cell>
          <cell r="N229" t="str">
            <v>natalygarzon@supertransporte.gov.co</v>
          </cell>
          <cell r="O229" t="str">
            <v>na.ale96@outlook.com</v>
          </cell>
          <cell r="P229">
            <v>2462720</v>
          </cell>
          <cell r="Q229">
            <v>28321280</v>
          </cell>
          <cell r="S229">
            <v>28321280</v>
          </cell>
          <cell r="T229" t="str">
            <v>GIT - Notificaciones</v>
          </cell>
          <cell r="U229" t="str">
            <v>Carolina Barrada Cristancho</v>
          </cell>
          <cell r="V229">
            <v>44587</v>
          </cell>
          <cell r="W229">
            <v>28422</v>
          </cell>
          <cell r="X229">
            <v>44567</v>
          </cell>
          <cell r="Y229" t="str">
            <v>FUNCIONAMIENTO</v>
          </cell>
          <cell r="Z229">
            <v>27422</v>
          </cell>
          <cell r="AA229">
            <v>28321280</v>
          </cell>
          <cell r="AB229" t="str">
            <v>A-02-02-02-008-005</v>
          </cell>
          <cell r="AC229" t="str">
            <v>SERVICIOS DE SOPORTE</v>
          </cell>
          <cell r="AD229" t="str">
            <v>si</v>
          </cell>
          <cell r="AE229">
            <v>44926</v>
          </cell>
          <cell r="AN229" t="str">
            <v>Prestar sus servicios de apoyo a la gestión al Grupo Interno de Trabajo de Notificaciones de la Superintendencia de Transporte, en la ejecución  y cumplimiento de las actividades dentro del proceso de notificación, publicación y comunicación de los actos administrativos expedidos por la Entidad, esto, en virtud de la normatividad vigente y el procedimiento adoptado institucionalmente, conforme a los lineamientos impartidos por el supervisor designado del contrato.</v>
          </cell>
          <cell r="AO229" t="str">
            <v xml:space="preserve">Contratación Directa </v>
          </cell>
          <cell r="AP229" t="str">
            <v>LOCAL</v>
          </cell>
          <cell r="AQ229" t="str">
            <v>BOGOTÁ D.C.</v>
          </cell>
          <cell r="AS229">
            <v>44580</v>
          </cell>
          <cell r="AT229">
            <v>26</v>
          </cell>
          <cell r="AU229">
            <v>45106</v>
          </cell>
          <cell r="AV229" t="str">
            <v xml:space="preserve">Prestación Servicios </v>
          </cell>
          <cell r="AW229" t="str">
            <v>EN EJECUCIÓN</v>
          </cell>
          <cell r="AX229">
            <v>44582</v>
          </cell>
          <cell r="AY229">
            <v>44583</v>
          </cell>
          <cell r="AZ229">
            <v>44587</v>
          </cell>
          <cell r="BA229" t="str">
            <v>https://community.secop.gov.co/Public/Tendering/OpportunityDetail/Index?noticeUID=CO1.NTC.2615812&amp;isFromPublicArea=True&amp;isModal=true&amp;asPopupView=true</v>
          </cell>
          <cell r="BB229" t="str">
            <v>2022537150100015E</v>
          </cell>
          <cell r="BC229" t="str">
            <v>SI</v>
          </cell>
        </row>
        <row r="230">
          <cell r="A230">
            <v>229</v>
          </cell>
          <cell r="B230" t="str">
            <v>Carlos Alfredo Bogota Riveros</v>
          </cell>
          <cell r="C230">
            <v>1016053834</v>
          </cell>
          <cell r="D230">
            <v>34037</v>
          </cell>
          <cell r="E230" t="str">
            <v xml:space="preserve">Bogotá </v>
          </cell>
          <cell r="F230" t="str">
            <v>Hombre</v>
          </cell>
          <cell r="G230">
            <v>44582</v>
          </cell>
          <cell r="H230">
            <v>44926</v>
          </cell>
          <cell r="I230">
            <v>80111607</v>
          </cell>
          <cell r="J230" t="str">
            <v>Abogado-Esp</v>
          </cell>
          <cell r="K230" t="str">
            <v>PROFESIONAL V</v>
          </cell>
          <cell r="L230" t="str">
            <v>Profesional</v>
          </cell>
          <cell r="M230" t="str">
            <v> 6940161</v>
          </cell>
          <cell r="N230" t="str">
            <v>carlosbogota@supertransporte.gov.co</v>
          </cell>
          <cell r="O230" t="str">
            <v>bogotacarloss@gmail.com</v>
          </cell>
          <cell r="P230">
            <v>4768567</v>
          </cell>
          <cell r="Q230">
            <v>54695467</v>
          </cell>
          <cell r="S230">
            <v>54695467</v>
          </cell>
          <cell r="T230" t="str">
            <v xml:space="preserve">Dirección de Promoción y Prevención de Puertos </v>
          </cell>
          <cell r="U230" t="str">
            <v>Ana Isabel Jiménez Castro</v>
          </cell>
          <cell r="V230">
            <v>44589</v>
          </cell>
          <cell r="W230">
            <v>21522</v>
          </cell>
          <cell r="X230">
            <v>44567</v>
          </cell>
          <cell r="Y230" t="str">
            <v>INVERSIÓN</v>
          </cell>
          <cell r="Z230">
            <v>31022</v>
          </cell>
          <cell r="AA230">
            <v>54695467</v>
          </cell>
          <cell r="AB230" t="str">
            <v>C-2410-0600-3-0-2410002-02</v>
          </cell>
          <cell r="AC230" t="str">
            <v>ADQUISICIÓN DE BIENES Y SERVICIOS - SERVICIO DE SUPERVISIÓN EN EL CUMPLIMIENTO DE LOS REQUISITOS EN EL SECTOR TRANSPORTE - FORTALECIMIENTO A LA SUPERVISIÓN INTEGRAL A LOS VIGILADOS A NIVEL NACIONAL</v>
          </cell>
          <cell r="AD230" t="str">
            <v>si</v>
          </cell>
          <cell r="AE230">
            <v>44926</v>
          </cell>
          <cell r="AN230" t="str">
            <v>Prestar sus servicios profesionales a la Delegatura de Puertos de la Superintendencia de Transporte, para fortalecer los mecanismos de vigilancia subjetiva, tendientes a la caracterización, identificación y gestión de riesgos societarios que afectan el desarrollo del proyecto empresarial de las Sociedades sujetas a la vigilancia de la Dependencia.</v>
          </cell>
          <cell r="AO230" t="str">
            <v xml:space="preserve">Contratación Directa </v>
          </cell>
          <cell r="AP230" t="str">
            <v>LOCAL</v>
          </cell>
          <cell r="AQ230" t="str">
            <v>BOGOTÁ D.C.</v>
          </cell>
          <cell r="AT230">
            <v>29</v>
          </cell>
          <cell r="AU230">
            <v>45106</v>
          </cell>
          <cell r="AV230" t="str">
            <v xml:space="preserve">Prestación Servicios </v>
          </cell>
          <cell r="AW230" t="str">
            <v>EN EJECUCIÓN</v>
          </cell>
          <cell r="AX230">
            <v>44584</v>
          </cell>
          <cell r="AY230">
            <v>44585</v>
          </cell>
          <cell r="BA230" t="str">
            <v>https://community.secop.gov.co/Public/Tendering/OpportunityDetail/Index?noticeUID=CO1.NTC.2617071&amp;isFromPublicArea=True&amp;isModal=true&amp;asPopupView=true</v>
          </cell>
          <cell r="BB230" t="str">
            <v>2022537150100211E</v>
          </cell>
          <cell r="BC230" t="str">
            <v>SI</v>
          </cell>
        </row>
        <row r="231">
          <cell r="A231">
            <v>230</v>
          </cell>
          <cell r="B231" t="str">
            <v>Angelica Lizeth Fonseca Martinez</v>
          </cell>
          <cell r="C231">
            <v>1020749638</v>
          </cell>
          <cell r="D231">
            <v>32917</v>
          </cell>
          <cell r="E231" t="str">
            <v>Sogamoso</v>
          </cell>
          <cell r="F231" t="str">
            <v>Mujer</v>
          </cell>
          <cell r="G231">
            <v>44581</v>
          </cell>
          <cell r="H231">
            <v>44834</v>
          </cell>
          <cell r="I231">
            <v>80111607</v>
          </cell>
          <cell r="J231" t="str">
            <v>Derecho - ESP</v>
          </cell>
          <cell r="K231" t="str">
            <v>PROFESIONAL IV</v>
          </cell>
          <cell r="L231" t="str">
            <v>Profesional</v>
          </cell>
          <cell r="M231">
            <v>3124647533</v>
          </cell>
          <cell r="N231" t="str">
            <v>angelicafonseca@supertransporte.gov.co</v>
          </cell>
          <cell r="O231" t="str">
            <v>angelica.fonseca.m@gmail.com</v>
          </cell>
          <cell r="P231">
            <v>4227072</v>
          </cell>
          <cell r="Q231">
            <v>34802893</v>
          </cell>
          <cell r="R231">
            <v>11131290</v>
          </cell>
          <cell r="S231">
            <v>45934183</v>
          </cell>
          <cell r="T231" t="str">
            <v>Dirección de Promoción y Prevención de Concesiones e Infraestructura</v>
          </cell>
          <cell r="U231" t="str">
            <v>Esteban Martínez Torres</v>
          </cell>
          <cell r="V231">
            <v>44585</v>
          </cell>
          <cell r="W231">
            <v>20422</v>
          </cell>
          <cell r="X231">
            <v>44566</v>
          </cell>
          <cell r="Y231" t="str">
            <v>INVERSIÓN</v>
          </cell>
          <cell r="Z231">
            <v>27922</v>
          </cell>
          <cell r="AA231">
            <v>34802893</v>
          </cell>
          <cell r="AB231" t="str">
            <v>C-2410-0600-3-0-2410002-02</v>
          </cell>
          <cell r="AC231" t="str">
            <v>ADQUISICIÓN DE BIENES Y SERVICIOS - SERVICIO DE SUPERVISIÓN EN EL CUMPLIMIENTO DE LOS REQUISITOS EN EL SECTOR TRANSPORTE - FORTALECIMIENTO A LA SUPERVISIÓN INTEGRAL A LOS VIGILADOS A NIVEL NACIONAL</v>
          </cell>
          <cell r="AD231" t="str">
            <v>si</v>
          </cell>
          <cell r="AE231">
            <v>44914</v>
          </cell>
          <cell r="AH231" t="str">
            <v>ADICIÓN Y PRÓRROGA</v>
          </cell>
          <cell r="AI231">
            <v>44832</v>
          </cell>
          <cell r="AJ231" t="str">
            <v>N/A</v>
          </cell>
          <cell r="AN231" t="str">
            <v>Prestar sus servicios profesionales apoyando jurídicamente a la Dirección de Promoción y Prevención de Conesiones e Infraestructura, en la proyección, revisión y gestión de las PQRS asignadas a la Delegatura, así como su clasificación y estandarización para contribuir con la eficacia de tiempos de respuesta y fortalecer las funciones de inspección, vigilancia y control que le fueron asignadas.</v>
          </cell>
          <cell r="AO231" t="str">
            <v xml:space="preserve">Contratación Directa </v>
          </cell>
          <cell r="AP231" t="str">
            <v>LOCAL</v>
          </cell>
          <cell r="AQ231" t="str">
            <v>BOGOTÁ D.C.</v>
          </cell>
          <cell r="AS231">
            <v>44580</v>
          </cell>
          <cell r="AT231">
            <v>32</v>
          </cell>
          <cell r="AU231">
            <v>45094</v>
          </cell>
          <cell r="AV231" t="str">
            <v xml:space="preserve">Prestación Servicios </v>
          </cell>
          <cell r="AW231" t="str">
            <v xml:space="preserve">MODIFICACIÓN </v>
          </cell>
          <cell r="AX231">
            <v>44584</v>
          </cell>
          <cell r="AY231">
            <v>44585</v>
          </cell>
          <cell r="AZ231">
            <v>44585</v>
          </cell>
          <cell r="BA231" t="str">
            <v>https://community.secop.gov.co/Public/Tendering/OpportunityDetail/Index?noticeUID=CO1.NTC.2620424&amp;isFromPublicArea=True&amp;isModal=true&amp;asPopupView=true</v>
          </cell>
          <cell r="BB231" t="str">
            <v>2022537150100019E</v>
          </cell>
          <cell r="BC231" t="str">
            <v>SI</v>
          </cell>
        </row>
        <row r="232">
          <cell r="A232">
            <v>231</v>
          </cell>
          <cell r="B232" t="str">
            <v>Juan Francisco Amezquita Gomez</v>
          </cell>
          <cell r="C232">
            <v>1018409536</v>
          </cell>
          <cell r="D232">
            <v>31874</v>
          </cell>
          <cell r="E232" t="str">
            <v>BOGOTÁ D.C.</v>
          </cell>
          <cell r="F232" t="str">
            <v>Hombre</v>
          </cell>
          <cell r="G232">
            <v>44581</v>
          </cell>
          <cell r="H232">
            <v>44834</v>
          </cell>
          <cell r="I232">
            <v>80111607</v>
          </cell>
          <cell r="J232" t="str">
            <v>Derecho - ESP</v>
          </cell>
          <cell r="K232" t="str">
            <v>ESPECIALIZADO III</v>
          </cell>
          <cell r="L232" t="str">
            <v>Profesional</v>
          </cell>
          <cell r="M232">
            <v>3102897585</v>
          </cell>
          <cell r="N232" t="str">
            <v>No hay usuario con ese nombre</v>
          </cell>
          <cell r="O232" t="str">
            <v>juanf07@gmail.com</v>
          </cell>
          <cell r="P232">
            <v>6724901</v>
          </cell>
          <cell r="Q232">
            <v>55368352</v>
          </cell>
          <cell r="S232">
            <v>55368352</v>
          </cell>
          <cell r="T232" t="str">
            <v>Dirección de Investigaciones de Concesiones e Infraestructura</v>
          </cell>
          <cell r="U232" t="str">
            <v>Diego Andres Guarin Villabon</v>
          </cell>
          <cell r="V232">
            <v>44585</v>
          </cell>
          <cell r="W232">
            <v>20522</v>
          </cell>
          <cell r="X232">
            <v>44566</v>
          </cell>
          <cell r="Y232" t="str">
            <v>INVERSIÓN</v>
          </cell>
          <cell r="Z232">
            <v>28022</v>
          </cell>
          <cell r="AA232">
            <v>55368352</v>
          </cell>
          <cell r="AB232" t="str">
            <v>C-2410-0600-3-0-2410002-02</v>
          </cell>
          <cell r="AC232" t="str">
            <v>ADQUISICIÓN DE BIENES Y SERVICIOS - SERVICIO DE SUPERVISIÓN EN EL CUMPLIMIENTO DE LOS REQUISITOS EN EL SECTOR TRANSPORTE - FORTALECIMIENTO A LA SUPERVISIÓN INTEGRAL A LOS VIGILADOS A NIVEL NACIONAL</v>
          </cell>
          <cell r="AD232" t="str">
            <v>no</v>
          </cell>
          <cell r="AE232">
            <v>44834</v>
          </cell>
          <cell r="AF232">
            <v>44587</v>
          </cell>
          <cell r="AG232">
            <v>0</v>
          </cell>
          <cell r="AH232" t="str">
            <v>Terminación anticipada del contrato</v>
          </cell>
          <cell r="AI232">
            <v>44588</v>
          </cell>
          <cell r="AJ232" t="str">
            <v>N/A</v>
          </cell>
          <cell r="AN232" t="str">
            <v xml:space="preserve">Prestar sus servicios profesionales apoyando jurídicamente a la Dirección de Investigaciones de Concesiones e Infraestructura, en la sustanciación, revisión y gestión de las actuaciones administrativas a su cargo, para contribuir al fortalecimiento de las funciones de inspección, vigilancia y control que le fueron asignadas </v>
          </cell>
          <cell r="AO232" t="str">
            <v xml:space="preserve">Contratación Directa </v>
          </cell>
          <cell r="AP232" t="str">
            <v>LOCAL</v>
          </cell>
          <cell r="AQ232" t="str">
            <v>BOGOTÁ D.C.</v>
          </cell>
          <cell r="AR232" t="str">
            <v>Terminado</v>
          </cell>
          <cell r="AT232">
            <v>35</v>
          </cell>
          <cell r="AU232">
            <v>45014</v>
          </cell>
          <cell r="AV232" t="str">
            <v xml:space="preserve">Prestación Servicios </v>
          </cell>
          <cell r="AW232" t="str">
            <v>TERMINADO</v>
          </cell>
          <cell r="AX232">
            <v>44584</v>
          </cell>
          <cell r="AY232">
            <v>44585</v>
          </cell>
          <cell r="AZ232">
            <v>44585</v>
          </cell>
          <cell r="BA232" t="str">
            <v>https://www.secop.gov.co/CO1BusinessLine/Tendering/ContractNoticeView/Index?prevCtxLbl=Buscar+procesos&amp;prevCtxUrl=https%3a%2f%2fwww.secop.gov.co%3a443%2fCO1BusinessLine%2fTendering%2fContractNoticeManagement%2fIndex&amp;notice=CO1.NTC.2621517#ProcedureReceipts</v>
          </cell>
          <cell r="BB232" t="str">
            <v>2022537150100020E</v>
          </cell>
          <cell r="BC232" t="str">
            <v>SI</v>
          </cell>
        </row>
        <row r="233">
          <cell r="A233">
            <v>232</v>
          </cell>
          <cell r="B233" t="str">
            <v>Manuel Ricardo  Gomez Moreno</v>
          </cell>
          <cell r="C233">
            <v>1096957977</v>
          </cell>
          <cell r="D233">
            <v>35587</v>
          </cell>
          <cell r="E233" t="str">
            <v>Málaga - Santander</v>
          </cell>
          <cell r="F233" t="str">
            <v>Hombre</v>
          </cell>
          <cell r="G233">
            <v>44582</v>
          </cell>
          <cell r="H233">
            <v>44926</v>
          </cell>
          <cell r="I233">
            <v>80111614</v>
          </cell>
          <cell r="J233" t="str">
            <v>Indenieria civil</v>
          </cell>
          <cell r="K233" t="str">
            <v>PROFESIONAL I</v>
          </cell>
          <cell r="L233" t="str">
            <v>Profesional</v>
          </cell>
          <cell r="M233">
            <v>3228093541</v>
          </cell>
          <cell r="N233" t="str">
            <v>manuelgomez@supertransporte.gov.co</v>
          </cell>
          <cell r="O233" t="str">
            <v>manuelgom97@gmail.com</v>
          </cell>
          <cell r="P233">
            <v>2941952</v>
          </cell>
          <cell r="Q233">
            <v>33744189</v>
          </cell>
          <cell r="S233">
            <v>33744189</v>
          </cell>
          <cell r="T233" t="str">
            <v xml:space="preserve">Dirección de Promoción y Prevención de Puertos </v>
          </cell>
          <cell r="U233" t="str">
            <v>Ana Isabel Jiménez Castro</v>
          </cell>
          <cell r="V233">
            <v>44587</v>
          </cell>
          <cell r="W233">
            <v>31622</v>
          </cell>
          <cell r="X233">
            <v>44567</v>
          </cell>
          <cell r="Y233" t="str">
            <v>INVERSIÓN</v>
          </cell>
          <cell r="Z233">
            <v>31222</v>
          </cell>
          <cell r="AA233">
            <v>33744189</v>
          </cell>
          <cell r="AB233" t="str">
            <v>C-2410-0600-3-0-2410006-02</v>
          </cell>
          <cell r="AC233" t="str">
            <v>ADQUISICIÓN DE BIENES Y SERVICIOS - DOCUMENTOS DE PLANEACIÓN - FORTALECIMIENTO A LA SUPERVISIÓN INTEGRAL A LOS VIGILADOS A NIVEL NACIONAL</v>
          </cell>
          <cell r="AD233" t="str">
            <v>si</v>
          </cell>
          <cell r="AE233">
            <v>44926</v>
          </cell>
          <cell r="AN233" t="str">
            <v>Prestar sus servicios profesionales en la Dirección de Promoción y Prevención de la Delegatura de Puertos, apoyando la ejecución de las actividades contempladas en la Campaña Institucional "+ Transporte marítimo y fluvial + Formalización", para el fortalecimiento de la supervisión integral de la Dependencia.</v>
          </cell>
          <cell r="AO233" t="str">
            <v xml:space="preserve">Contratación Directa </v>
          </cell>
          <cell r="AP233" t="str">
            <v>LOCAL</v>
          </cell>
          <cell r="AQ233" t="str">
            <v>BOGOTÁ D.C.</v>
          </cell>
          <cell r="AT233">
            <v>25</v>
          </cell>
          <cell r="AU233">
            <v>45106</v>
          </cell>
          <cell r="AV233" t="str">
            <v xml:space="preserve">Prestación Servicios </v>
          </cell>
          <cell r="AW233" t="str">
            <v>EN EJECUCIÓN</v>
          </cell>
          <cell r="AX233">
            <v>44584</v>
          </cell>
          <cell r="AY233">
            <v>44585</v>
          </cell>
          <cell r="BA233" t="str">
            <v>https://www.secop.gov.co/CO1BusinessLine/Tendering/ContractNoticeView/Index?prevCtxLbl=Buscar+procesos&amp;prevCtxUrl=https%3a%2f%2fwww.secop.gov.co%3a443%2fCO1BusinessLine%2fTendering%2fContractNoticeManagement%2fIndex&amp;notice=CO1.NTC.2621896</v>
          </cell>
          <cell r="BB233" t="str">
            <v>2022537150100190E</v>
          </cell>
          <cell r="BC233" t="str">
            <v>SI</v>
          </cell>
        </row>
        <row r="234">
          <cell r="A234">
            <v>233</v>
          </cell>
          <cell r="B234" t="str">
            <v>Beatriz Elena Mejía Costa / José Jorge Paez Ardila</v>
          </cell>
          <cell r="C234" t="str">
            <v>1065624184 / 1.065.640.896</v>
          </cell>
          <cell r="D234" t="str">
            <v>12/12/1990 -04/06/1992</v>
          </cell>
          <cell r="E234" t="str">
            <v>Valledupar</v>
          </cell>
          <cell r="F234" t="str">
            <v>Mujer</v>
          </cell>
          <cell r="G234">
            <v>44581</v>
          </cell>
          <cell r="H234">
            <v>44926</v>
          </cell>
          <cell r="I234">
            <v>80111601</v>
          </cell>
          <cell r="J234" t="str">
            <v>Abogado</v>
          </cell>
          <cell r="K234" t="str">
            <v>PROFESIONAL III</v>
          </cell>
          <cell r="L234" t="str">
            <v>Profesional</v>
          </cell>
          <cell r="M234">
            <v>3015219083</v>
          </cell>
          <cell r="N234" t="str">
            <v>BeatrizMejia@supertransporte.gov.co</v>
          </cell>
          <cell r="O234" t="str">
            <v>beatrizmejia.12@hotmail.com</v>
          </cell>
          <cell r="P234">
            <v>3529728</v>
          </cell>
          <cell r="Q234">
            <v>40591872</v>
          </cell>
          <cell r="S234">
            <v>40591872</v>
          </cell>
          <cell r="T234" t="str">
            <v>Regional- Despacho</v>
          </cell>
          <cell r="U234" t="str">
            <v>Gilberto Andres Bustos Gonzalez</v>
          </cell>
          <cell r="V234">
            <v>44585</v>
          </cell>
          <cell r="W234">
            <v>13022</v>
          </cell>
          <cell r="X234">
            <v>44566</v>
          </cell>
          <cell r="Y234" t="str">
            <v>INVERSIÓN</v>
          </cell>
          <cell r="Z234" t="str">
            <v>28922 / 92322</v>
          </cell>
          <cell r="AA234">
            <v>40591872</v>
          </cell>
          <cell r="AB234" t="str">
            <v>C-2410-0600-3-0-2410002-02</v>
          </cell>
          <cell r="AC234" t="str">
            <v>ADQUISICIÓN DE BIENES Y SERVICIOS - SERVICIO DE SUPERVISIÓN EN EL CUMPLIMIENTO DE LOS REQUISITOS EN EL SECTOR TRANSPORTE - FORTALECIMIENTO A LA SUPERVISIÓN INTEGRAL A LOS VIGILADOS A NIVEL NACIONAL</v>
          </cell>
          <cell r="AD234" t="str">
            <v>si</v>
          </cell>
          <cell r="AE234">
            <v>44926</v>
          </cell>
          <cell r="AH234" t="str">
            <v>CESIÓN</v>
          </cell>
          <cell r="AI234">
            <v>44769</v>
          </cell>
          <cell r="AN234"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34" t="str">
            <v xml:space="preserve">Contratación Directa </v>
          </cell>
          <cell r="AP234" t="str">
            <v>REGIONAL</v>
          </cell>
          <cell r="AQ234" t="str">
            <v xml:space="preserve">VALLEDUPAR </v>
          </cell>
          <cell r="AR234" t="str">
            <v>Cesión</v>
          </cell>
          <cell r="AS234">
            <v>44581</v>
          </cell>
          <cell r="AT234" t="e">
            <v>#VALUE!</v>
          </cell>
          <cell r="AU234">
            <v>45106</v>
          </cell>
          <cell r="AV234" t="str">
            <v xml:space="preserve">Prestación Servicios </v>
          </cell>
          <cell r="AW234" t="str">
            <v>CESIÓN</v>
          </cell>
          <cell r="AX234">
            <v>44582</v>
          </cell>
          <cell r="AY234">
            <v>44583</v>
          </cell>
          <cell r="AZ234">
            <v>44585</v>
          </cell>
          <cell r="BA234" t="str">
            <v>https://www.secop.gov.co/CO1BusinessLine/Tendering/ContractNoticeView/Index?prevCtxLbl=Buscar+procesos&amp;prevCtxUrl=https%3a%2f%2fwww.secop.gov.co%3a443%2fCO1BusinessLine%2fTendering%2fContractNoticeManagement%2fIndex&amp;notice=CO1.NTC.2623206</v>
          </cell>
          <cell r="BB234" t="str">
            <v>2022537150100182E</v>
          </cell>
          <cell r="BC234" t="str">
            <v>SI</v>
          </cell>
        </row>
        <row r="235">
          <cell r="A235">
            <v>234</v>
          </cell>
          <cell r="B235" t="str">
            <v>Daladier Figueroa Perea</v>
          </cell>
          <cell r="C235">
            <v>81715667</v>
          </cell>
          <cell r="D235">
            <v>30691</v>
          </cell>
          <cell r="E235" t="str">
            <v>Cali</v>
          </cell>
          <cell r="F235" t="str">
            <v>Hombre</v>
          </cell>
          <cell r="G235">
            <v>44581</v>
          </cell>
          <cell r="H235">
            <v>44926</v>
          </cell>
          <cell r="I235">
            <v>80111607</v>
          </cell>
          <cell r="J235" t="str">
            <v>Abogado</v>
          </cell>
          <cell r="K235" t="str">
            <v>PROFESIONAL III</v>
          </cell>
          <cell r="L235" t="str">
            <v>Profesional</v>
          </cell>
          <cell r="M235">
            <v>3117204096</v>
          </cell>
          <cell r="N235" t="str">
            <v>daladierfigueroa@supertransporte.gov.co</v>
          </cell>
          <cell r="O235" t="str">
            <v>daladier101@hotmail.com</v>
          </cell>
          <cell r="P235">
            <v>3529728</v>
          </cell>
          <cell r="Q235">
            <v>39768269</v>
          </cell>
          <cell r="S235">
            <v>39768269</v>
          </cell>
          <cell r="T235" t="str">
            <v>Regional- Despacho</v>
          </cell>
          <cell r="U235" t="str">
            <v>Gilberto Andres Bustos Gonzalez</v>
          </cell>
          <cell r="V235">
            <v>44585</v>
          </cell>
          <cell r="W235">
            <v>16822</v>
          </cell>
          <cell r="X235">
            <v>44566</v>
          </cell>
          <cell r="Y235" t="str">
            <v>INVERSIÓN</v>
          </cell>
          <cell r="Z235">
            <v>26222</v>
          </cell>
          <cell r="AA235">
            <v>39768269</v>
          </cell>
          <cell r="AB235" t="str">
            <v>C-2410-0600-3-0-2410002-02</v>
          </cell>
          <cell r="AC235" t="str">
            <v>ADQUISICIÓN DE BIENES Y SERVICIOS - SERVICIO DE SUPERVISIÓN EN EL CUMPLIMIENTO DE LOS REQUISITOS EN EL SECTOR TRANSPORTE - FORTALECIMIENTO A LA SUPERVISIÓN INTEGRAL A LOS VIGILADOS A NIVEL NACIONAL</v>
          </cell>
          <cell r="AD235" t="str">
            <v>si</v>
          </cell>
          <cell r="AE235">
            <v>44926</v>
          </cell>
          <cell r="AN235"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35" t="str">
            <v xml:space="preserve">Contratación Directa </v>
          </cell>
          <cell r="AP235" t="str">
            <v>REGIONAL</v>
          </cell>
          <cell r="AQ235" t="str">
            <v>QUIBDÓ</v>
          </cell>
          <cell r="AS235">
            <v>44581</v>
          </cell>
          <cell r="AT235">
            <v>38</v>
          </cell>
          <cell r="AU235">
            <v>45106</v>
          </cell>
          <cell r="AV235" t="str">
            <v xml:space="preserve">Prestación Servicios </v>
          </cell>
          <cell r="AW235" t="str">
            <v>EN EJECUCIÓN</v>
          </cell>
          <cell r="AX235">
            <v>44582</v>
          </cell>
          <cell r="AY235">
            <v>44583</v>
          </cell>
          <cell r="AZ235">
            <v>44585</v>
          </cell>
          <cell r="BA235" t="str">
            <v>https://www.secop.gov.co/CO1BusinessLine/Tendering/ContractNoticeView/Index?prevCtxLbl=Buscar+procesos&amp;prevCtxUrl=https%3a%2f%2fwww.secop.gov.co%3a443%2fCO1BusinessLine%2fTendering%2fContractNoticeManagement%2fIndex&amp;notice=CO1.NTC.2623007</v>
          </cell>
          <cell r="BB235" t="str">
            <v>2022537150100171E</v>
          </cell>
          <cell r="BC235" t="str">
            <v>SI</v>
          </cell>
        </row>
        <row r="236">
          <cell r="A236">
            <v>235</v>
          </cell>
          <cell r="B236" t="str">
            <v>Dimas Rafael Gutierrez González / Yulieth Marcela Zuñiga Montero</v>
          </cell>
          <cell r="C236" t="str">
            <v>7141718 / 1.083.009.524</v>
          </cell>
          <cell r="D236">
            <v>28407</v>
          </cell>
          <cell r="E236" t="str">
            <v>Santa Marta / Valledupar</v>
          </cell>
          <cell r="F236" t="str">
            <v>Mujer</v>
          </cell>
          <cell r="G236">
            <v>44581</v>
          </cell>
          <cell r="H236">
            <v>44926</v>
          </cell>
          <cell r="I236">
            <v>80111607</v>
          </cell>
          <cell r="J236" t="str">
            <v>Abogado</v>
          </cell>
          <cell r="K236" t="str">
            <v>PROFESIONAL V</v>
          </cell>
          <cell r="L236" t="str">
            <v>Profesional</v>
          </cell>
          <cell r="M236">
            <v>3007077004</v>
          </cell>
          <cell r="N236" t="str">
            <v>dimasgutierrez@supertransporte.gov.co</v>
          </cell>
          <cell r="O236" t="str">
            <v>dimasgutierrez@hotmail.com / yuliethmarcela96@gmail.com</v>
          </cell>
          <cell r="P236">
            <v>4768567</v>
          </cell>
          <cell r="Q236">
            <v>53725858</v>
          </cell>
          <cell r="S236">
            <v>53725858</v>
          </cell>
          <cell r="T236" t="str">
            <v>Dirección de Promoción y Prevención de Puertos / Regional- Despacho</v>
          </cell>
          <cell r="U236" t="str">
            <v>Ana Isabel Jiménez Castro</v>
          </cell>
          <cell r="V236">
            <v>44586</v>
          </cell>
          <cell r="W236">
            <v>8622</v>
          </cell>
          <cell r="X236">
            <v>44565</v>
          </cell>
          <cell r="Y236" t="str">
            <v>INVERSIÓN</v>
          </cell>
          <cell r="Z236" t="str">
            <v>26922 / 90722</v>
          </cell>
          <cell r="AA236">
            <v>53725858</v>
          </cell>
          <cell r="AB236" t="str">
            <v>C-2410-0600-3-0-2410002-02</v>
          </cell>
          <cell r="AC236" t="str">
            <v>ADQUISICIÓN DE BIENES Y SERVICIOS - SERVICIO DE SUPERVISIÓN EN EL CUMPLIMIENTO DE LOS REQUISITOS EN EL SECTOR TRANSPORTE - FORTALECIMIENTO A LA SUPERVISIÓN INTEGRAL A LOS VIGILADOS A NIVEL NACIONAL</v>
          </cell>
          <cell r="AD236" t="str">
            <v>si</v>
          </cell>
          <cell r="AE236">
            <v>44926</v>
          </cell>
          <cell r="AH236" t="str">
            <v>CESIÓN</v>
          </cell>
          <cell r="AI236">
            <v>44764</v>
          </cell>
          <cell r="AN236"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36" t="str">
            <v xml:space="preserve">Contratación Directa </v>
          </cell>
          <cell r="AP236" t="str">
            <v>REGIONAL</v>
          </cell>
          <cell r="AQ236" t="str">
            <v>SANTA MARTA</v>
          </cell>
          <cell r="AR236" t="str">
            <v>Cesión</v>
          </cell>
          <cell r="AS236">
            <v>44581</v>
          </cell>
          <cell r="AT236">
            <v>45</v>
          </cell>
          <cell r="AU236">
            <v>45106</v>
          </cell>
          <cell r="AV236" t="str">
            <v xml:space="preserve">Prestación Servicios </v>
          </cell>
          <cell r="AW236" t="str">
            <v>CESIÓN</v>
          </cell>
          <cell r="AX236">
            <v>44582</v>
          </cell>
          <cell r="AY236">
            <v>44583</v>
          </cell>
          <cell r="AZ236">
            <v>44586</v>
          </cell>
          <cell r="BA236" t="str">
            <v>https://www.secop.gov.co/CO1BusinessLine/Tendering/ContractNoticeView/Index?prevCtxLbl=Buscar+procesos&amp;prevCtxUrl=https%3a%2f%2fwww.secop.gov.co%3a443%2fCO1BusinessLine%2fTendering%2fContractNoticeManagement%2fIndex&amp;notice=CO1.NTC.2623418</v>
          </cell>
          <cell r="BB236" t="str">
            <v>2022537150100159E</v>
          </cell>
          <cell r="BC236" t="str">
            <v>SI</v>
          </cell>
        </row>
        <row r="237">
          <cell r="A237">
            <v>236</v>
          </cell>
          <cell r="B237" t="str">
            <v>Jefferson Jimenez Rodríguez</v>
          </cell>
          <cell r="C237">
            <v>1094908962</v>
          </cell>
          <cell r="D237">
            <v>32816</v>
          </cell>
          <cell r="E237" t="str">
            <v>Calarca</v>
          </cell>
          <cell r="F237" t="str">
            <v>Hombre</v>
          </cell>
          <cell r="G237">
            <v>44582</v>
          </cell>
          <cell r="H237">
            <v>44926</v>
          </cell>
          <cell r="I237">
            <v>80111607</v>
          </cell>
          <cell r="J237" t="str">
            <v>Abogado</v>
          </cell>
          <cell r="K237" t="str">
            <v>PROFESIONAL III</v>
          </cell>
          <cell r="L237" t="str">
            <v>Profesional</v>
          </cell>
          <cell r="M237">
            <v>3183751701</v>
          </cell>
          <cell r="N237" t="str">
            <v>jeffersonjimenez@supertransporte.gov.co</v>
          </cell>
          <cell r="O237" t="str">
            <v>Jefferson.jr.abogado@gmail.com</v>
          </cell>
          <cell r="P237">
            <v>3529728</v>
          </cell>
          <cell r="Q237">
            <v>39768269</v>
          </cell>
          <cell r="S237">
            <v>39768269</v>
          </cell>
          <cell r="T237" t="str">
            <v>Regional- Despacho</v>
          </cell>
          <cell r="U237" t="str">
            <v>Gilberto Andres Bustos Gonzalez</v>
          </cell>
          <cell r="V237">
            <v>44587</v>
          </cell>
          <cell r="W237">
            <v>17222</v>
          </cell>
          <cell r="X237">
            <v>44566</v>
          </cell>
          <cell r="Y237" t="str">
            <v>INVERSIÓN</v>
          </cell>
          <cell r="Z237">
            <v>29822</v>
          </cell>
          <cell r="AA237">
            <v>39768269</v>
          </cell>
          <cell r="AB237" t="str">
            <v>C-2410-0600-3-0-2410002-02</v>
          </cell>
          <cell r="AC237" t="str">
            <v>ADQUISICIÓN DE BIENES Y SERVICIOS - SERVICIO DE SUPERVISIÓN EN EL CUMPLIMIENTO DE LOS REQUISITOS EN EL SECTOR TRANSPORTE - FORTALECIMIENTO A LA SUPERVISIÓN INTEGRAL A LOS VIGILADOS A NIVEL NACIONAL</v>
          </cell>
          <cell r="AD237" t="str">
            <v>si</v>
          </cell>
          <cell r="AE237">
            <v>44926</v>
          </cell>
          <cell r="AN237"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37" t="str">
            <v xml:space="preserve">Contratación Directa </v>
          </cell>
          <cell r="AP237" t="str">
            <v>REGIONAL</v>
          </cell>
          <cell r="AQ237" t="str">
            <v>PEREIRA</v>
          </cell>
          <cell r="AS237">
            <v>44581</v>
          </cell>
          <cell r="AT237">
            <v>33</v>
          </cell>
          <cell r="AU237">
            <v>45106</v>
          </cell>
          <cell r="AV237" t="str">
            <v xml:space="preserve">Prestación Servicios </v>
          </cell>
          <cell r="AW237" t="str">
            <v>EN EJECUCIÓN</v>
          </cell>
          <cell r="AX237">
            <v>44584</v>
          </cell>
          <cell r="AY237">
            <v>44585</v>
          </cell>
          <cell r="AZ237">
            <v>44587</v>
          </cell>
          <cell r="BA237" t="str">
            <v>https://www.secop.gov.co/CO1BusinessLine/Tendering/ContractNoticeView/Index?prevCtxLbl=Buscar+procesos&amp;prevCtxUrl=https%3a%2f%2fwww.secop.gov.co%3a443%2fCO1BusinessLine%2fTendering%2fContractNoticeManagement%2fIndex&amp;notice=CO1.NTC.2623114</v>
          </cell>
          <cell r="BB237" t="str">
            <v>2022537150100148E</v>
          </cell>
          <cell r="BC237" t="str">
            <v>SI</v>
          </cell>
        </row>
        <row r="238">
          <cell r="A238">
            <v>237</v>
          </cell>
          <cell r="B238" t="str">
            <v>Luis Fernando Martínez Botina</v>
          </cell>
          <cell r="C238">
            <v>98394090</v>
          </cell>
          <cell r="D238">
            <v>27905</v>
          </cell>
          <cell r="E238" t="str">
            <v>Pasto</v>
          </cell>
          <cell r="F238" t="str">
            <v>Hombre</v>
          </cell>
          <cell r="G238">
            <v>44582</v>
          </cell>
          <cell r="H238">
            <v>44926</v>
          </cell>
          <cell r="I238">
            <v>80111607</v>
          </cell>
          <cell r="J238" t="str">
            <v>Abogado</v>
          </cell>
          <cell r="K238" t="str">
            <v>PROFESIONAL IV</v>
          </cell>
          <cell r="L238" t="str">
            <v>Profesional</v>
          </cell>
          <cell r="M238">
            <v>3135297279</v>
          </cell>
          <cell r="N238" t="str">
            <v>luisfmartinez@supertransporte.gov.co</v>
          </cell>
          <cell r="O238" t="str">
            <v>fercho.mb@gmail.com</v>
          </cell>
          <cell r="P238">
            <v>4227072</v>
          </cell>
          <cell r="Q238">
            <v>47625011</v>
          </cell>
          <cell r="S238">
            <v>47625011</v>
          </cell>
          <cell r="T238" t="str">
            <v>Regional- Despacho</v>
          </cell>
          <cell r="U238" t="str">
            <v>Gilberto Andres Bustos Gonzalez</v>
          </cell>
          <cell r="V238">
            <v>44585</v>
          </cell>
          <cell r="W238">
            <v>10222</v>
          </cell>
          <cell r="X238">
            <v>44565.78402777778</v>
          </cell>
          <cell r="Y238" t="str">
            <v>INVERSIÓN</v>
          </cell>
          <cell r="Z238">
            <v>29922</v>
          </cell>
          <cell r="AA238">
            <v>47625011</v>
          </cell>
          <cell r="AB238" t="str">
            <v>C-2410-0600-3-0-2410002-02</v>
          </cell>
          <cell r="AC238" t="str">
            <v>ADQUISICIÓN DE BIENES Y SERVICIOS - SERVICIO DE SUPERVISIÓN EN EL CUMPLIMIENTO DE LOS REQUISITOS EN EL SECTOR TRANSPORTE - FORTALECIMIENTO A LA SUPERVISIÓN INTEGRAL A LOS VIGILADOS A NIVEL NACIONAL</v>
          </cell>
          <cell r="AD238" t="str">
            <v>si</v>
          </cell>
          <cell r="AE238">
            <v>44926</v>
          </cell>
          <cell r="AN238"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38" t="str">
            <v xml:space="preserve">Contratación Directa </v>
          </cell>
          <cell r="AP238" t="str">
            <v>REGIONAL</v>
          </cell>
          <cell r="AQ238" t="str">
            <v>PASTO</v>
          </cell>
          <cell r="AS238">
            <v>44581</v>
          </cell>
          <cell r="AT238">
            <v>46</v>
          </cell>
          <cell r="AU238">
            <v>45106</v>
          </cell>
          <cell r="AV238" t="str">
            <v xml:space="preserve">Prestación Servicios </v>
          </cell>
          <cell r="AW238" t="str">
            <v>EN EJECUCIÓN</v>
          </cell>
          <cell r="AX238">
            <v>44584</v>
          </cell>
          <cell r="AY238">
            <v>44585</v>
          </cell>
          <cell r="AZ238">
            <v>44585</v>
          </cell>
          <cell r="BA238" t="str">
            <v>https://www.secop.gov.co/CO1BusinessLine/Tendering/ContractNoticeView/Index?prevCtxLbl=Buscar+procesos&amp;prevCtxUrl=https%3a%2f%2fwww.secop.gov.co%3a443%2fCO1BusinessLine%2fTendering%2fContractNoticeManagement%2fIndex&amp;notice=CO1.NTC.2623122</v>
          </cell>
          <cell r="BB238" t="str">
            <v>2022537150100146E</v>
          </cell>
          <cell r="BC238" t="str">
            <v>SI</v>
          </cell>
        </row>
        <row r="239">
          <cell r="A239">
            <v>238</v>
          </cell>
          <cell r="B239" t="str">
            <v>Mayerly Jhoana García Guerrero</v>
          </cell>
          <cell r="C239">
            <v>1121933541</v>
          </cell>
          <cell r="D239">
            <v>35180</v>
          </cell>
          <cell r="E239" t="str">
            <v>Villavicencio</v>
          </cell>
          <cell r="F239" t="str">
            <v>Mujer</v>
          </cell>
          <cell r="G239">
            <v>44582</v>
          </cell>
          <cell r="H239">
            <v>44926</v>
          </cell>
          <cell r="I239">
            <v>80111607</v>
          </cell>
          <cell r="J239" t="str">
            <v>Abogado</v>
          </cell>
          <cell r="K239" t="str">
            <v>PROFESIONAL III</v>
          </cell>
          <cell r="L239" t="str">
            <v>Profesional</v>
          </cell>
          <cell r="M239">
            <v>6722600</v>
          </cell>
          <cell r="N239" t="str">
            <v>mayerlygarcia@supertransporte.gov.co</v>
          </cell>
          <cell r="O239" t="str">
            <v>mayerli.garcia2014@gmail.com</v>
          </cell>
          <cell r="P239">
            <v>3529728</v>
          </cell>
          <cell r="Q239">
            <v>39768269</v>
          </cell>
          <cell r="S239">
            <v>39768269</v>
          </cell>
          <cell r="T239" t="str">
            <v>Regional- Despacho</v>
          </cell>
          <cell r="U239" t="str">
            <v>Gilberto Andres Bustos Gonzalez</v>
          </cell>
          <cell r="V239">
            <v>44585</v>
          </cell>
          <cell r="W239">
            <v>17022</v>
          </cell>
          <cell r="X239">
            <v>44566</v>
          </cell>
          <cell r="Y239" t="str">
            <v>INVERSIÓN</v>
          </cell>
          <cell r="Z239">
            <v>30022</v>
          </cell>
          <cell r="AA239">
            <v>39768269</v>
          </cell>
          <cell r="AB239" t="str">
            <v>C-2410-0600-3-0-2410002-02</v>
          </cell>
          <cell r="AC239" t="str">
            <v>ADQUISICIÓN DE BIENES Y SERVICIOS - SERVICIO DE SUPERVISIÓN EN EL CUMPLIMIENTO DE LOS REQUISITOS EN EL SECTOR TRANSPORTE - FORTALECIMIENTO A LA SUPERVISIÓN INTEGRAL A LOS VIGILADOS A NIVEL NACIONAL</v>
          </cell>
          <cell r="AD239" t="str">
            <v>si</v>
          </cell>
          <cell r="AE239">
            <v>44926</v>
          </cell>
          <cell r="AN239"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39" t="str">
            <v xml:space="preserve">Contratación Directa </v>
          </cell>
          <cell r="AP239" t="str">
            <v>REGIONAL</v>
          </cell>
          <cell r="AQ239" t="str">
            <v xml:space="preserve">VILLAVICENCIO </v>
          </cell>
          <cell r="AS239">
            <v>44581</v>
          </cell>
          <cell r="AT239">
            <v>26</v>
          </cell>
          <cell r="AU239">
            <v>45106</v>
          </cell>
          <cell r="AV239" t="str">
            <v xml:space="preserve">Prestación Servicios </v>
          </cell>
          <cell r="AW239" t="str">
            <v>EN EJECUCIÓN</v>
          </cell>
          <cell r="AX239">
            <v>44584</v>
          </cell>
          <cell r="AY239">
            <v>44585</v>
          </cell>
          <cell r="AZ239">
            <v>44585</v>
          </cell>
          <cell r="BA239" t="str">
            <v>https://www.secop.gov.co/CO1BusinessLine/Tendering/ContractNoticeView/Index?prevCtxLbl=Buscar+procesos&amp;prevCtxUrl=https%3a%2f%2fwww.secop.gov.co%3a443%2fCO1BusinessLine%2fTendering%2fContractNoticeManagement%2fIndex&amp;notice=CO1.NTC.2623439</v>
          </cell>
          <cell r="BB239" t="str">
            <v>2022537150100151E</v>
          </cell>
          <cell r="BC239" t="str">
            <v>SI</v>
          </cell>
        </row>
        <row r="240">
          <cell r="A240">
            <v>239</v>
          </cell>
          <cell r="B240" t="str">
            <v>Sheila Margarita de la Ossa Carrascal</v>
          </cell>
          <cell r="C240">
            <v>1140875995</v>
          </cell>
          <cell r="D240">
            <v>34765</v>
          </cell>
          <cell r="E240" t="str">
            <v>Sahagún</v>
          </cell>
          <cell r="F240" t="str">
            <v>Mujer</v>
          </cell>
          <cell r="G240">
            <v>44582</v>
          </cell>
          <cell r="H240">
            <v>44926</v>
          </cell>
          <cell r="I240">
            <v>80111607</v>
          </cell>
          <cell r="J240" t="str">
            <v>Abogado</v>
          </cell>
          <cell r="K240" t="str">
            <v>PROFESIONAL III</v>
          </cell>
          <cell r="L240" t="str">
            <v>Profesional</v>
          </cell>
          <cell r="M240">
            <v>3045985835</v>
          </cell>
          <cell r="N240" t="str">
            <v>Sheiladelaosa@supertransporte.gov.co</v>
          </cell>
          <cell r="O240" t="str">
            <v>sheiladelaossac@gmail.com</v>
          </cell>
          <cell r="P240">
            <v>3529728</v>
          </cell>
          <cell r="Q240">
            <v>39768269</v>
          </cell>
          <cell r="S240">
            <v>39768269</v>
          </cell>
          <cell r="T240" t="str">
            <v>Regional- Despacho</v>
          </cell>
          <cell r="U240" t="str">
            <v>Gilberto Andres Bustos Gonzalez</v>
          </cell>
          <cell r="V240">
            <v>44586</v>
          </cell>
          <cell r="W240">
            <v>16622</v>
          </cell>
          <cell r="X240">
            <v>44566</v>
          </cell>
          <cell r="Y240" t="str">
            <v>INVERSIÓN</v>
          </cell>
          <cell r="Z240">
            <v>30122</v>
          </cell>
          <cell r="AA240">
            <v>39768269</v>
          </cell>
          <cell r="AB240" t="str">
            <v>C-2410-0600-3-0-2410002-02</v>
          </cell>
          <cell r="AC240" t="str">
            <v>ADQUISICIÓN DE BIENES Y SERVICIOS - SERVICIO DE SUPERVISIÓN EN EL CUMPLIMIENTO DE LOS REQUISITOS EN EL SECTOR TRANSPORTE - FORTALECIMIENTO A LA SUPERVISIÓN INTEGRAL A LOS VIGILADOS A NIVEL NACIONAL</v>
          </cell>
          <cell r="AD240" t="str">
            <v>si</v>
          </cell>
          <cell r="AE240">
            <v>44926</v>
          </cell>
          <cell r="AN240"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40" t="str">
            <v xml:space="preserve">Contratación Directa </v>
          </cell>
          <cell r="AP240" t="str">
            <v>REGIONAL</v>
          </cell>
          <cell r="AQ240" t="str">
            <v>CARTAGENA</v>
          </cell>
          <cell r="AS240">
            <v>44581</v>
          </cell>
          <cell r="AT240">
            <v>27</v>
          </cell>
          <cell r="AU240">
            <v>45106</v>
          </cell>
          <cell r="AV240" t="str">
            <v xml:space="preserve">Prestación Servicios </v>
          </cell>
          <cell r="AW240" t="str">
            <v>EN EJECUCIÓN</v>
          </cell>
          <cell r="AX240">
            <v>44584</v>
          </cell>
          <cell r="AY240">
            <v>44585</v>
          </cell>
          <cell r="AZ240">
            <v>44585</v>
          </cell>
          <cell r="BA240" t="str">
            <v>https://www.secop.gov.co/CO1BusinessLine/Tendering/ContractNoticeView/Index?prevCtxLbl=Buscar+procesos&amp;prevCtxUrl=https%3a%2f%2fwww.secop.gov.co%3a443%2fCO1BusinessLine%2fTendering%2fContractNoticeManagement%2fIndex&amp;notice=CO1.NTC.2623022</v>
          </cell>
          <cell r="BB240" t="str">
            <v>2022537150100140E</v>
          </cell>
          <cell r="BC240" t="str">
            <v>SI</v>
          </cell>
        </row>
        <row r="241">
          <cell r="A241">
            <v>240</v>
          </cell>
          <cell r="B241" t="str">
            <v>Yulieth Marcela Zuñiga Montero / Andres Mauricio Pinson Ortiz</v>
          </cell>
          <cell r="C241" t="str">
            <v>1083009524 / 1.083.005.314</v>
          </cell>
          <cell r="D241">
            <v>35108</v>
          </cell>
          <cell r="E241" t="str">
            <v>Valledupar / Santa Marta</v>
          </cell>
          <cell r="F241" t="str">
            <v>Hombre</v>
          </cell>
          <cell r="G241">
            <v>44582</v>
          </cell>
          <cell r="H241">
            <v>44926</v>
          </cell>
          <cell r="I241">
            <v>80111607</v>
          </cell>
          <cell r="J241" t="str">
            <v>Abogado</v>
          </cell>
          <cell r="K241" t="str">
            <v>PROFESIONAL III</v>
          </cell>
          <cell r="L241" t="str">
            <v>Profesional</v>
          </cell>
          <cell r="M241">
            <v>3008842671</v>
          </cell>
          <cell r="N241" t="str">
            <v>yuliethzuniga@supertransporte.gov.co</v>
          </cell>
          <cell r="O241" t="str">
            <v>yuliethmarcelazm@gmail.com / andrespinzon1@gmail.com</v>
          </cell>
          <cell r="P241">
            <v>3529728</v>
          </cell>
          <cell r="Q241">
            <v>39768269</v>
          </cell>
          <cell r="S241">
            <v>39768269</v>
          </cell>
          <cell r="T241" t="str">
            <v>Dirección de Investigaciones de Puertos / Regional- Despacho</v>
          </cell>
          <cell r="U241" t="str">
            <v>Felipe Alfonso Cárdenas Quintero</v>
          </cell>
          <cell r="V241">
            <v>44585</v>
          </cell>
          <cell r="W241">
            <v>16422</v>
          </cell>
          <cell r="X241">
            <v>44566</v>
          </cell>
          <cell r="Y241" t="str">
            <v>INVERSIÓN</v>
          </cell>
          <cell r="Z241" t="str">
            <v>30222 / 90422</v>
          </cell>
          <cell r="AA241">
            <v>39768269</v>
          </cell>
          <cell r="AB241" t="str">
            <v>C-2410-0600-3-0-2410002-02</v>
          </cell>
          <cell r="AC241" t="str">
            <v>ADQUISICIÓN DE BIENES Y SERVICIOS - SERVICIO DE SUPERVISIÓN EN EL CUMPLIMIENTO DE LOS REQUISITOS EN EL SECTOR TRANSPORTE - FORTALECIMIENTO A LA SUPERVISIÓN INTEGRAL A LOS VIGILADOS A NIVEL NACIONAL</v>
          </cell>
          <cell r="AD241" t="str">
            <v>si</v>
          </cell>
          <cell r="AE241">
            <v>44926</v>
          </cell>
          <cell r="AH241" t="str">
            <v>CESIÓN</v>
          </cell>
          <cell r="AI241">
            <v>44764</v>
          </cell>
          <cell r="AN241" t="str">
            <v>Prestar servicios profesionales apoyando el desarrollo de las actividades de supervisión de los servicios de transporte en los diferentes modos, en las regiones a nivel nacional de conformidad con los lineamientos, políticas y legislación vigente para el sector.</v>
          </cell>
          <cell r="AO241" t="str">
            <v xml:space="preserve">Contratación Directa </v>
          </cell>
          <cell r="AP241" t="str">
            <v>REGIONAL</v>
          </cell>
          <cell r="AQ241" t="str">
            <v>SANTA MARTA</v>
          </cell>
          <cell r="AR241" t="str">
            <v>Cesión</v>
          </cell>
          <cell r="AS241">
            <v>44581</v>
          </cell>
          <cell r="AT241">
            <v>26</v>
          </cell>
          <cell r="AU241">
            <v>45106</v>
          </cell>
          <cell r="AV241" t="str">
            <v xml:space="preserve">Prestación Servicios </v>
          </cell>
          <cell r="AW241" t="str">
            <v>CESIÓN</v>
          </cell>
          <cell r="AX241">
            <v>44584</v>
          </cell>
          <cell r="AY241">
            <v>44585</v>
          </cell>
          <cell r="AZ241">
            <v>44585</v>
          </cell>
          <cell r="BA241" t="str">
            <v>https://www.secop.gov.co/CO1BusinessLine/Tendering/ContractNoticeView/Index?prevCtxLbl=Buscar+procesos&amp;prevCtxUrl=https%3a%2f%2fwww.secop.gov.co%3a443%2fCO1BusinessLine%2fTendering%2fContractNoticeManagement%2fIndex&amp;notice=CO1.NTC.2623030</v>
          </cell>
          <cell r="BB241" t="str">
            <v>2022537150100150E</v>
          </cell>
          <cell r="BC241" t="str">
            <v>SI</v>
          </cell>
        </row>
        <row r="242">
          <cell r="A242">
            <v>241</v>
          </cell>
          <cell r="B242" t="str">
            <v>Juan Sebastian Parra Abisambra /Claudia Marcela Méndez</v>
          </cell>
          <cell r="C242" t="str">
            <v>1020802848 / 39.813.834</v>
          </cell>
          <cell r="D242" t="str">
            <v>7/03/1995 / 19/03/1985</v>
          </cell>
          <cell r="E242" t="str">
            <v>Bogotá / Guaduas</v>
          </cell>
          <cell r="F242" t="str">
            <v>Mujer</v>
          </cell>
          <cell r="G242">
            <v>44581</v>
          </cell>
          <cell r="H242">
            <v>44926</v>
          </cell>
          <cell r="I242">
            <v>80111614</v>
          </cell>
          <cell r="J242" t="str">
            <v>Comunicadora Social</v>
          </cell>
          <cell r="K242" t="str">
            <v>PROFESIONAL III</v>
          </cell>
          <cell r="L242" t="str">
            <v>Profesional</v>
          </cell>
          <cell r="M242" t="str">
            <v>3183652404 / 6599714</v>
          </cell>
          <cell r="N242" t="str">
            <v>claudiamendez@supertransporte.gov.co</v>
          </cell>
          <cell r="O242" t="str">
            <v>sebastianparra795@gmail.com / 
claudeomentri@hotmail.com</v>
          </cell>
          <cell r="P242">
            <v>3529728</v>
          </cell>
          <cell r="Q242">
            <v>40238899</v>
          </cell>
          <cell r="S242">
            <v>40238899</v>
          </cell>
          <cell r="T242" t="str">
            <v>Despacho del Superintendente de Transporte</v>
          </cell>
          <cell r="U242" t="str">
            <v>1. Andrea Portillo Orostegui 
2. Jeisson Hernan Diaz Duarte (06/07/2022)</v>
          </cell>
          <cell r="V242">
            <v>44582</v>
          </cell>
          <cell r="W242">
            <v>19122</v>
          </cell>
          <cell r="X242">
            <v>44566</v>
          </cell>
          <cell r="Y242" t="str">
            <v>FUNCIONAMIENTO</v>
          </cell>
          <cell r="Z242">
            <v>25822</v>
          </cell>
          <cell r="AA242">
            <v>40238899</v>
          </cell>
          <cell r="AB242" t="str">
            <v>A-02-02-02-008-003</v>
          </cell>
          <cell r="AC242" t="str">
            <v>OTROS SERVICIOS PROFESIONALES, CIENTÍFICOS Y TÉCNICOS</v>
          </cell>
          <cell r="AD242" t="str">
            <v>si</v>
          </cell>
          <cell r="AE242">
            <v>44926</v>
          </cell>
          <cell r="AH242" t="str">
            <v>CESIÓN</v>
          </cell>
          <cell r="AI242">
            <v>44656</v>
          </cell>
          <cell r="AN242" t="str">
            <v>Prestar sus servicios profesionales en la entidad apoyando los procesos de counicaciones externos que requiera la entidad para la divulgación de sus actividades misionales, normatividad y proyectos</v>
          </cell>
          <cell r="AO242" t="str">
            <v xml:space="preserve">Contratación Directa </v>
          </cell>
          <cell r="AP242" t="str">
            <v>LOCAL</v>
          </cell>
          <cell r="AQ242" t="str">
            <v>BOGOTÁ D.C.</v>
          </cell>
          <cell r="AR242" t="str">
            <v>Cesión</v>
          </cell>
          <cell r="AS242">
            <v>44581</v>
          </cell>
          <cell r="AT242" t="e">
            <v>#VALUE!</v>
          </cell>
          <cell r="AU242">
            <v>45106</v>
          </cell>
          <cell r="AV242" t="str">
            <v xml:space="preserve">Prestación Servicios </v>
          </cell>
          <cell r="AW242" t="str">
            <v>CESIÓN</v>
          </cell>
          <cell r="AX242">
            <v>44581</v>
          </cell>
          <cell r="AY242">
            <v>44582</v>
          </cell>
          <cell r="AZ242">
            <v>44582</v>
          </cell>
          <cell r="BA242" t="str">
            <v>https://www.secop.gov.co/CO1BusinessLine/Tendering/ContractNoticeView/Index?prevCtxLbl=Buscar+procesos&amp;prevCtxUrl=https%3a%2f%2fwww.secop.gov.co%3a443%2fCO1BusinessLine%2fTendering%2fContractNoticeManagement%2fIndex&amp;notice=CO1.NTC.2623124</v>
          </cell>
          <cell r="BB242" t="str">
            <v>2022537150100212E</v>
          </cell>
          <cell r="BC242" t="str">
            <v>SI</v>
          </cell>
        </row>
        <row r="243">
          <cell r="A243">
            <v>242</v>
          </cell>
          <cell r="B243" t="str">
            <v>MESTRE MENDIETA PENALISTAS SAS - MM</v>
          </cell>
          <cell r="C243" t="str">
            <v>901272382-3</v>
          </cell>
          <cell r="D243" t="e">
            <v>#N/A</v>
          </cell>
          <cell r="E243" t="e">
            <v>#N/A</v>
          </cell>
          <cell r="F243" t="str">
            <v>Persona Jurídica</v>
          </cell>
          <cell r="G243">
            <v>44581</v>
          </cell>
          <cell r="H243">
            <v>44918</v>
          </cell>
          <cell r="I243">
            <v>80111607</v>
          </cell>
          <cell r="J243" t="str">
            <v>N/A</v>
          </cell>
          <cell r="K243" t="str">
            <v>EXPERTO II</v>
          </cell>
          <cell r="L243" t="str">
            <v>Profesional</v>
          </cell>
          <cell r="M243">
            <v>6104058</v>
          </cell>
          <cell r="N243" t="e">
            <v>#N/A</v>
          </cell>
          <cell r="O243" t="str">
            <v>dmestizo@mypabogados.com.co</v>
          </cell>
          <cell r="P243">
            <v>10011648</v>
          </cell>
          <cell r="Q243">
            <v>114466509</v>
          </cell>
          <cell r="S243">
            <v>114466509</v>
          </cell>
          <cell r="T243" t="str">
            <v>Oficina Asesora Jurídica</v>
          </cell>
          <cell r="U243" t="str">
            <v>María Fernanda Serna Quiroga</v>
          </cell>
          <cell r="V243">
            <v>44582</v>
          </cell>
          <cell r="W243">
            <v>23022</v>
          </cell>
          <cell r="X243">
            <v>44567</v>
          </cell>
          <cell r="Y243" t="str">
            <v>FUNCIONAMIENTO</v>
          </cell>
          <cell r="Z243">
            <v>25922</v>
          </cell>
          <cell r="AA243">
            <v>114466509</v>
          </cell>
          <cell r="AB243" t="str">
            <v>A-02-02-02-008-002</v>
          </cell>
          <cell r="AC243" t="str">
            <v>SERVICIOS JURÍDICOS Y CONTABLES</v>
          </cell>
          <cell r="AD243" t="str">
            <v>si</v>
          </cell>
          <cell r="AE243">
            <v>44918</v>
          </cell>
          <cell r="AN243" t="str">
            <v>Prestar sus servicios profesionales ejerciendo la representación judicial y extrajudicial de la Superintendencia de Transporte, sin distinguir en la calidad en que actué, dentro de procesos de carácter penal ante la Fiscalía General de la Nación y los jueces y autoridades de la República.</v>
          </cell>
          <cell r="AO243" t="str">
            <v xml:space="preserve">Contratación Directa </v>
          </cell>
          <cell r="AP243" t="str">
            <v>LOCAL</v>
          </cell>
          <cell r="AQ243" t="str">
            <v>BOGOTÁ D.C.</v>
          </cell>
          <cell r="AS243">
            <v>44581</v>
          </cell>
          <cell r="AT243" t="e">
            <v>#N/A</v>
          </cell>
          <cell r="AU243">
            <v>45098</v>
          </cell>
          <cell r="AV243" t="str">
            <v xml:space="preserve">Prestación Servicios </v>
          </cell>
          <cell r="AW243" t="str">
            <v>EN EJECUCIÓN</v>
          </cell>
          <cell r="AX243" t="str">
            <v>N/A</v>
          </cell>
          <cell r="AY243" t="str">
            <v>N/A</v>
          </cell>
          <cell r="AZ243">
            <v>44582</v>
          </cell>
          <cell r="BA243" t="str">
            <v>https://www.secop.gov.co/CO1BusinessLine/Tendering/ContractNoticeView/Index?prevCtxLbl=Buscar+procesos&amp;prevCtxUrl=https%3a%2f%2fwww.secop.gov.co%3a443%2fCO1BusinessLine%2fTendering%2fContractNoticeManagement%2fIndex&amp;notice=CO1.NTC.2623329</v>
          </cell>
          <cell r="BB243" t="str">
            <v>2022537150100050E</v>
          </cell>
          <cell r="BC243" t="str">
            <v>SI</v>
          </cell>
        </row>
        <row r="244">
          <cell r="A244">
            <v>243</v>
          </cell>
          <cell r="B244" t="str">
            <v>SANTAELLA, MORALES &amp; MARTINEZ ABOGADOS S.A.S</v>
          </cell>
          <cell r="C244" t="str">
            <v>901262382-0</v>
          </cell>
          <cell r="D244" t="e">
            <v>#N/A</v>
          </cell>
          <cell r="E244" t="e">
            <v>#N/A</v>
          </cell>
          <cell r="F244" t="str">
            <v>Persona Jurídica</v>
          </cell>
          <cell r="G244">
            <v>44581</v>
          </cell>
          <cell r="H244">
            <v>44918</v>
          </cell>
          <cell r="I244">
            <v>80111607</v>
          </cell>
          <cell r="J244" t="str">
            <v>N/A</v>
          </cell>
          <cell r="K244" t="str">
            <v>EXPERTO II</v>
          </cell>
          <cell r="L244" t="str">
            <v>Profesional</v>
          </cell>
          <cell r="M244">
            <v>6406304</v>
          </cell>
          <cell r="N244" t="e">
            <v>#N/A</v>
          </cell>
          <cell r="O244" t="str">
            <v>luisc.martinez@smmabogados.com</v>
          </cell>
          <cell r="P244">
            <v>10011648</v>
          </cell>
          <cell r="Q244">
            <v>114466509</v>
          </cell>
          <cell r="S244">
            <v>114466509</v>
          </cell>
          <cell r="T244" t="str">
            <v>Oficina Asesora Jurídica</v>
          </cell>
          <cell r="U244" t="str">
            <v>María Fernanda Serna Quiroga</v>
          </cell>
          <cell r="V244">
            <v>44582</v>
          </cell>
          <cell r="W244">
            <v>23122</v>
          </cell>
          <cell r="X244">
            <v>44567</v>
          </cell>
          <cell r="Y244" t="str">
            <v>FUNCIONAMIENTO</v>
          </cell>
          <cell r="Z244">
            <v>26122</v>
          </cell>
          <cell r="AA244">
            <v>114466509</v>
          </cell>
          <cell r="AB244" t="str">
            <v>A-02-02-02-008-002</v>
          </cell>
          <cell r="AC244" t="str">
            <v>SERVICIOS JURÍDICOS Y CONTABLES</v>
          </cell>
          <cell r="AD244" t="str">
            <v>si</v>
          </cell>
          <cell r="AE244">
            <v>44918</v>
          </cell>
          <cell r="AN244" t="str">
            <v>Prestar sus servicios profesionales altamente especializados ejerciendo la representación judicial y extrajudicial de la Superintendencia de Transporte en defensa de los intereses de la misma, apoyando en el análisis normativo jurisprudencial y doctrinal aplicado en la proyección y revisión de documentos de carácter jurídico que le sean asignados con el propósito de adelantar la defensa y representación de la entidad, en aquellos procesos donde se otorgue poder para el efecto</v>
          </cell>
          <cell r="AO244" t="str">
            <v xml:space="preserve">Contratación Directa </v>
          </cell>
          <cell r="AP244" t="str">
            <v>LOCAL</v>
          </cell>
          <cell r="AQ244" t="str">
            <v>BOGOTÁ D.C.</v>
          </cell>
          <cell r="AS244">
            <v>44581</v>
          </cell>
          <cell r="AT244" t="e">
            <v>#N/A</v>
          </cell>
          <cell r="AU244">
            <v>45098</v>
          </cell>
          <cell r="AV244" t="str">
            <v xml:space="preserve">Prestación Servicios </v>
          </cell>
          <cell r="AW244" t="str">
            <v>EN EJECUCIÓN</v>
          </cell>
          <cell r="AX244" t="str">
            <v>N/A</v>
          </cell>
          <cell r="AY244" t="str">
            <v>N/A</v>
          </cell>
          <cell r="AZ244">
            <v>44582</v>
          </cell>
          <cell r="BA244" t="str">
            <v>https://www.secop.gov.co/CO1BusinessLine/Tendering/ContractNoticeView/Index?prevCtxLbl=Buscar+procesos&amp;prevCtxUrl=https%3a%2f%2fwww.secop.gov.co%3a443%2fCO1BusinessLine%2fTendering%2fContractNoticeManagement%2fIndex&amp;notice=CO1.NTC.2623332</v>
          </cell>
          <cell r="BB244" t="str">
            <v>2022537150100051E</v>
          </cell>
          <cell r="BC244" t="str">
            <v>SI</v>
          </cell>
        </row>
        <row r="245">
          <cell r="A245">
            <v>244</v>
          </cell>
          <cell r="B245" t="str">
            <v xml:space="preserve">Angela Paticia Gomez Quintana </v>
          </cell>
          <cell r="C245">
            <v>1055273839</v>
          </cell>
          <cell r="D245">
            <v>34837</v>
          </cell>
          <cell r="E245" t="str">
            <v>Santa Rosa de Viterbo</v>
          </cell>
          <cell r="F245" t="str">
            <v>Mujer</v>
          </cell>
          <cell r="G245">
            <v>44581</v>
          </cell>
          <cell r="H245">
            <v>44926</v>
          </cell>
          <cell r="I245">
            <v>80111607</v>
          </cell>
          <cell r="J245" t="str">
            <v>Abogado</v>
          </cell>
          <cell r="K245" t="str">
            <v>PROFESIONAL I</v>
          </cell>
          <cell r="L245" t="str">
            <v>Profesional</v>
          </cell>
          <cell r="M245">
            <v>3212950091</v>
          </cell>
          <cell r="N245" t="str">
            <v>angelagomez@supertransporte.gov.co</v>
          </cell>
          <cell r="O245" t="str">
            <v>angelagomez.abg@gmail.com</v>
          </cell>
          <cell r="P245">
            <v>2941952</v>
          </cell>
          <cell r="Q245">
            <v>33047927</v>
          </cell>
          <cell r="S245">
            <v>33047927</v>
          </cell>
          <cell r="T245" t="str">
            <v>GIT de Transporte Terrestre de Pasajeros de la Dirección 
de Investigaciones de la Delegatura de Tránsito y Transporte Terrestre</v>
          </cell>
          <cell r="U245" t="str">
            <v>Adriana Rocío Rodríguez Cetina</v>
          </cell>
          <cell r="V245">
            <v>44585</v>
          </cell>
          <cell r="W245">
            <v>26222</v>
          </cell>
          <cell r="X245">
            <v>44567</v>
          </cell>
          <cell r="Y245" t="str">
            <v>INVERSIÓN</v>
          </cell>
          <cell r="Z245">
            <v>27222</v>
          </cell>
          <cell r="AA245">
            <v>33047927</v>
          </cell>
          <cell r="AB245" t="str">
            <v>C-2410-0600-3-0-2410002-02</v>
          </cell>
          <cell r="AC245" t="str">
            <v>ADQUISICIÓN DE BIENES Y SERVICIOS - SERVICIO DE SUPERVISIÓN EN EL CUMPLIMIENTO DE LOS REQUISITOS EN EL SECTOR TRANSPORTE - FORTALECIMIENTO A LA SUPERVISIÓN INTEGRAL A LOS VIGILADOS A NIVEL NACIONAL</v>
          </cell>
          <cell r="AD245" t="str">
            <v>si</v>
          </cell>
          <cell r="AE245">
            <v>44926</v>
          </cell>
          <cell r="AN245"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45" t="str">
            <v xml:space="preserve">Contratación Directa </v>
          </cell>
          <cell r="AP245" t="str">
            <v>LOCAL</v>
          </cell>
          <cell r="AQ245" t="str">
            <v>BOGOTÁ D.C.</v>
          </cell>
          <cell r="AT245">
            <v>27</v>
          </cell>
          <cell r="AU245">
            <v>45106</v>
          </cell>
          <cell r="AV245" t="str">
            <v xml:space="preserve">Prestación Servicios </v>
          </cell>
          <cell r="AW245" t="str">
            <v>EN EJECUCIÓN</v>
          </cell>
          <cell r="AX245">
            <v>44582</v>
          </cell>
          <cell r="AY245">
            <v>44583</v>
          </cell>
          <cell r="AZ245">
            <v>44585</v>
          </cell>
          <cell r="BA245" t="str">
            <v>https://community.secop.gov.co/Public/Tendering/OpportunityDetail/Index?noticeUID=CO1.NTC.2623356&amp;isFromPublicArea=True&amp;isModal=true&amp;asPopupView=true</v>
          </cell>
          <cell r="BB245" t="str">
            <v>2022537150100268E</v>
          </cell>
          <cell r="BC245" t="str">
            <v>SI</v>
          </cell>
        </row>
        <row r="246">
          <cell r="A246">
            <v>245</v>
          </cell>
          <cell r="B246" t="str">
            <v>Carlos Alberto Velandia Buitrago</v>
          </cell>
          <cell r="C246">
            <v>1019031250</v>
          </cell>
          <cell r="D246">
            <v>32573</v>
          </cell>
          <cell r="E246" t="str">
            <v>El Cocuy</v>
          </cell>
          <cell r="F246" t="str">
            <v>Hombre</v>
          </cell>
          <cell r="G246">
            <v>44581</v>
          </cell>
          <cell r="H246">
            <v>44926</v>
          </cell>
          <cell r="I246">
            <v>80111607</v>
          </cell>
          <cell r="J246" t="str">
            <v>Derecho - ESP</v>
          </cell>
          <cell r="K246" t="str">
            <v>PROFESIONAL I</v>
          </cell>
          <cell r="L246" t="str">
            <v>Profesional</v>
          </cell>
          <cell r="M246">
            <v>4916965</v>
          </cell>
          <cell r="N246" t="str">
            <v>CarlosVelandia@supertransporte.gov.co</v>
          </cell>
          <cell r="O246" t="str">
            <v>cabeto0306@gmail.com</v>
          </cell>
          <cell r="P246">
            <v>2941952</v>
          </cell>
          <cell r="Q246">
            <v>33047927</v>
          </cell>
          <cell r="S246">
            <v>33047927</v>
          </cell>
          <cell r="T246" t="str">
            <v>GIT de Transporte Terrestre de Pasajeros de la Dirección 
de Investigaciones de la Delegatura de Tránsito y Transporte Terrestre</v>
          </cell>
          <cell r="U246" t="str">
            <v>Adriana Rocío Rodríguez Cetina</v>
          </cell>
          <cell r="V246">
            <v>44585</v>
          </cell>
          <cell r="W246">
            <v>26022</v>
          </cell>
          <cell r="X246">
            <v>44567</v>
          </cell>
          <cell r="Y246" t="str">
            <v>INVERSIÓN</v>
          </cell>
          <cell r="Z246">
            <v>28122</v>
          </cell>
          <cell r="AA246">
            <v>33047927</v>
          </cell>
          <cell r="AB246" t="str">
            <v>C-2410-0600-3-0-2410002-02</v>
          </cell>
          <cell r="AC246" t="str">
            <v>ADQUISICIÓN DE BIENES Y SERVICIOS - SERVICIO DE SUPERVISIÓN EN EL CUMPLIMIENTO DE LOS REQUISITOS EN EL SECTOR TRANSPORTE - FORTALECIMIENTO A LA SUPERVISIÓN INTEGRAL A LOS VIGILADOS A NIVEL NACIONAL</v>
          </cell>
          <cell r="AD246" t="str">
            <v>si</v>
          </cell>
          <cell r="AE246">
            <v>44926</v>
          </cell>
          <cell r="AH246" t="str">
            <v>SUSPENSIÓN</v>
          </cell>
          <cell r="AI246">
            <v>44637</v>
          </cell>
          <cell r="AJ246">
            <v>44700</v>
          </cell>
          <cell r="AK246" t="str">
            <v>REINICIO</v>
          </cell>
          <cell r="AL246">
            <v>44701</v>
          </cell>
          <cell r="AN246"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46" t="str">
            <v xml:space="preserve">Contratación Directa </v>
          </cell>
          <cell r="AP246" t="str">
            <v>LOCAL</v>
          </cell>
          <cell r="AQ246" t="str">
            <v>BOGOTÁ D.C.</v>
          </cell>
          <cell r="AT246">
            <v>33</v>
          </cell>
          <cell r="AU246">
            <v>45106</v>
          </cell>
          <cell r="AV246" t="str">
            <v xml:space="preserve">Prestación Servicios </v>
          </cell>
          <cell r="AW246" t="str">
            <v>EN EJECUCIÓN</v>
          </cell>
          <cell r="AX246">
            <v>44584</v>
          </cell>
          <cell r="AY246">
            <v>44585</v>
          </cell>
          <cell r="AZ246">
            <v>44585</v>
          </cell>
          <cell r="BA246" t="str">
            <v>https://community.secop.gov.co/Public/Tendering/OpportunityDetail/Index?noticeUID=CO1.NTC.2623457&amp;isFromPublicArea=True&amp;isModal=true&amp;asPopupView=true</v>
          </cell>
          <cell r="BB246" t="str">
            <v>2022537150100269E</v>
          </cell>
          <cell r="BC246" t="str">
            <v>SI</v>
          </cell>
        </row>
        <row r="247">
          <cell r="A247">
            <v>246</v>
          </cell>
          <cell r="B247" t="str">
            <v>Dayan Fernando Gonzalez Albarracin</v>
          </cell>
          <cell r="C247">
            <v>1053338183</v>
          </cell>
          <cell r="D247">
            <v>33546</v>
          </cell>
          <cell r="E247" t="str">
            <v>Chiquinquirá</v>
          </cell>
          <cell r="F247" t="str">
            <v>Hombre</v>
          </cell>
          <cell r="G247">
            <v>44581</v>
          </cell>
          <cell r="H247">
            <v>44926</v>
          </cell>
          <cell r="I247">
            <v>80111601</v>
          </cell>
          <cell r="J247" t="str">
            <v>TECNOLOGIA EN OBRAS CIVILES</v>
          </cell>
          <cell r="K247" t="str">
            <v>BACHILLER I</v>
          </cell>
          <cell r="L247" t="str">
            <v>Apoyo</v>
          </cell>
          <cell r="M247">
            <v>3056770</v>
          </cell>
          <cell r="N247" t="str">
            <v>dayangonzalez@supertransporte.gov.co</v>
          </cell>
          <cell r="O247" t="str">
            <v>yanfer.1925@hotmail.com</v>
          </cell>
          <cell r="P247">
            <v>1525760</v>
          </cell>
          <cell r="Q247">
            <v>17139371</v>
          </cell>
          <cell r="S247">
            <v>17139371</v>
          </cell>
          <cell r="T247" t="str">
            <v>Dirección de Investigaciones de la Delegatura de Tránsito y Transporte Terrestre</v>
          </cell>
          <cell r="U247" t="str">
            <v>Hernan Dario Otalora Guevara</v>
          </cell>
          <cell r="V247">
            <v>44585</v>
          </cell>
          <cell r="W247">
            <v>38522</v>
          </cell>
          <cell r="X247">
            <v>44579</v>
          </cell>
          <cell r="Y247" t="str">
            <v>INVERSIÓN</v>
          </cell>
          <cell r="Z247">
            <v>28222</v>
          </cell>
          <cell r="AA247">
            <v>17139371</v>
          </cell>
          <cell r="AB247" t="str">
            <v>C-2410-0600-3-0-2410002-02</v>
          </cell>
          <cell r="AC247" t="str">
            <v>ADQUISICIÓN DE BIENES Y SERVICIOS - SERVICIO DE SUPERVISIÓN EN EL CUMPLIMIENTO DE LOS REQUISITOS EN EL SECTOR TRANSPORTE - FORTALECIMIENTO A LA SUPERVISIÓN INTEGRAL A LOS VIGILADOS A NIVEL NACIONAL</v>
          </cell>
          <cell r="AD247" t="str">
            <v>si</v>
          </cell>
          <cell r="AE247">
            <v>44926</v>
          </cell>
          <cell r="AN247"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47" t="str">
            <v xml:space="preserve">Contratación Directa </v>
          </cell>
          <cell r="AP247" t="str">
            <v>LOCAL</v>
          </cell>
          <cell r="AQ247" t="str">
            <v>BOGOTÁ D.C.</v>
          </cell>
          <cell r="AT247">
            <v>31</v>
          </cell>
          <cell r="AU247">
            <v>45106</v>
          </cell>
          <cell r="AV247" t="str">
            <v xml:space="preserve">Prestación Servicios </v>
          </cell>
          <cell r="AW247" t="str">
            <v>EN EJECUCIÓN</v>
          </cell>
          <cell r="AX247">
            <v>44584</v>
          </cell>
          <cell r="AY247">
            <v>44585</v>
          </cell>
          <cell r="AZ247" t="str">
            <v>N/A</v>
          </cell>
          <cell r="BA247" t="str">
            <v>https://community.secop.gov.co/Public/Tendering/OpportunityDetail/Index?noticeUID=CO1.NTC.2623605&amp;isFromPublicArea=True&amp;isModal=true&amp;asPopupView=true</v>
          </cell>
          <cell r="BB247" t="str">
            <v>2022537150100270E</v>
          </cell>
          <cell r="BC247" t="str">
            <v>SI</v>
          </cell>
        </row>
        <row r="248">
          <cell r="A248">
            <v>247</v>
          </cell>
          <cell r="B248" t="str">
            <v>Juan David Cortes Perez</v>
          </cell>
          <cell r="C248">
            <v>1018416931</v>
          </cell>
          <cell r="D248">
            <v>32291</v>
          </cell>
          <cell r="E248" t="str">
            <v xml:space="preserve">Bogotá </v>
          </cell>
          <cell r="F248" t="str">
            <v>Hombre</v>
          </cell>
          <cell r="G248">
            <v>44581</v>
          </cell>
          <cell r="H248">
            <v>44926</v>
          </cell>
          <cell r="I248">
            <v>80111607</v>
          </cell>
          <cell r="J248" t="str">
            <v>Abogado</v>
          </cell>
          <cell r="K248" t="str">
            <v>PROFESIONAL I</v>
          </cell>
          <cell r="L248" t="str">
            <v>Profesional</v>
          </cell>
          <cell r="M248">
            <v>3177705237</v>
          </cell>
          <cell r="N248" t="str">
            <v>JuanCortes@supertransporte.gov.co</v>
          </cell>
          <cell r="O248" t="str">
            <v>juandavidcortes@outlook.com</v>
          </cell>
          <cell r="P248">
            <v>2941952</v>
          </cell>
          <cell r="Q248">
            <v>33047927</v>
          </cell>
          <cell r="S248">
            <v>33047927</v>
          </cell>
          <cell r="T248" t="str">
            <v>GIT Transporte Terrestre de Carga de la Dirección de
Investigaciones de la Delegatura de Tránsito y Transporte Terrestre</v>
          </cell>
          <cell r="U248" t="str">
            <v>Laura Lizeth Barón Ubaque</v>
          </cell>
          <cell r="V248">
            <v>44587</v>
          </cell>
          <cell r="W248">
            <v>25622</v>
          </cell>
          <cell r="X248">
            <v>44567</v>
          </cell>
          <cell r="Y248" t="str">
            <v>INVERSIÓN</v>
          </cell>
          <cell r="Z248">
            <v>27522</v>
          </cell>
          <cell r="AA248">
            <v>33047927</v>
          </cell>
          <cell r="AB248" t="str">
            <v>C-2410-0600-3-0-2410002-02</v>
          </cell>
          <cell r="AC248" t="str">
            <v>ADQUISICIÓN DE BIENES Y SERVICIOS - SERVICIO DE SUPERVISIÓN EN EL CUMPLIMIENTO DE LOS REQUISITOS EN EL SECTOR TRANSPORTE - FORTALECIMIENTO A LA SUPERVISIÓN INTEGRAL A LOS VIGILADOS A NIVEL NACIONAL</v>
          </cell>
          <cell r="AD248" t="str">
            <v>si</v>
          </cell>
          <cell r="AE248">
            <v>44926</v>
          </cell>
          <cell r="AN248"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48" t="str">
            <v xml:space="preserve">Contratación Directa </v>
          </cell>
          <cell r="AP248" t="str">
            <v>LOCAL</v>
          </cell>
          <cell r="AQ248" t="str">
            <v>BOGOTÁ D.C.</v>
          </cell>
          <cell r="AS248">
            <v>44581</v>
          </cell>
          <cell r="AT248">
            <v>34</v>
          </cell>
          <cell r="AU248">
            <v>45106</v>
          </cell>
          <cell r="AV248" t="str">
            <v xml:space="preserve">Prestación Servicios </v>
          </cell>
          <cell r="AW248" t="str">
            <v>EN EJECUCIÓN</v>
          </cell>
          <cell r="AX248">
            <v>44582</v>
          </cell>
          <cell r="AY248">
            <v>44583</v>
          </cell>
          <cell r="AZ248">
            <v>44587</v>
          </cell>
          <cell r="BA248" t="str">
            <v>https://community.secop.gov.co/Public/Tendering/OpportunityDetail/Index?noticeUID=CO1.NTC.2624104&amp;isFromPublicArea=True&amp;isModal=true&amp;asPopupView=true</v>
          </cell>
          <cell r="BB248" t="str">
            <v>2022537150100277E</v>
          </cell>
          <cell r="BC248" t="str">
            <v>SI</v>
          </cell>
        </row>
        <row r="249">
          <cell r="A249">
            <v>248</v>
          </cell>
          <cell r="B249" t="str">
            <v>Julian Esteban Palomino Montalvo</v>
          </cell>
          <cell r="C249">
            <v>1020814081</v>
          </cell>
          <cell r="D249">
            <v>35156</v>
          </cell>
          <cell r="E249" t="str">
            <v>Bogotá</v>
          </cell>
          <cell r="F249" t="str">
            <v>Hombre</v>
          </cell>
          <cell r="G249">
            <v>44581</v>
          </cell>
          <cell r="H249">
            <v>44926</v>
          </cell>
          <cell r="I249">
            <v>80111601</v>
          </cell>
          <cell r="J249" t="str">
            <v>Bachiller</v>
          </cell>
          <cell r="K249" t="str">
            <v>BACHILLER II</v>
          </cell>
          <cell r="L249" t="str">
            <v>Apoyo</v>
          </cell>
          <cell r="M249">
            <v>3504110161</v>
          </cell>
          <cell r="N249" t="str">
            <v>JulianPalomino@supertransporte.gov.co</v>
          </cell>
          <cell r="O249" t="str">
            <v>matijupa.jp@gmail.com</v>
          </cell>
          <cell r="P249">
            <v>1765376</v>
          </cell>
          <cell r="Q249">
            <v>19831057</v>
          </cell>
          <cell r="S249">
            <v>19831057</v>
          </cell>
          <cell r="T249" t="str">
            <v>Dirección de Investigaciones de la Delegatura de Tránsito y Transporte Terrestre</v>
          </cell>
          <cell r="U249" t="str">
            <v>Hernan Dario Otalora Guevara</v>
          </cell>
          <cell r="V249">
            <v>44585</v>
          </cell>
          <cell r="W249">
            <v>37922</v>
          </cell>
          <cell r="X249">
            <v>44579</v>
          </cell>
          <cell r="Y249" t="str">
            <v>INVERSIÓN</v>
          </cell>
          <cell r="Z249">
            <v>28322</v>
          </cell>
          <cell r="AA249">
            <v>19831057</v>
          </cell>
          <cell r="AB249" t="str">
            <v>C-2410-0600-3-0-2410002-02</v>
          </cell>
          <cell r="AC249" t="str">
            <v>ADQUISICIÓN DE BIENES Y SERVICIOS - SERVICIO DE SUPERVISIÓN EN EL CUMPLIMIENTO DE LOS REQUISITOS EN EL SECTOR TRANSPORTE - FORTALECIMIENTO A LA SUPERVISIÓN INTEGRAL A LOS VIGILADOS A NIVEL NACIONAL</v>
          </cell>
          <cell r="AD249" t="str">
            <v>si</v>
          </cell>
          <cell r="AE249">
            <v>44926</v>
          </cell>
          <cell r="AN249"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49" t="str">
            <v xml:space="preserve">Contratación Directa </v>
          </cell>
          <cell r="AP249" t="str">
            <v>LOCAL</v>
          </cell>
          <cell r="AQ249" t="str">
            <v>BOGOTÁ D.C.</v>
          </cell>
          <cell r="AT249">
            <v>26</v>
          </cell>
          <cell r="AU249">
            <v>45106</v>
          </cell>
          <cell r="AV249" t="str">
            <v xml:space="preserve">Prestación Servicios </v>
          </cell>
          <cell r="AW249" t="str">
            <v>EN EJECUCIÓN</v>
          </cell>
          <cell r="AX249">
            <v>44584</v>
          </cell>
          <cell r="AY249">
            <v>44585</v>
          </cell>
          <cell r="AZ249" t="str">
            <v>N/A</v>
          </cell>
          <cell r="BA249" t="str">
            <v>https://community.secop.gov.co/Public/Tendering/OpportunityDetail/Index?noticeUID=CO1.NTC.2624041&amp;isFromPublicArea=True&amp;isModal=true&amp;asPopupView=true</v>
          </cell>
          <cell r="BB249" t="str">
            <v xml:space="preserve">2022537150100272E </v>
          </cell>
          <cell r="BC249" t="str">
            <v>SI</v>
          </cell>
        </row>
        <row r="250">
          <cell r="A250">
            <v>249</v>
          </cell>
          <cell r="B250" t="str">
            <v>Julio Cesar Uñate Patiño</v>
          </cell>
          <cell r="C250">
            <v>1032497217</v>
          </cell>
          <cell r="D250">
            <v>35893</v>
          </cell>
          <cell r="E250" t="str">
            <v>BOGOTÁ D.C.</v>
          </cell>
          <cell r="F250" t="str">
            <v>Hombre</v>
          </cell>
          <cell r="G250">
            <v>44581</v>
          </cell>
          <cell r="H250">
            <v>44926</v>
          </cell>
          <cell r="I250">
            <v>80111607</v>
          </cell>
          <cell r="J250" t="str">
            <v>DERECHO</v>
          </cell>
          <cell r="K250" t="str">
            <v>PROFESIONAL I</v>
          </cell>
          <cell r="L250" t="str">
            <v>Profesional</v>
          </cell>
          <cell r="M250">
            <v>9021535</v>
          </cell>
          <cell r="N250" t="str">
            <v>juliounate@supertransporte.gov.co</v>
          </cell>
          <cell r="O250" t="str">
            <v>julio.cesar.unate@gmail.com</v>
          </cell>
          <cell r="P250">
            <v>2941952</v>
          </cell>
          <cell r="Q250">
            <v>33047927</v>
          </cell>
          <cell r="S250">
            <v>33047927</v>
          </cell>
          <cell r="T250" t="str">
            <v>GIT Transporte Terrestre de Carga de la Dirección de
Investigaciones de la Delegatura de Tránsito y Transporte Terrestre</v>
          </cell>
          <cell r="U250" t="str">
            <v>Laura Lizeth Barón Ubaque</v>
          </cell>
          <cell r="V250">
            <v>44585</v>
          </cell>
          <cell r="W250">
            <v>26322</v>
          </cell>
          <cell r="X250">
            <v>44567</v>
          </cell>
          <cell r="Y250" t="str">
            <v>INVERSIÓN</v>
          </cell>
          <cell r="Z250">
            <v>28422</v>
          </cell>
          <cell r="AA250">
            <v>33047927</v>
          </cell>
          <cell r="AB250" t="str">
            <v>C-2410-0600-3-0-2410002-02</v>
          </cell>
          <cell r="AC250" t="str">
            <v>ADQUISICIÓN DE BIENES Y SERVICIOS - SERVICIO DE SUPERVISIÓN EN EL CUMPLIMIENTO DE LOS REQUISITOS EN EL SECTOR TRANSPORTE - FORTALECIMIENTO A LA SUPERVISIÓN INTEGRAL A LOS VIGILADOS A NIVEL NACIONAL</v>
          </cell>
          <cell r="AD250" t="str">
            <v>si</v>
          </cell>
          <cell r="AE250">
            <v>44926</v>
          </cell>
          <cell r="AN250"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50" t="str">
            <v xml:space="preserve">Contratación Directa </v>
          </cell>
          <cell r="AP250" t="str">
            <v>LOCAL</v>
          </cell>
          <cell r="AQ250" t="str">
            <v>BOGOTÁ D.C.</v>
          </cell>
          <cell r="AT250">
            <v>24</v>
          </cell>
          <cell r="AU250">
            <v>45106</v>
          </cell>
          <cell r="AV250" t="str">
            <v xml:space="preserve">Prestación Servicios </v>
          </cell>
          <cell r="AW250" t="str">
            <v>EN EJECUCIÓN</v>
          </cell>
          <cell r="AX250">
            <v>44584</v>
          </cell>
          <cell r="AY250">
            <v>44585</v>
          </cell>
          <cell r="AZ250">
            <v>44585</v>
          </cell>
          <cell r="BA250" t="str">
            <v>https://community.secop.gov.co/Public/Tendering/OpportunityDetail/Index?noticeUID=CO1.NTC.2625764&amp;isFromPublicArea=True&amp;isModal=true&amp;asPopupView=true</v>
          </cell>
          <cell r="BB250" t="str">
            <v>2022537150100273E</v>
          </cell>
          <cell r="BC250" t="str">
            <v>SI</v>
          </cell>
        </row>
        <row r="251">
          <cell r="A251">
            <v>250</v>
          </cell>
          <cell r="B251" t="str">
            <v>Karol Nathalia Trujullo Hernandez</v>
          </cell>
          <cell r="C251">
            <v>1001043829</v>
          </cell>
          <cell r="D251">
            <v>37118</v>
          </cell>
          <cell r="E251" t="str">
            <v>Bogotá, D.C.</v>
          </cell>
          <cell r="F251" t="str">
            <v>Mujer</v>
          </cell>
          <cell r="G251">
            <v>44581</v>
          </cell>
          <cell r="H251">
            <v>44926</v>
          </cell>
          <cell r="I251">
            <v>80111601</v>
          </cell>
          <cell r="J251" t="str">
            <v>TECNOLOGIA EN GESTION</v>
          </cell>
          <cell r="K251" t="str">
            <v>BACHILLER II</v>
          </cell>
          <cell r="L251" t="str">
            <v>Apoyo</v>
          </cell>
          <cell r="M251">
            <v>3232792323</v>
          </cell>
          <cell r="N251" t="str">
            <v>karoltrujillo@supertransporte.gov.co</v>
          </cell>
          <cell r="O251" t="str">
            <v>KNATALIA147@GMAIL.COM</v>
          </cell>
          <cell r="P251">
            <v>1765376</v>
          </cell>
          <cell r="Q251">
            <v>19831057</v>
          </cell>
          <cell r="S251">
            <v>19831057</v>
          </cell>
          <cell r="T251" t="str">
            <v>Dirección de Investigaciones de la Delegatura de Tránsito y Transporte Terrestre</v>
          </cell>
          <cell r="U251" t="str">
            <v>Hernan Dario Otalora Guevara</v>
          </cell>
          <cell r="V251">
            <v>44585</v>
          </cell>
          <cell r="W251">
            <v>38322</v>
          </cell>
          <cell r="X251">
            <v>44579</v>
          </cell>
          <cell r="Y251" t="str">
            <v>INVERSIÓN</v>
          </cell>
          <cell r="Z251">
            <v>27622</v>
          </cell>
          <cell r="AA251">
            <v>19831057</v>
          </cell>
          <cell r="AB251" t="str">
            <v>C-2410-0600-3-0-2410002-02</v>
          </cell>
          <cell r="AC251" t="str">
            <v>ADQUISICIÓN DE BIENES Y SERVICIOS - SERVICIO DE SUPERVISIÓN EN EL CUMPLIMIENTO DE LOS REQUISITOS EN EL SECTOR TRANSPORTE - FORTALECIMIENTO A LA SUPERVISIÓN INTEGRAL A LOS VIGILADOS A NIVEL NACIONAL</v>
          </cell>
          <cell r="AD251" t="str">
            <v>si</v>
          </cell>
          <cell r="AE251">
            <v>44926</v>
          </cell>
          <cell r="AN251"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51" t="str">
            <v xml:space="preserve">Contratación Directa </v>
          </cell>
          <cell r="AP251" t="str">
            <v>LOCAL</v>
          </cell>
          <cell r="AQ251" t="str">
            <v>BOGOTÁ D.C.</v>
          </cell>
          <cell r="AT251">
            <v>21</v>
          </cell>
          <cell r="AU251">
            <v>45106</v>
          </cell>
          <cell r="AV251" t="str">
            <v xml:space="preserve">Prestación Servicios </v>
          </cell>
          <cell r="AW251" t="str">
            <v>EN EJECUCIÓN</v>
          </cell>
          <cell r="AX251">
            <v>44582</v>
          </cell>
          <cell r="AY251">
            <v>44583</v>
          </cell>
          <cell r="AZ251" t="str">
            <v>N/A</v>
          </cell>
          <cell r="BA251" t="str">
            <v>https://community.secop.gov.co/Public/Tendering/OpportunityDetail/Index?noticeUID=CO1.NTC.2625077&amp;isFromPublicArea=True&amp;isModal=true&amp;asPopupView=true</v>
          </cell>
          <cell r="BB251" t="str">
            <v>2022537150100274E</v>
          </cell>
          <cell r="BC251" t="str">
            <v>SI</v>
          </cell>
        </row>
        <row r="252">
          <cell r="A252">
            <v>251</v>
          </cell>
          <cell r="B252" t="str">
            <v>Ingrit Lorena Bohorquez Ortiz</v>
          </cell>
          <cell r="C252">
            <v>1024576513</v>
          </cell>
          <cell r="D252">
            <v>35398</v>
          </cell>
          <cell r="E252" t="str">
            <v>Bogotá, D.C.</v>
          </cell>
          <cell r="F252" t="str">
            <v>Mujer</v>
          </cell>
          <cell r="G252">
            <v>44581</v>
          </cell>
          <cell r="H252">
            <v>44926</v>
          </cell>
          <cell r="I252">
            <v>80111604</v>
          </cell>
          <cell r="J252" t="str">
            <v>TECNOLOGIA EN GESTION
ADMINISTRATIVA</v>
          </cell>
          <cell r="K252" t="str">
            <v>TÉCNICO I</v>
          </cell>
          <cell r="L252" t="str">
            <v>Apoyo</v>
          </cell>
          <cell r="M252">
            <v>3215059695</v>
          </cell>
          <cell r="N252" t="str">
            <v>ingridbohorquez@supertransporte.gov.co</v>
          </cell>
          <cell r="O252" t="str">
            <v>lorenabohorquesortiz@gmail.com</v>
          </cell>
          <cell r="P252">
            <v>1873920</v>
          </cell>
          <cell r="Q252">
            <v>21050368</v>
          </cell>
          <cell r="S252">
            <v>21050368</v>
          </cell>
          <cell r="T252" t="str">
            <v>Dirección de Investigaciones de la Delegatura de Tránsito y Transporte Terrestre</v>
          </cell>
          <cell r="U252" t="str">
            <v>Hernan Dario Otalora Guevara</v>
          </cell>
          <cell r="V252">
            <v>44585</v>
          </cell>
          <cell r="W252">
            <v>28122</v>
          </cell>
          <cell r="X252">
            <v>44567</v>
          </cell>
          <cell r="Y252" t="str">
            <v>INVERSIÓN</v>
          </cell>
          <cell r="Z252">
            <v>27722</v>
          </cell>
          <cell r="AA252">
            <v>21050368</v>
          </cell>
          <cell r="AB252" t="str">
            <v>C-2410-0600-3-0-2410002-02</v>
          </cell>
          <cell r="AC252" t="str">
            <v>ADQUISICIÓN DE BIENES Y SERVICIOS - SERVICIO DE SUPERVISIÓN EN EL CUMPLIMIENTO DE LOS REQUISITOS EN EL SECTOR TRANSPORTE - FORTALECIMIENTO A LA SUPERVISIÓN INTEGRAL A LOS VIGILADOS A NIVEL NACIONAL</v>
          </cell>
          <cell r="AD252" t="str">
            <v>si</v>
          </cell>
          <cell r="AE252">
            <v>44926</v>
          </cell>
          <cell r="AN252" t="str">
            <v>Prestar sus servicios de apoyo a la gestión a la Dirección de Investigaciones de la Delegatura de Tránsito y Transporte Terrrestre, desarrollando actividades administrativas y archivísticas de la información y documentación de la dependencia, así como actualización de sus bases de datos, para el fortalecimiento a la supervisión integral a los vigilados a nivel nacional.</v>
          </cell>
          <cell r="AO252" t="str">
            <v xml:space="preserve">Contratación Directa </v>
          </cell>
          <cell r="AP252" t="str">
            <v>LOCAL</v>
          </cell>
          <cell r="AQ252" t="str">
            <v>BOGOTÁ D.C.</v>
          </cell>
          <cell r="AT252">
            <v>26</v>
          </cell>
          <cell r="AU252">
            <v>45106</v>
          </cell>
          <cell r="AV252" t="str">
            <v xml:space="preserve">Prestación Servicios </v>
          </cell>
          <cell r="AW252" t="str">
            <v>EN EJECUCIÓN</v>
          </cell>
          <cell r="AX252">
            <v>44582</v>
          </cell>
          <cell r="AY252">
            <v>44583</v>
          </cell>
          <cell r="AZ252" t="str">
            <v>N/A</v>
          </cell>
          <cell r="BA252" t="str">
            <v>https://community.secop.gov.co/Public/Tendering/OpportunityDetail/Index?noticeUID=CO1.NTC.2627018&amp;isFromPublicArea=True&amp;isModal=true&amp;asPopupView=true</v>
          </cell>
          <cell r="BB252" t="str">
            <v xml:space="preserve">2022537150100271E </v>
          </cell>
          <cell r="BC252" t="str">
            <v>SI</v>
          </cell>
        </row>
        <row r="253">
          <cell r="A253">
            <v>252</v>
          </cell>
          <cell r="B253" t="str">
            <v>Danna Melisa Sierra Neira</v>
          </cell>
          <cell r="C253">
            <v>1053345199</v>
          </cell>
          <cell r="D253">
            <v>34972</v>
          </cell>
          <cell r="E253" t="str">
            <v>Chiquinquirá</v>
          </cell>
          <cell r="F253" t="str">
            <v>Mujer</v>
          </cell>
          <cell r="G253">
            <v>44582</v>
          </cell>
          <cell r="H253">
            <v>44919</v>
          </cell>
          <cell r="I253">
            <v>80111607</v>
          </cell>
          <cell r="J253" t="str">
            <v>Derecho</v>
          </cell>
          <cell r="K253" t="str">
            <v>PROFESIONAL II</v>
          </cell>
          <cell r="L253" t="str">
            <v>Profesional</v>
          </cell>
          <cell r="M253">
            <v>3124098175</v>
          </cell>
          <cell r="N253" t="str">
            <v>dannasierra@supertransporte.gov.co</v>
          </cell>
          <cell r="O253" t="str">
            <v>dannasierra.n@gmail.com</v>
          </cell>
          <cell r="P253">
            <v>3179044.86</v>
          </cell>
          <cell r="Q253">
            <v>35077680</v>
          </cell>
          <cell r="S253">
            <v>35077680</v>
          </cell>
          <cell r="T253" t="str">
            <v>Oficina de Control Interno</v>
          </cell>
          <cell r="U253" t="str">
            <v>Martha Carlina Quijano Bautista</v>
          </cell>
          <cell r="V253">
            <v>44588</v>
          </cell>
          <cell r="W253">
            <v>25322</v>
          </cell>
          <cell r="X253">
            <v>44567</v>
          </cell>
          <cell r="Y253" t="str">
            <v>FUNCIONAMIENTO</v>
          </cell>
          <cell r="Z253">
            <v>30422</v>
          </cell>
          <cell r="AA253">
            <v>35077680</v>
          </cell>
          <cell r="AB253" t="str">
            <v>A-02-02-02-008-002</v>
          </cell>
          <cell r="AC253" t="str">
            <v>SERVICIOS JURÍDICOS Y CONTABLES</v>
          </cell>
          <cell r="AD253" t="str">
            <v>si</v>
          </cell>
          <cell r="AE253">
            <v>44919</v>
          </cell>
          <cell r="AN253" t="str">
            <v>Prestar los servicios profesionales a la Oficina de Control Interno para apoyar la ejecución de auditorías, seguimientos y evaluaciones a los procesos del sistema de Control Interno de la Entidad, acorde con el plan anual de auditorías aprobado para la vigencia</v>
          </cell>
          <cell r="AO253" t="str">
            <v xml:space="preserve">Contratación Directa </v>
          </cell>
          <cell r="AP253" t="str">
            <v>LOCAL</v>
          </cell>
          <cell r="AQ253" t="str">
            <v>BOGOTÁ D.C.</v>
          </cell>
          <cell r="AT253">
            <v>27</v>
          </cell>
          <cell r="AU253">
            <v>45099</v>
          </cell>
          <cell r="AV253" t="str">
            <v xml:space="preserve">Prestación Servicios </v>
          </cell>
          <cell r="AW253" t="str">
            <v>EN EJECUCIÓN</v>
          </cell>
          <cell r="AX253">
            <v>44584</v>
          </cell>
          <cell r="AY253">
            <v>44585</v>
          </cell>
          <cell r="BA253" t="str">
            <v>https://community.secop.gov.co/Public/Tendering/OpportunityDetail/Index?noticeUID=CO1.NTC.2627758&amp;isFromPublicArea=True&amp;isModal=true&amp;asPopupView=true</v>
          </cell>
          <cell r="BB253" t="str">
            <v>2022537150100210E</v>
          </cell>
          <cell r="BC253" t="str">
            <v>SI</v>
          </cell>
        </row>
        <row r="254">
          <cell r="A254">
            <v>253</v>
          </cell>
          <cell r="B254" t="str">
            <v>Nataliha Bobadilla Muñoz</v>
          </cell>
          <cell r="C254">
            <v>1010234598</v>
          </cell>
          <cell r="D254">
            <v>35639</v>
          </cell>
          <cell r="E254" t="str">
            <v>Pitalito</v>
          </cell>
          <cell r="F254" t="str">
            <v>Mujer</v>
          </cell>
          <cell r="G254">
            <v>44585</v>
          </cell>
          <cell r="H254">
            <v>44926</v>
          </cell>
          <cell r="I254">
            <v>80111607</v>
          </cell>
          <cell r="J254" t="str">
            <v>Abogado</v>
          </cell>
          <cell r="K254" t="str">
            <v>PROFESIONAL II</v>
          </cell>
          <cell r="L254" t="str">
            <v>Profesional</v>
          </cell>
          <cell r="M254">
            <v>3206171863</v>
          </cell>
          <cell r="N254" t="str">
            <v>nathaliabobadilla@supertransporte.gov.co</v>
          </cell>
          <cell r="O254" t="str">
            <v>nata_salazar.97@hotmail.com</v>
          </cell>
          <cell r="P254">
            <v>3179045</v>
          </cell>
          <cell r="Q254">
            <v>36029175</v>
          </cell>
          <cell r="S254">
            <v>36029175</v>
          </cell>
          <cell r="T254" t="str">
            <v>Dirección de Investigaciones de Puertos</v>
          </cell>
          <cell r="U254" t="str">
            <v>Felipe Alfonso Cárdenas Quintero</v>
          </cell>
          <cell r="V254">
            <v>44587</v>
          </cell>
          <cell r="W254">
            <v>29422</v>
          </cell>
          <cell r="X254">
            <v>44567</v>
          </cell>
          <cell r="Y254" t="str">
            <v>INVERSIÓN</v>
          </cell>
          <cell r="Z254">
            <v>34022</v>
          </cell>
          <cell r="AA254">
            <v>36029175</v>
          </cell>
          <cell r="AB254" t="str">
            <v>C-2410-0600-3-0-2410002-02</v>
          </cell>
          <cell r="AC254" t="str">
            <v>ADQUISICIÓN DE BIENES Y SERVICIOS - SERVICIO DE SUPERVISIÓN EN EL CUMPLIMIENTO DE LOS REQUISITOS EN EL SECTOR TRANSPORTE - FORTALECIMIENTO A LA SUPERVISIÓN INTEGRAL A LOS VIGILADOS A NIVEL NACIONAL</v>
          </cell>
          <cell r="AD254" t="str">
            <v>si</v>
          </cell>
          <cell r="AE254">
            <v>44926</v>
          </cell>
          <cell r="AN254"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254" t="str">
            <v xml:space="preserve">Contratación Directa </v>
          </cell>
          <cell r="AP254" t="str">
            <v>LOCAL</v>
          </cell>
          <cell r="AQ254" t="str">
            <v>BOGOTÁ D.C.</v>
          </cell>
          <cell r="AT254">
            <v>25</v>
          </cell>
          <cell r="AU254">
            <v>45106</v>
          </cell>
          <cell r="AV254" t="str">
            <v xml:space="preserve">Prestación Servicios </v>
          </cell>
          <cell r="AW254" t="str">
            <v>EN EJECUCIÓN</v>
          </cell>
          <cell r="AY254">
            <v>44586</v>
          </cell>
          <cell r="BA254" t="str">
            <v>https://community.secop.gov.co/Public/Tendering/OpportunityDetail/Index?noticeUID=CO1.NTC.2628388&amp;isFromPublicArea=True&amp;isModal=true&amp;asPopupView=true</v>
          </cell>
          <cell r="BB254" t="str">
            <v>2022537150100194E</v>
          </cell>
          <cell r="BC254" t="str">
            <v>SI</v>
          </cell>
        </row>
        <row r="255">
          <cell r="A255">
            <v>254</v>
          </cell>
          <cell r="B255" t="str">
            <v>Paula Vanessa Acuña Pineda</v>
          </cell>
          <cell r="C255">
            <v>1015456712</v>
          </cell>
          <cell r="D255">
            <v>34942</v>
          </cell>
          <cell r="E255" t="str">
            <v>Bogotá</v>
          </cell>
          <cell r="F255" t="str">
            <v>Mujer</v>
          </cell>
          <cell r="G255">
            <v>44581</v>
          </cell>
          <cell r="H255">
            <v>44926</v>
          </cell>
          <cell r="I255">
            <v>80111607</v>
          </cell>
          <cell r="J255" t="str">
            <v>Abogado</v>
          </cell>
          <cell r="K255" t="str">
            <v>PROFESIONAL II</v>
          </cell>
          <cell r="L255" t="str">
            <v>Profesional</v>
          </cell>
          <cell r="M255">
            <v>3007351731</v>
          </cell>
          <cell r="N255" t="str">
            <v>paulaacuna@supertransporte.gov.co</v>
          </cell>
          <cell r="O255" t="str">
            <v>vane.apineda@hotmail.com</v>
          </cell>
          <cell r="P255">
            <v>3179044</v>
          </cell>
          <cell r="Q255">
            <v>35711261</v>
          </cell>
          <cell r="S255">
            <v>35711261</v>
          </cell>
          <cell r="T255" t="str">
            <v>Dirección de Investigaciones de la Delegatura de Tránsito y Transporte Terrestre</v>
          </cell>
          <cell r="U255" t="str">
            <v>Hernan Dario Otalora Guevara</v>
          </cell>
          <cell r="V255">
            <v>44585</v>
          </cell>
          <cell r="W255">
            <v>25722</v>
          </cell>
          <cell r="X255">
            <v>44567</v>
          </cell>
          <cell r="Y255" t="str">
            <v>INVERSIÓN</v>
          </cell>
          <cell r="Z255">
            <v>28522</v>
          </cell>
          <cell r="AA255">
            <v>35711261</v>
          </cell>
          <cell r="AB255" t="str">
            <v>C-2410-0600-3-0-2410002-02</v>
          </cell>
          <cell r="AC255" t="str">
            <v>ADQUISICIÓN DE BIENES Y SERVICIOS - SERVICIO DE SUPERVISIÓN EN EL CUMPLIMIENTO DE LOS REQUISITOS EN EL SECTOR TRANSPORTE - FORTALECIMIENTO A LA SUPERVISIÓN INTEGRAL A LOS VIGILADOS A NIVEL NACIONAL</v>
          </cell>
          <cell r="AD255" t="str">
            <v>si</v>
          </cell>
          <cell r="AE255">
            <v>44926</v>
          </cell>
          <cell r="AN255"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55" t="str">
            <v xml:space="preserve">Contratación Directa </v>
          </cell>
          <cell r="AP255" t="str">
            <v>LOCAL</v>
          </cell>
          <cell r="AQ255" t="str">
            <v>BOGOTÁ D.C.</v>
          </cell>
          <cell r="AT255">
            <v>27</v>
          </cell>
          <cell r="AU255">
            <v>45106</v>
          </cell>
          <cell r="AV255" t="str">
            <v xml:space="preserve">Prestación Servicios </v>
          </cell>
          <cell r="AW255" t="str">
            <v>EN EJECUCIÓN</v>
          </cell>
          <cell r="AX255">
            <v>44584</v>
          </cell>
          <cell r="AY255">
            <v>44585</v>
          </cell>
          <cell r="AZ255">
            <v>44585</v>
          </cell>
          <cell r="BA255" t="str">
            <v>https://community.secop.gov.co/Public/Tendering/OpportunityDetail/Index?noticeUID=CO1.NTC.2628794&amp;isFromPublicArea=True&amp;isModal=true&amp;asPopupView=true</v>
          </cell>
          <cell r="BB255" t="str">
            <v xml:space="preserve">2022537150100276E </v>
          </cell>
          <cell r="BC255" t="str">
            <v>SI</v>
          </cell>
        </row>
        <row r="256">
          <cell r="A256">
            <v>255</v>
          </cell>
          <cell r="B256" t="str">
            <v>Nathaly Alejandra Garzón Cuervo</v>
          </cell>
          <cell r="C256">
            <v>1024553390</v>
          </cell>
          <cell r="D256">
            <v>34513</v>
          </cell>
          <cell r="E256" t="str">
            <v>Bogotá, D.C.</v>
          </cell>
          <cell r="F256" t="str">
            <v>Mujer</v>
          </cell>
          <cell r="G256">
            <v>44585</v>
          </cell>
          <cell r="H256">
            <v>44926</v>
          </cell>
          <cell r="I256">
            <v>80111607</v>
          </cell>
          <cell r="J256" t="str">
            <v>Derecho - ESP</v>
          </cell>
          <cell r="K256" t="str">
            <v>PROFESIONAL III</v>
          </cell>
          <cell r="L256" t="str">
            <v>Profesional</v>
          </cell>
          <cell r="M256">
            <v>3204959225</v>
          </cell>
          <cell r="N256" t="str">
            <v>AlejandraGarzon@supertransporte.gov.co</v>
          </cell>
          <cell r="O256" t="str">
            <v>nathalygarzon0@gmail.com</v>
          </cell>
          <cell r="P256">
            <v>3529728</v>
          </cell>
          <cell r="Q256">
            <v>39650611</v>
          </cell>
          <cell r="S256">
            <v>39650611</v>
          </cell>
          <cell r="T256" t="str">
            <v>Dirección de Investigaciones de la Delegatura de Tránsito y Transporte Terrestre</v>
          </cell>
          <cell r="U256" t="str">
            <v>Hernan Dario Otalora Guevara</v>
          </cell>
          <cell r="V256">
            <v>44587</v>
          </cell>
          <cell r="W256">
            <v>25522</v>
          </cell>
          <cell r="X256">
            <v>44567</v>
          </cell>
          <cell r="Y256" t="str">
            <v>INVERSIÓN</v>
          </cell>
          <cell r="Z256">
            <v>31422</v>
          </cell>
          <cell r="AA256">
            <v>39650611</v>
          </cell>
          <cell r="AB256" t="str">
            <v>C-2410-0600-3-0-2410002-02</v>
          </cell>
          <cell r="AC256" t="str">
            <v>ADQUISICIÓN DE BIENES Y SERVICIOS - SERVICIO DE SUPERVISIÓN EN EL CUMPLIMIENTO DE LOS REQUISITOS EN EL SECTOR TRANSPORTE - FORTALECIMIENTO A LA SUPERVISIÓN INTEGRAL A LOS VIGILADOS A NIVEL NACIONAL</v>
          </cell>
          <cell r="AD256" t="str">
            <v>si</v>
          </cell>
          <cell r="AE256">
            <v>44926</v>
          </cell>
          <cell r="AN256"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56" t="str">
            <v xml:space="preserve">Contratación Directa </v>
          </cell>
          <cell r="AP256" t="str">
            <v>LOCAL</v>
          </cell>
          <cell r="AQ256" t="str">
            <v>BOGOTÁ D.C.</v>
          </cell>
          <cell r="AT256">
            <v>28</v>
          </cell>
          <cell r="AU256">
            <v>45106</v>
          </cell>
          <cell r="AV256" t="str">
            <v xml:space="preserve">Prestación Servicios </v>
          </cell>
          <cell r="AW256" t="str">
            <v>EN EJECUCIÓN</v>
          </cell>
          <cell r="AX256">
            <v>44585</v>
          </cell>
          <cell r="AY256">
            <v>44586</v>
          </cell>
          <cell r="AZ256">
            <v>44587</v>
          </cell>
          <cell r="BA256" t="str">
            <v>https://community.secop.gov.co/Public/Tendering/OpportunityDetail/Index?noticeUID=CO1.NTC.2629196&amp;isFromPublicArea=True&amp;isModal=true&amp;asPopupView=true</v>
          </cell>
          <cell r="BB256" t="str">
            <v>2022537150100275E</v>
          </cell>
          <cell r="BC256" t="str">
            <v>SI</v>
          </cell>
        </row>
        <row r="257">
          <cell r="A257">
            <v>256</v>
          </cell>
          <cell r="B257" t="str">
            <v>Jonathan Uzgame Castillo</v>
          </cell>
          <cell r="C257">
            <v>1020784467</v>
          </cell>
          <cell r="D257">
            <v>34196</v>
          </cell>
          <cell r="E257" t="str">
            <v>Bogotá</v>
          </cell>
          <cell r="F257" t="str">
            <v>Hombre</v>
          </cell>
          <cell r="G257">
            <v>44581</v>
          </cell>
          <cell r="H257">
            <v>44926</v>
          </cell>
          <cell r="I257">
            <v>80111607</v>
          </cell>
          <cell r="J257" t="str">
            <v>Abogado</v>
          </cell>
          <cell r="K257" t="str">
            <v>PROFESIONAL I</v>
          </cell>
          <cell r="L257" t="str">
            <v>Profesional</v>
          </cell>
          <cell r="M257">
            <v>3103034015</v>
          </cell>
          <cell r="N257" t="str">
            <v>JonathanUzgame@supertransporte.gov.co</v>
          </cell>
          <cell r="O257" t="str">
            <v>jonuzca@gmail.com</v>
          </cell>
          <cell r="P257">
            <v>2941952</v>
          </cell>
          <cell r="Q257">
            <v>33047927</v>
          </cell>
          <cell r="S257">
            <v>33047927</v>
          </cell>
          <cell r="T257" t="str">
            <v>GIT Transporte Terrestre de Carga de la Dirección de
Investigaciones de la Delegatura de Tránsito y Transporte Terrestre</v>
          </cell>
          <cell r="U257" t="str">
            <v>Laura Lizeth Barón Ubaque</v>
          </cell>
          <cell r="V257">
            <v>44585</v>
          </cell>
          <cell r="W257">
            <v>26422</v>
          </cell>
          <cell r="X257">
            <v>44567</v>
          </cell>
          <cell r="Y257" t="str">
            <v>INVERSIÓN</v>
          </cell>
          <cell r="Z257">
            <v>28622</v>
          </cell>
          <cell r="AA257">
            <v>33047927</v>
          </cell>
          <cell r="AB257" t="str">
            <v>C-2410-0600-3-0-2410002-02</v>
          </cell>
          <cell r="AC257" t="str">
            <v>ADQUISICIÓN DE BIENES Y SERVICIOS - SERVICIO DE SUPERVISIÓN EN EL CUMPLIMIENTO DE LOS REQUISITOS EN EL SECTOR TRANSPORTE - FORTALECIMIENTO A LA SUPERVISIÓN INTEGRAL A LOS VIGILADOS A NIVEL NACIONAL</v>
          </cell>
          <cell r="AD257" t="str">
            <v>si</v>
          </cell>
          <cell r="AE257">
            <v>44926</v>
          </cell>
          <cell r="AN257"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57" t="str">
            <v xml:space="preserve">Contratación Directa </v>
          </cell>
          <cell r="AP257" t="str">
            <v>LOCAL</v>
          </cell>
          <cell r="AQ257" t="str">
            <v>BOGOTÁ D.C.</v>
          </cell>
          <cell r="AT257">
            <v>29</v>
          </cell>
          <cell r="AU257">
            <v>45106</v>
          </cell>
          <cell r="AV257" t="str">
            <v xml:space="preserve">Prestación Servicios </v>
          </cell>
          <cell r="AW257" t="str">
            <v>EN EJECUCIÓN</v>
          </cell>
          <cell r="AX257">
            <v>44584</v>
          </cell>
          <cell r="AY257">
            <v>44585</v>
          </cell>
          <cell r="AZ257">
            <v>44585</v>
          </cell>
          <cell r="BA257" t="str">
            <v>https://community.secop.gov.co/Public/Tendering/OpportunityDetail/Index?noticeUID=CO1.NTC.2632229&amp;isFromPublicArea=True&amp;isModal=true&amp;asPopupView=true</v>
          </cell>
          <cell r="BB257" t="str">
            <v xml:space="preserve"> 2022537150100278E</v>
          </cell>
          <cell r="BC257" t="str">
            <v>SI</v>
          </cell>
        </row>
        <row r="258">
          <cell r="A258">
            <v>257</v>
          </cell>
          <cell r="B258" t="str">
            <v>Camila Alejandra Forero Piragauta</v>
          </cell>
          <cell r="C258">
            <v>1010236264</v>
          </cell>
          <cell r="D258">
            <v>35730</v>
          </cell>
          <cell r="E258" t="str">
            <v>Bogotá, D.C.</v>
          </cell>
          <cell r="F258" t="str">
            <v>Mujer</v>
          </cell>
          <cell r="G258">
            <v>44581</v>
          </cell>
          <cell r="H258">
            <v>44926</v>
          </cell>
          <cell r="I258">
            <v>80111601</v>
          </cell>
          <cell r="J258" t="str">
            <v>Bachiller</v>
          </cell>
          <cell r="K258" t="str">
            <v>BACHILLER II</v>
          </cell>
          <cell r="L258" t="str">
            <v>Apoyo</v>
          </cell>
          <cell r="M258">
            <v>3058160094</v>
          </cell>
          <cell r="N258" t="str">
            <v>camilaforero@supertransporte.gov.co</v>
          </cell>
          <cell r="O258" t="str">
            <v>camilaafp2710@gmail.com</v>
          </cell>
          <cell r="P258">
            <v>1765376</v>
          </cell>
          <cell r="Q258">
            <v>19831057</v>
          </cell>
          <cell r="S258">
            <v>19831057</v>
          </cell>
          <cell r="T258" t="str">
            <v>Delegatura de Transito y Transporte Terrestre</v>
          </cell>
          <cell r="U258" t="str">
            <v>Adriana Margarita Urbina Pinedo</v>
          </cell>
          <cell r="V258">
            <v>44585</v>
          </cell>
          <cell r="W258">
            <v>18322</v>
          </cell>
          <cell r="X258">
            <v>44566</v>
          </cell>
          <cell r="Y258" t="str">
            <v>INVERSIÓN</v>
          </cell>
          <cell r="Z258">
            <v>27822</v>
          </cell>
          <cell r="AA258">
            <v>19831057</v>
          </cell>
          <cell r="AB258" t="str">
            <v>C-2499-0600-2-0-2499060-02</v>
          </cell>
          <cell r="AC258" t="str">
            <v>ADQUISICIÓN DE BIENES Y SERVICIOS - SERVICIO DE IMPLEMENTACIÓN SISTEMAS DE GESTIÓN - MEJORAMIENTO DE LA GESTIÓN Y CAPACIDAD INSTITUCIONAL PARA LA SUPERVISIÓN INTEGRAL A LOS VIGILADOS A NIVEL NACIONAL</v>
          </cell>
          <cell r="AD258" t="str">
            <v>si</v>
          </cell>
          <cell r="AE258">
            <v>44926</v>
          </cell>
          <cell r="AN258" t="str">
            <v>Prestar sus servicios de apoyo a la gestión en la Superintendencia de Transporte, realizando actividades de preparación física de los expedientes que serán objeto de transferencia documental de la Delegatura de Tránsito y Transporte Terrestre, para el mejoramiento de la gestión y capacidad institucional para la supervisión integral a los vigilados a nivel nacional.</v>
          </cell>
          <cell r="AO258" t="str">
            <v xml:space="preserve">Contratación Directa </v>
          </cell>
          <cell r="AP258" t="str">
            <v>LOCAL</v>
          </cell>
          <cell r="AQ258" t="str">
            <v>BOGOTÁ D.C.</v>
          </cell>
          <cell r="AT258">
            <v>25</v>
          </cell>
          <cell r="AU258">
            <v>45106</v>
          </cell>
          <cell r="AV258" t="str">
            <v xml:space="preserve">Prestación Servicios </v>
          </cell>
          <cell r="AW258" t="str">
            <v>EN EJECUCIÓN</v>
          </cell>
          <cell r="AX258">
            <v>44582</v>
          </cell>
          <cell r="AY258">
            <v>44583</v>
          </cell>
          <cell r="AZ258" t="str">
            <v>N/A</v>
          </cell>
          <cell r="BA258" t="str">
            <v>https://community.secop.gov.co/Public/Tendering/OpportunityDetail/Index?noticeUID=CO1.NTC.2631506&amp;isFromPublicArea=True&amp;isModal=true&amp;asPopupView=true</v>
          </cell>
          <cell r="BB258" t="str">
            <v>2022537150100244E</v>
          </cell>
          <cell r="BC258" t="str">
            <v>SI</v>
          </cell>
        </row>
        <row r="259">
          <cell r="A259">
            <v>258</v>
          </cell>
          <cell r="B259" t="str">
            <v>Carolina Del Pilar Mojica Mojica</v>
          </cell>
          <cell r="C259">
            <v>1002327989</v>
          </cell>
          <cell r="D259">
            <v>33318</v>
          </cell>
          <cell r="E259" t="str">
            <v>Tunja</v>
          </cell>
          <cell r="F259" t="str">
            <v>Mujer</v>
          </cell>
          <cell r="G259">
            <v>44582</v>
          </cell>
          <cell r="H259">
            <v>44926</v>
          </cell>
          <cell r="I259">
            <v>80111607</v>
          </cell>
          <cell r="J259" t="str">
            <v>DERECHO-MASTER</v>
          </cell>
          <cell r="K259" t="str">
            <v>PROFESIONAL V</v>
          </cell>
          <cell r="L259" t="str">
            <v>Profesional</v>
          </cell>
          <cell r="M259">
            <v>3134728554</v>
          </cell>
          <cell r="N259" t="str">
            <v>carolinamojica@supertransporte.gov.co</v>
          </cell>
          <cell r="O259" t="str">
            <v>carolinamojica@live.com</v>
          </cell>
          <cell r="P259">
            <v>4768567</v>
          </cell>
          <cell r="Q259">
            <v>53566906</v>
          </cell>
          <cell r="S259">
            <v>53566906</v>
          </cell>
          <cell r="T259" t="str">
            <v>Dirección de Investigaciones de Puertos</v>
          </cell>
          <cell r="U259" t="str">
            <v>Felipe Alfonso Cárdenas Quintero</v>
          </cell>
          <cell r="V259">
            <v>44588</v>
          </cell>
          <cell r="W259">
            <v>30122</v>
          </cell>
          <cell r="X259">
            <v>44567</v>
          </cell>
          <cell r="Y259" t="str">
            <v>INVERSIÓN</v>
          </cell>
          <cell r="Z259">
            <v>30522</v>
          </cell>
          <cell r="AA259">
            <v>53566906</v>
          </cell>
          <cell r="AB259" t="str">
            <v>C-2410-0600-3-0-2410002-02</v>
          </cell>
          <cell r="AC259" t="str">
            <v>ADQUISICIÓN DE BIENES Y SERVICIOS - SERVICIO DE SUPERVISIÓN EN EL CUMPLIMIENTO DE LOS REQUISITOS EN EL SECTOR TRANSPORTE - FORTALECIMIENTO A LA SUPERVISIÓN INTEGRAL A LOS VIGILADOS A NIVEL NACIONAL</v>
          </cell>
          <cell r="AD259" t="str">
            <v>si</v>
          </cell>
          <cell r="AE259">
            <v>44926</v>
          </cell>
          <cell r="AN259" t="str">
            <v xml:space="preserve"> Prestar servicios profesionales para apoyar el trámite, revisión e instrucción de las actuaciones administrativas adelantadas por la Dirección de Investigaciones de Puertos, durante la vigencia 2022, con la finalidad de contribuir con el fortalecimiento de la supervisión de la Superintendencia de Transporte.</v>
          </cell>
          <cell r="AO259" t="str">
            <v xml:space="preserve">Contratación Directa </v>
          </cell>
          <cell r="AP259" t="str">
            <v>LOCAL</v>
          </cell>
          <cell r="AQ259" t="str">
            <v>BOGOTÁ D.C.</v>
          </cell>
          <cell r="AT259">
            <v>31</v>
          </cell>
          <cell r="AU259">
            <v>45106</v>
          </cell>
          <cell r="AV259" t="str">
            <v xml:space="preserve">Prestación Servicios </v>
          </cell>
          <cell r="AW259" t="str">
            <v>EN EJECUCIÓN</v>
          </cell>
          <cell r="AX259">
            <v>44584</v>
          </cell>
          <cell r="AY259">
            <v>44585</v>
          </cell>
          <cell r="BA259" t="str">
            <v>https://community.secop.gov.co/Public/Tendering/OpportunityDetail/Index?noticeUID=CO1.NTC.2630925&amp;isFromPublicArea=True&amp;isModal=true&amp;asPopupView=true</v>
          </cell>
          <cell r="BB259" t="str">
            <v>2022537150100203E</v>
          </cell>
          <cell r="BC259" t="str">
            <v>SI</v>
          </cell>
        </row>
        <row r="260">
          <cell r="A260">
            <v>259</v>
          </cell>
          <cell r="B260" t="str">
            <v>Andres Felipe Fonseca Lopez</v>
          </cell>
          <cell r="C260">
            <v>1233498445</v>
          </cell>
          <cell r="D260">
            <v>35980</v>
          </cell>
          <cell r="E260" t="str">
            <v>Bogotá, D.C.</v>
          </cell>
          <cell r="F260" t="str">
            <v>Hombre</v>
          </cell>
          <cell r="G260">
            <v>44585</v>
          </cell>
          <cell r="H260">
            <v>44926</v>
          </cell>
          <cell r="I260">
            <v>80111601</v>
          </cell>
          <cell r="J260" t="str">
            <v>ADMINISTRACION DE EMPRESAS COMERCIALES</v>
          </cell>
          <cell r="K260" t="str">
            <v>PROFESIONAL I</v>
          </cell>
          <cell r="L260" t="str">
            <v>Profesional</v>
          </cell>
          <cell r="M260">
            <v>3134728554</v>
          </cell>
          <cell r="N260" t="str">
            <v>andresfonseca@supertransporte.gov.co</v>
          </cell>
          <cell r="O260" t="str">
            <v>andres0498_@hotmail.com</v>
          </cell>
          <cell r="P260">
            <v>2941952</v>
          </cell>
          <cell r="Q260">
            <v>34028578.140000001</v>
          </cell>
          <cell r="S260">
            <v>34028578.140000001</v>
          </cell>
          <cell r="T260" t="str">
            <v>GIT- Gestión Documental</v>
          </cell>
          <cell r="U260" t="str">
            <v>Claudia Yaneth Sepúlveda Martínez</v>
          </cell>
          <cell r="V260">
            <v>44587</v>
          </cell>
          <cell r="W260">
            <v>30522</v>
          </cell>
          <cell r="X260">
            <v>44567</v>
          </cell>
          <cell r="Y260" t="str">
            <v>FUNCIONAMIENTO</v>
          </cell>
          <cell r="Z260">
            <v>33122</v>
          </cell>
          <cell r="AA260">
            <v>34028578.140000001</v>
          </cell>
          <cell r="AB260" t="str">
            <v>A-02-02-02-008-003</v>
          </cell>
          <cell r="AC260" t="str">
            <v>OTROS SERVICIOS PROFESIONALES, CIENTÍFICOS Y TÉCNICOS</v>
          </cell>
          <cell r="AD260" t="str">
            <v>si</v>
          </cell>
          <cell r="AE260">
            <v>44926</v>
          </cell>
          <cell r="AN260" t="str">
            <v>Prestar sus servicios profesionales en la Superintendencia de Transporte, realizando actividades propias y necesarias para el desarrollo optimo del Grupo de Gestión documental, tales como realizar seguimiento y control a las actividades realizadas por grupo, actualizar procesos y procedimientos, emitir respuesta de solicitudes PQR's.</v>
          </cell>
          <cell r="AO260" t="str">
            <v xml:space="preserve">Contratación Directa </v>
          </cell>
          <cell r="AP260" t="str">
            <v>LOCAL</v>
          </cell>
          <cell r="AQ260" t="str">
            <v>BOGOTÁ D.C.</v>
          </cell>
          <cell r="AS260">
            <v>44581</v>
          </cell>
          <cell r="AT260">
            <v>24</v>
          </cell>
          <cell r="AU260">
            <v>45106</v>
          </cell>
          <cell r="AV260" t="str">
            <v xml:space="preserve">Prestación Servicios </v>
          </cell>
          <cell r="AW260" t="str">
            <v>EN EJECUCIÓN</v>
          </cell>
          <cell r="AX260">
            <v>44585</v>
          </cell>
          <cell r="AY260">
            <v>44586</v>
          </cell>
          <cell r="AZ260">
            <v>44587</v>
          </cell>
          <cell r="BA260" t="str">
            <v>https://community.secop.gov.co/Public/Tendering/OpportunityDetail/Index?noticeUID=CO1.NTC.2632444&amp;isFromPublicArea=True&amp;isModal=true&amp;asPopupView=true</v>
          </cell>
          <cell r="BB260" t="str">
            <v>2022537150100081E</v>
          </cell>
          <cell r="BC260" t="str">
            <v>SI</v>
          </cell>
        </row>
        <row r="261">
          <cell r="A261">
            <v>260</v>
          </cell>
          <cell r="B261" t="str">
            <v>Victor Manuel Molina Rubiano / Jessica Alejandra Currea Pardo</v>
          </cell>
          <cell r="C261" t="str">
            <v>1012434515 / 1013643658</v>
          </cell>
          <cell r="D261" t="str">
            <v>9/08/1996 - 21/08/1993</v>
          </cell>
          <cell r="E261" t="str">
            <v>Bogotá</v>
          </cell>
          <cell r="F261" t="str">
            <v>Hombre / mujer</v>
          </cell>
          <cell r="G261">
            <v>44582</v>
          </cell>
          <cell r="H261">
            <v>44834</v>
          </cell>
          <cell r="I261">
            <v>80111601</v>
          </cell>
          <cell r="J261" t="str">
            <v>Bachiller</v>
          </cell>
          <cell r="K261" t="str">
            <v>TÉCNICO II</v>
          </cell>
          <cell r="L261" t="str">
            <v>Apoyo</v>
          </cell>
          <cell r="M261">
            <v>3108130640</v>
          </cell>
          <cell r="N261" t="str">
            <v>victormolina@supertransporte.gov.co</v>
          </cell>
          <cell r="O261" t="str">
            <v>krvmmr@gmail.com / jessica.icfes@gmail.com</v>
          </cell>
          <cell r="P261">
            <v>2222080</v>
          </cell>
          <cell r="Q261">
            <v>18813611</v>
          </cell>
          <cell r="R261">
            <v>6147754</v>
          </cell>
          <cell r="S261">
            <v>24961365</v>
          </cell>
          <cell r="T261" t="str">
            <v>GIT de Jurisdicción Coactiva de la Oficina Asesora Jurídica</v>
          </cell>
          <cell r="U261" t="str">
            <v>Jhohan Samir Abdlah Rubiano</v>
          </cell>
          <cell r="V261">
            <v>44585</v>
          </cell>
          <cell r="W261">
            <v>24122</v>
          </cell>
          <cell r="X261">
            <v>44567</v>
          </cell>
          <cell r="Y261" t="str">
            <v>FUNCIONAMIENTO</v>
          </cell>
          <cell r="Z261">
            <v>30322</v>
          </cell>
          <cell r="AA261">
            <v>18813611</v>
          </cell>
          <cell r="AB261" t="str">
            <v>A-02-02-02-008-005</v>
          </cell>
          <cell r="AC261" t="str">
            <v>SERVICIOS DE SOPORTE</v>
          </cell>
          <cell r="AD261" t="str">
            <v>si</v>
          </cell>
          <cell r="AE261">
            <v>44926</v>
          </cell>
          <cell r="AH261" t="str">
            <v>CESIÓN</v>
          </cell>
          <cell r="AI261">
            <v>44783</v>
          </cell>
          <cell r="AJ261">
            <v>44784</v>
          </cell>
          <cell r="AK261" t="str">
            <v>Adición y prórroga</v>
          </cell>
          <cell r="AL261">
            <v>44833</v>
          </cell>
          <cell r="AN261" t="str">
            <v>Prestar sus servicios de apoyo a la gestión con el fin de dar el soporte requerido en la entrega de insumos para gestión documental, manejo de bases de datos e información relacionada con los procesos de cobro coactivo y/o los asignados por la Oficina Asesora Jurídica</v>
          </cell>
          <cell r="AO261" t="str">
            <v xml:space="preserve">Contratación Directa </v>
          </cell>
          <cell r="AP261" t="str">
            <v>LOCAL</v>
          </cell>
          <cell r="AQ261" t="str">
            <v>BOGOTÁ D.C.</v>
          </cell>
          <cell r="AR261" t="str">
            <v>Cesión /Modifiacaión</v>
          </cell>
          <cell r="AS261">
            <v>44581</v>
          </cell>
          <cell r="AT261" t="e">
            <v>#VALUE!</v>
          </cell>
          <cell r="AU261">
            <v>45106</v>
          </cell>
          <cell r="AV261" t="str">
            <v xml:space="preserve">Prestación Servicios </v>
          </cell>
          <cell r="AW261" t="str">
            <v>CESIÓN / MODIFICACIÓN</v>
          </cell>
          <cell r="AX261">
            <v>44584</v>
          </cell>
          <cell r="AY261">
            <v>44585</v>
          </cell>
          <cell r="AZ261" t="str">
            <v>N/A</v>
          </cell>
          <cell r="BA261" t="str">
            <v>https://community.secop.gov.co/Public/Tendering/OpportunityDetail/Index?noticeUID=CO1.NTC.2634856&amp;isFromPublicArea=True&amp;isModal=true&amp;asPopupView=true</v>
          </cell>
          <cell r="BB261" t="str">
            <v>2022537150100060E</v>
          </cell>
          <cell r="BC261" t="str">
            <v>SI</v>
          </cell>
        </row>
        <row r="262">
          <cell r="A262">
            <v>261</v>
          </cell>
          <cell r="B262" t="str">
            <v>William Gilberto Sarmiento Martin</v>
          </cell>
          <cell r="C262">
            <v>1023888280</v>
          </cell>
          <cell r="D262">
            <v>32758</v>
          </cell>
          <cell r="E262" t="str">
            <v>Bogotá, D.C.</v>
          </cell>
          <cell r="F262" t="str">
            <v>Hombre</v>
          </cell>
          <cell r="G262">
            <v>44582</v>
          </cell>
          <cell r="H262">
            <v>44834</v>
          </cell>
          <cell r="I262">
            <v>80111601</v>
          </cell>
          <cell r="J262" t="str">
            <v>Bachiller</v>
          </cell>
          <cell r="K262" t="str">
            <v>TÉCNICO I</v>
          </cell>
          <cell r="L262" t="str">
            <v>Apoyo</v>
          </cell>
          <cell r="M262">
            <v>6020042</v>
          </cell>
          <cell r="N262" t="str">
            <v>WilliamSarmiento@supertransporte.gov.co</v>
          </cell>
          <cell r="O262" t="str">
            <v>willihiphop07@gmail.com</v>
          </cell>
          <cell r="P262">
            <v>1873920</v>
          </cell>
          <cell r="Q262">
            <v>15865856</v>
          </cell>
          <cell r="R262">
            <v>5184512</v>
          </cell>
          <cell r="S262">
            <v>21050368</v>
          </cell>
          <cell r="T262" t="str">
            <v>GIT de Jurisdicción Coactiva de la Oficina Asesora Jurídica</v>
          </cell>
          <cell r="U262" t="str">
            <v>Jhohan Samir Abdlah Rubiano</v>
          </cell>
          <cell r="V262">
            <v>44585</v>
          </cell>
          <cell r="W262">
            <v>23922</v>
          </cell>
          <cell r="X262">
            <v>44567</v>
          </cell>
          <cell r="Y262" t="str">
            <v>FUNCIONAMIENTO</v>
          </cell>
          <cell r="Z262">
            <v>29722</v>
          </cell>
          <cell r="AA262">
            <v>15865856</v>
          </cell>
          <cell r="AB262" t="str">
            <v>A-02-02-02-008-005</v>
          </cell>
          <cell r="AC262" t="str">
            <v>SERVICIOS DE SOPORTE</v>
          </cell>
          <cell r="AD262" t="str">
            <v>si</v>
          </cell>
          <cell r="AE262">
            <v>44926</v>
          </cell>
          <cell r="AH262" t="str">
            <v>ADICIÓN Y PRÓRROGA</v>
          </cell>
          <cell r="AI262">
            <v>44833</v>
          </cell>
          <cell r="AJ262" t="str">
            <v>N/A</v>
          </cell>
          <cell r="AN262" t="str">
            <v>Prestar sus servicios de apoyo a la gestión con el fin de dar el soporte requerido en la entrega de insumos para gestión documental, manejo de archivo y organizacion topografica del mismo derivado de los procesos de cobro coactivo y/o los asignados por la Oficina Asesora Jurídica</v>
          </cell>
          <cell r="AO262" t="str">
            <v xml:space="preserve">Contratación Directa </v>
          </cell>
          <cell r="AP262" t="str">
            <v>LOCAL</v>
          </cell>
          <cell r="AQ262" t="str">
            <v>BOGOTÁ D.C.</v>
          </cell>
          <cell r="AS262">
            <v>44581</v>
          </cell>
          <cell r="AT262">
            <v>33</v>
          </cell>
          <cell r="AU262">
            <v>45106</v>
          </cell>
          <cell r="AV262" t="str">
            <v xml:space="preserve">Prestación Servicios </v>
          </cell>
          <cell r="AW262" t="str">
            <v xml:space="preserve">MODIFICACIÓN </v>
          </cell>
          <cell r="AX262">
            <v>44584</v>
          </cell>
          <cell r="AY262">
            <v>44585</v>
          </cell>
          <cell r="AZ262" t="str">
            <v>N/A</v>
          </cell>
          <cell r="BA262" t="str">
            <v>https://community.secop.gov.co/Public/Tendering/OpportunityDetail/Index?noticeUID=CO1.NTC.2635902&amp;isFromPublicArea=True&amp;isModal=true&amp;asPopupView=true</v>
          </cell>
          <cell r="BB262" t="str">
            <v>2022537150100059E</v>
          </cell>
          <cell r="BC262" t="str">
            <v>SI</v>
          </cell>
        </row>
        <row r="263">
          <cell r="A263">
            <v>262</v>
          </cell>
          <cell r="B263" t="str">
            <v>Juan Fernando Mera Bautista</v>
          </cell>
          <cell r="C263">
            <v>79125558</v>
          </cell>
          <cell r="D263">
            <v>22462</v>
          </cell>
          <cell r="E263" t="str">
            <v>BOGOTÁ D.C.</v>
          </cell>
          <cell r="F263" t="str">
            <v>Hombre</v>
          </cell>
          <cell r="G263">
            <v>44585</v>
          </cell>
          <cell r="H263">
            <v>44926</v>
          </cell>
          <cell r="I263">
            <v>80111601</v>
          </cell>
          <cell r="J263" t="str">
            <v>Bachiller</v>
          </cell>
          <cell r="K263" t="str">
            <v>BACHILLER II</v>
          </cell>
          <cell r="L263" t="str">
            <v>apoyo</v>
          </cell>
          <cell r="M263">
            <v>3504270342</v>
          </cell>
          <cell r="N263" t="str">
            <v>juanmera@supertransporte.gov.co</v>
          </cell>
          <cell r="O263" t="str">
            <v>juanfermb48@hotmail.com</v>
          </cell>
          <cell r="P263">
            <v>1765376</v>
          </cell>
          <cell r="Q263">
            <v>19831057</v>
          </cell>
          <cell r="S263">
            <v>19831057</v>
          </cell>
          <cell r="T263" t="str">
            <v>Dirección de Investigaciones de la Delegatura de Tránsito y Transporte Terrestre</v>
          </cell>
          <cell r="U263" t="str">
            <v>Hernan Dario Otalora Guevara</v>
          </cell>
          <cell r="V263">
            <v>44586</v>
          </cell>
          <cell r="W263">
            <v>37822</v>
          </cell>
          <cell r="X263">
            <v>44579</v>
          </cell>
          <cell r="Y263" t="str">
            <v>INVERSIÓN</v>
          </cell>
          <cell r="Z263">
            <v>32722</v>
          </cell>
          <cell r="AA263">
            <v>19831057</v>
          </cell>
          <cell r="AB263" t="str">
            <v>C-2410-0600-3-0-2410002-02</v>
          </cell>
          <cell r="AC263" t="str">
            <v>ADQUISICIÓN DE BIENES Y SERVICIOS - SERVICIO DE SUPERVISIÓN EN EL CUMPLIMIENTO DE LOS REQUISITOS EN EL SECTOR TRANSPORTE - FORTALECIMIENTO A LA SUPERVISIÓN INTEGRAL A LOS VIGILADOS A NIVEL NACIONAL</v>
          </cell>
          <cell r="AD263" t="str">
            <v>si</v>
          </cell>
          <cell r="AE263">
            <v>44926</v>
          </cell>
          <cell r="AN263"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263" t="str">
            <v xml:space="preserve">Contratación Directa </v>
          </cell>
          <cell r="AP263" t="str">
            <v>LOCAL</v>
          </cell>
          <cell r="AQ263" t="str">
            <v>BOGOTÁ D.C.</v>
          </cell>
          <cell r="AT263">
            <v>61</v>
          </cell>
          <cell r="AU263">
            <v>45106</v>
          </cell>
          <cell r="AV263" t="str">
            <v xml:space="preserve">Prestación Servicios </v>
          </cell>
          <cell r="AW263" t="str">
            <v>EN EJECUCIÓN</v>
          </cell>
          <cell r="AX263">
            <v>44585</v>
          </cell>
          <cell r="AY263">
            <v>44586</v>
          </cell>
          <cell r="AZ263" t="str">
            <v>N/A</v>
          </cell>
          <cell r="BA263" t="str">
            <v>https://community.secop.gov.co/Public/Tendering/OpportunityDetail/Index?noticeUID=CO1.NTC.2639939&amp;isFromPublicArea=True&amp;isModal=true&amp;asPopupView=true</v>
          </cell>
          <cell r="BB263" t="str">
            <v>2022537150100262E</v>
          </cell>
          <cell r="BC263" t="str">
            <v>SI</v>
          </cell>
        </row>
        <row r="264">
          <cell r="A264">
            <v>263</v>
          </cell>
          <cell r="B264" t="str">
            <v>Manuela Ríos Cardona</v>
          </cell>
          <cell r="C264">
            <v>1058820554</v>
          </cell>
          <cell r="D264">
            <v>34990</v>
          </cell>
          <cell r="E264" t="str">
            <v>Neira-Caldas</v>
          </cell>
          <cell r="F264" t="str">
            <v>Mujer</v>
          </cell>
          <cell r="G264">
            <v>44585</v>
          </cell>
          <cell r="H264">
            <v>44926</v>
          </cell>
          <cell r="I264">
            <v>80111607</v>
          </cell>
          <cell r="J264" t="str">
            <v>Abogado</v>
          </cell>
          <cell r="K264" t="str">
            <v>PROFESIONAL I</v>
          </cell>
          <cell r="L264" t="str">
            <v>Profesional</v>
          </cell>
          <cell r="M264">
            <v>5870000</v>
          </cell>
          <cell r="N264" t="str">
            <v>manuelarios@supertransporte.gov.co</v>
          </cell>
          <cell r="O264" t="str">
            <v>manuriso18@homail.com</v>
          </cell>
          <cell r="P264">
            <v>2941952</v>
          </cell>
          <cell r="Q264">
            <v>33744189</v>
          </cell>
          <cell r="S264">
            <v>33744189</v>
          </cell>
          <cell r="T264" t="str">
            <v xml:space="preserve">Dirección de Promoción y Prevención de Puertos </v>
          </cell>
          <cell r="U264" t="str">
            <v>Ana Isabel Jiménez Castro</v>
          </cell>
          <cell r="V264">
            <v>44589</v>
          </cell>
          <cell r="W264">
            <v>32122</v>
          </cell>
          <cell r="X264">
            <v>44567</v>
          </cell>
          <cell r="Y264" t="str">
            <v>INVERSIÓN</v>
          </cell>
          <cell r="Z264">
            <v>33322</v>
          </cell>
          <cell r="AA264">
            <v>33744189</v>
          </cell>
          <cell r="AB264" t="str">
            <v>C-2410-0600-3-0-2410006-02</v>
          </cell>
          <cell r="AC264" t="str">
            <v>ADQUISICIÓN DE BIENES Y SERVICIOS - DOCUMENTOS DE PLANEACIÓN - FORTALECIMIENTO A LA SUPERVISIÓN INTEGRAL A LOS VIGILADOS A NIVEL NACIONAL</v>
          </cell>
          <cell r="AD264" t="str">
            <v>si</v>
          </cell>
          <cell r="AE264">
            <v>44926</v>
          </cell>
          <cell r="AN264" t="str">
            <v>Prestar sus servicios profesionales en la Dirección de Promoción y Prevención de la Delegatura de Puertos, brindando apoyo jurídico para el desarrollo de actividades enmarcadas en la Campaña Institucional "+ Transporte marítimo y fluvial + Formalización" y el fortalecimiento de la supervisión integral de la Dependencia.</v>
          </cell>
          <cell r="AO264" t="str">
            <v xml:space="preserve">Contratación Directa </v>
          </cell>
          <cell r="AP264" t="str">
            <v>LOCAL</v>
          </cell>
          <cell r="AQ264" t="str">
            <v>BOGOTÁ D.C.</v>
          </cell>
          <cell r="AT264">
            <v>27</v>
          </cell>
          <cell r="AU264">
            <v>45106</v>
          </cell>
          <cell r="AV264" t="str">
            <v xml:space="preserve">Prestación Servicios </v>
          </cell>
          <cell r="AW264" t="str">
            <v>EN EJECUCIÓN</v>
          </cell>
          <cell r="AX264">
            <v>44586</v>
          </cell>
          <cell r="AY264">
            <v>44587</v>
          </cell>
          <cell r="BA264" t="str">
            <v>https://community.secop.gov.co/Public/Tendering/OpportunityDetail/Index?noticeUID=CO1.NTC.2642687&amp;isFromPublicArea=True&amp;isModal=true&amp;asPopupView=true</v>
          </cell>
          <cell r="BB264" t="str">
            <v>2022537150100201E</v>
          </cell>
          <cell r="BC264" t="str">
            <v>SI</v>
          </cell>
        </row>
        <row r="265">
          <cell r="A265">
            <v>264</v>
          </cell>
          <cell r="B265" t="str">
            <v>Nicoole Lorena Cristancho Martínez</v>
          </cell>
          <cell r="C265">
            <v>1055274311</v>
          </cell>
          <cell r="D265">
            <v>35539</v>
          </cell>
          <cell r="E265" t="str">
            <v>Santa Rosa de Viterbo</v>
          </cell>
          <cell r="F265" t="str">
            <v>Mujer</v>
          </cell>
          <cell r="G265">
            <v>44585</v>
          </cell>
          <cell r="H265">
            <v>44926</v>
          </cell>
          <cell r="I265">
            <v>80111607</v>
          </cell>
          <cell r="J265" t="str">
            <v>Abogado</v>
          </cell>
          <cell r="K265" t="str">
            <v>PROFESIONAL I</v>
          </cell>
          <cell r="L265" t="str">
            <v>Profesional</v>
          </cell>
          <cell r="M265">
            <v>3164123935</v>
          </cell>
          <cell r="N265" t="str">
            <v>nicoolecristancho@supertransporte.gov.co</v>
          </cell>
          <cell r="O265" t="str">
            <v>nicolore4@gmail.com</v>
          </cell>
          <cell r="P265">
            <v>2941952</v>
          </cell>
          <cell r="Q265">
            <v>33047927</v>
          </cell>
          <cell r="S265">
            <v>33047927</v>
          </cell>
          <cell r="T265" t="str">
            <v>GIT de Transporte Terrestre de Pasajeros de la Dirección 
de Investigaciones de la Delegatura de Tránsito y Transporte Terrestre</v>
          </cell>
          <cell r="U265" t="str">
            <v>Adriana Rocío Rodríguez Cetina</v>
          </cell>
          <cell r="V265">
            <v>44587</v>
          </cell>
          <cell r="W265">
            <v>26622</v>
          </cell>
          <cell r="X265">
            <v>44567</v>
          </cell>
          <cell r="Y265" t="str">
            <v>INVERSIÓN</v>
          </cell>
          <cell r="Z265">
            <v>32822</v>
          </cell>
          <cell r="AA265">
            <v>33047927</v>
          </cell>
          <cell r="AB265" t="str">
            <v>C-2410-0600-3-0-2410002-02</v>
          </cell>
          <cell r="AC265" t="str">
            <v>ADQUISICIÓN DE BIENES Y SERVICIOS - SERVICIO DE SUPERVISIÓN EN EL CUMPLIMIENTO DE LOS REQUISITOS EN EL SECTOR TRANSPORTE - FORTALECIMIENTO A LA SUPERVISIÓN INTEGRAL A LOS VIGILADOS A NIVEL NACIONAL</v>
          </cell>
          <cell r="AD265" t="str">
            <v>si</v>
          </cell>
          <cell r="AE265">
            <v>44926</v>
          </cell>
          <cell r="AN265" t="str">
            <v>Prestar sus servicios profesionales en la Superintendencia de Transporte desde el punto de vista jurídico en las investigaciones y actuaciones administratividas adelantadas por la Dirección de Investigaciones de Tránsito y Transporte Terrestre en el desarrollo de las funciones de inspección, vigilancia y control en la prestación del servicio público de transporte terrestre, para el fortalecimiento a la supervisión integral a los vigilados a nivel nacional.</v>
          </cell>
          <cell r="AO265" t="str">
            <v xml:space="preserve">Contratación Directa </v>
          </cell>
          <cell r="AP265" t="str">
            <v>LOCAL</v>
          </cell>
          <cell r="AQ265" t="str">
            <v>BOGOTÁ D.C.</v>
          </cell>
          <cell r="AT265">
            <v>25</v>
          </cell>
          <cell r="AU265">
            <v>45106</v>
          </cell>
          <cell r="AV265" t="str">
            <v xml:space="preserve">Prestación Servicios </v>
          </cell>
          <cell r="AW265" t="str">
            <v>EN EJECUCIÓN</v>
          </cell>
          <cell r="AX265">
            <v>44585</v>
          </cell>
          <cell r="AY265">
            <v>44586</v>
          </cell>
          <cell r="AZ265">
            <v>44587</v>
          </cell>
          <cell r="BA265" t="str">
            <v>https://community.secop.gov.co/Public/Tendering/OpportunityDetail/Index?noticeUID=CO1.NTC.2640008&amp;isFromPublicArea=True&amp;isModal=true&amp;asPopupView=true</v>
          </cell>
          <cell r="BB265" t="str">
            <v>2022537150100263E</v>
          </cell>
          <cell r="BC265" t="str">
            <v>SI</v>
          </cell>
        </row>
        <row r="266">
          <cell r="A266">
            <v>265</v>
          </cell>
          <cell r="B266" t="str">
            <v>Johan Sebastian Castillo Garzon</v>
          </cell>
          <cell r="C266">
            <v>1070007475</v>
          </cell>
          <cell r="D266">
            <v>32429</v>
          </cell>
          <cell r="E266" t="str">
            <v>Cajica</v>
          </cell>
          <cell r="F266" t="str">
            <v>Hombre</v>
          </cell>
          <cell r="G266">
            <v>44585</v>
          </cell>
          <cell r="H266">
            <v>44926</v>
          </cell>
          <cell r="I266">
            <v>80111605</v>
          </cell>
          <cell r="J266" t="str">
            <v xml:space="preserve">CONTADOR </v>
          </cell>
          <cell r="K266" t="str">
            <v>PROFESIONAL I</v>
          </cell>
          <cell r="L266" t="str">
            <v>Profesional</v>
          </cell>
          <cell r="M266">
            <v>3173763089</v>
          </cell>
          <cell r="N266" t="str">
            <v>johancastillo@supertransporte.gov.co</v>
          </cell>
          <cell r="O266" t="str">
            <v>naseyaca3@hotmail.com</v>
          </cell>
          <cell r="P266">
            <v>2941952</v>
          </cell>
          <cell r="Q266">
            <v>33047927</v>
          </cell>
          <cell r="S266">
            <v>33047927</v>
          </cell>
          <cell r="T266" t="str">
            <v>Dirección de Promoción y Prevención de la Delegatura de Transito y Transporte Terrestre</v>
          </cell>
          <cell r="U266" t="str">
            <v>Andres Leonardo Castro Gutierrez</v>
          </cell>
          <cell r="V266">
            <v>44587</v>
          </cell>
          <cell r="W266">
            <v>24822</v>
          </cell>
          <cell r="X266">
            <v>44567</v>
          </cell>
          <cell r="Y266" t="str">
            <v>INVERSIÓN</v>
          </cell>
          <cell r="Z266">
            <v>31822</v>
          </cell>
          <cell r="AA266">
            <v>33047927</v>
          </cell>
          <cell r="AB266" t="str">
            <v>C-2410-0600-3-0-2410006-02</v>
          </cell>
          <cell r="AC266" t="str">
            <v>ADQUISICIÓN DE BIENES Y SERVICIOS - DOCUMENTOS DE PLANEACIÓN - FORTALECIMIENTO A LA SUPERVISIÓN INTEGRAL A LOS VIGILADOS A NIVEL NACIONAL</v>
          </cell>
          <cell r="AD266" t="str">
            <v>si</v>
          </cell>
          <cell r="AE266">
            <v>44926</v>
          </cell>
          <cell r="AN266" t="str">
            <v>Prestar sus servicios profesionales en la Dirección de Promoción y Prevención de Tránsito y Transporte Terrestre, mediante el análisis de la información y datos que se procesan a través del algoritmo en código Python, para advertir situaciones críticas de orden contable, económico y financiero de los supervisados, que permita desarrollar, fortalecer e implementar dicha herramienta tecnológica en la entidad.</v>
          </cell>
          <cell r="AO266" t="str">
            <v xml:space="preserve">Contratación Directa </v>
          </cell>
          <cell r="AP266" t="str">
            <v>LOCAL</v>
          </cell>
          <cell r="AQ266" t="str">
            <v>BOGOTÁ D.C.</v>
          </cell>
          <cell r="AT266">
            <v>34</v>
          </cell>
          <cell r="AU266">
            <v>45106</v>
          </cell>
          <cell r="AV266" t="str">
            <v xml:space="preserve">Prestación Servicios </v>
          </cell>
          <cell r="AW266" t="str">
            <v>EN EJECUCIÓN</v>
          </cell>
          <cell r="AX266">
            <v>44585</v>
          </cell>
          <cell r="AY266">
            <v>44586</v>
          </cell>
          <cell r="AZ266">
            <v>44587</v>
          </cell>
          <cell r="BA266" t="str">
            <v>https://community.secop.gov.co/Public/Tendering/OpportunityDetail/Index?noticeUID=CO1.NTC.2639886&amp;isFromPublicArea=True&amp;isModal=true&amp;asPopupView=true</v>
          </cell>
          <cell r="BB266" t="str">
            <v xml:space="preserve">2022537150100303E </v>
          </cell>
          <cell r="BC266" t="str">
            <v>SI</v>
          </cell>
        </row>
        <row r="267">
          <cell r="A267">
            <v>266</v>
          </cell>
          <cell r="B267" t="str">
            <v>Dianny Alejandra Rincon Garavito / Juan Felipe Falla Cubillos</v>
          </cell>
          <cell r="C267" t="str">
            <v>1023930705 / 1.020.778.610</v>
          </cell>
          <cell r="D267" t="str">
            <v>7/11/1988 - 27/01/1993</v>
          </cell>
          <cell r="E267" t="str">
            <v>Bogotá, D.C.</v>
          </cell>
          <cell r="F267" t="str">
            <v>Hombre</v>
          </cell>
          <cell r="G267">
            <v>44582</v>
          </cell>
          <cell r="H267">
            <v>44926</v>
          </cell>
          <cell r="I267">
            <v>80111607</v>
          </cell>
          <cell r="J267" t="str">
            <v>DERECHO-MASTER</v>
          </cell>
          <cell r="K267" t="str">
            <v>ESPECIALIZADO I</v>
          </cell>
          <cell r="L267" t="str">
            <v>Profesional</v>
          </cell>
          <cell r="M267">
            <v>3204880511</v>
          </cell>
          <cell r="N267" t="str">
            <v>diannyrincon@supertransporte.gov.co</v>
          </cell>
          <cell r="O267" t="str">
            <v>da.rincon721@gmail.com / juan_felipe27@hotmail.com</v>
          </cell>
          <cell r="P267">
            <v>5502193</v>
          </cell>
          <cell r="Q267">
            <v>61807968</v>
          </cell>
          <cell r="S267">
            <v>61807968</v>
          </cell>
          <cell r="T267" t="str">
            <v>Dirección de Promoción y Prevención de la Delegatura de Transito y Transporte Terrestre</v>
          </cell>
          <cell r="U267" t="str">
            <v>Andres Leonardo Castro Gutierrez</v>
          </cell>
          <cell r="V267">
            <v>44588</v>
          </cell>
          <cell r="W267">
            <v>22422</v>
          </cell>
          <cell r="X267">
            <v>44567</v>
          </cell>
          <cell r="Y267" t="str">
            <v>INVERSIÓN</v>
          </cell>
          <cell r="Z267">
            <v>29222</v>
          </cell>
          <cell r="AA267">
            <v>61807968</v>
          </cell>
          <cell r="AB267" t="str">
            <v>C-2410-0600-3-0-2410006-02</v>
          </cell>
          <cell r="AC267" t="str">
            <v>ADQUISICIÓN DE BIENES Y SERVICIOS - DOCUMENTOS DE PLANEACIÓN - FORTALECIMIENTO A LA SUPERVISIÓN INTEGRAL A LOS VIGILADOS A NIVEL NACIONAL</v>
          </cell>
          <cell r="AD267" t="str">
            <v>si</v>
          </cell>
          <cell r="AE267">
            <v>44926</v>
          </cell>
          <cell r="AH267" t="str">
            <v>CESIÓN</v>
          </cell>
          <cell r="AI267">
            <v>44775</v>
          </cell>
          <cell r="AN267" t="str">
            <v>Prestar sus servicios profesionales en la Dirección de Promoción y Prevención de Tránsito y Transporte Terrestre, brindando apoyo y soporte juridico en las funciones de inspección, vigilancia y control que se realiza a los Organismos de Apoyo a las Autoridades de Tránsito, a través del proveedor del Sistema de Control y Vigilancia- SICOV.</v>
          </cell>
          <cell r="AO267" t="str">
            <v xml:space="preserve">Contratación Directa </v>
          </cell>
          <cell r="AP267" t="str">
            <v>LOCAL</v>
          </cell>
          <cell r="AQ267" t="str">
            <v>BOGOTÁ D.C.</v>
          </cell>
          <cell r="AR267" t="str">
            <v>Cesión</v>
          </cell>
          <cell r="AT267" t="e">
            <v>#VALUE!</v>
          </cell>
          <cell r="AU267">
            <v>45106</v>
          </cell>
          <cell r="AV267" t="str">
            <v xml:space="preserve">Prestación Servicios </v>
          </cell>
          <cell r="AW267" t="str">
            <v>CESIÓN</v>
          </cell>
          <cell r="AX267">
            <v>44584</v>
          </cell>
          <cell r="AY267">
            <v>44585</v>
          </cell>
          <cell r="AZ267">
            <v>44588</v>
          </cell>
          <cell r="BA267" t="str">
            <v>https://community.secop.gov.co/Public/Tendering/OpportunityDetail/Index?noticeUID=CO1.NTC.2640222&amp;isFromPublicArea=True&amp;isModal=true&amp;asPopupView=true</v>
          </cell>
          <cell r="BB267" t="str">
            <v>2022537150100302E</v>
          </cell>
          <cell r="BC267" t="str">
            <v>SI</v>
          </cell>
        </row>
        <row r="268">
          <cell r="A268">
            <v>267</v>
          </cell>
          <cell r="B268" t="str">
            <v>Carmen Paola Romero Linarea</v>
          </cell>
          <cell r="C268">
            <v>35199211</v>
          </cell>
          <cell r="D268">
            <v>30216</v>
          </cell>
          <cell r="E268" t="str">
            <v xml:space="preserve">Bogotá </v>
          </cell>
          <cell r="F268" t="str">
            <v>Mujer</v>
          </cell>
          <cell r="G268">
            <v>44586</v>
          </cell>
          <cell r="H268">
            <v>44926</v>
          </cell>
          <cell r="I268">
            <v>80111607</v>
          </cell>
          <cell r="J268" t="str">
            <v>abogada/esp</v>
          </cell>
          <cell r="K268" t="str">
            <v>PROFESIONAL I</v>
          </cell>
          <cell r="L268" t="str">
            <v>Profesional</v>
          </cell>
          <cell r="M268" t="str">
            <v> 3102751800</v>
          </cell>
          <cell r="N268" t="str">
            <v>paolaromero@supertransporte.gov.co</v>
          </cell>
          <cell r="O268" t="str">
            <v>romerolinarespaola@gmail.com</v>
          </cell>
          <cell r="P268">
            <v>2941952</v>
          </cell>
          <cell r="Q268">
            <v>33744189</v>
          </cell>
          <cell r="S268">
            <v>33744189</v>
          </cell>
          <cell r="T268" t="str">
            <v xml:space="preserve">Dirección de Promoción y Prevención de Puertos </v>
          </cell>
          <cell r="U268" t="str">
            <v>Ana Isabel Jiménez Castro</v>
          </cell>
          <cell r="V268">
            <v>44593</v>
          </cell>
          <cell r="W268">
            <v>22122</v>
          </cell>
          <cell r="X268">
            <v>44567</v>
          </cell>
          <cell r="Y268" t="str">
            <v>INVERSIÓN</v>
          </cell>
          <cell r="Z268">
            <v>34422</v>
          </cell>
          <cell r="AA268">
            <v>33744189</v>
          </cell>
          <cell r="AB268" t="str">
            <v>C-2410-0600-3-0-2410002-02</v>
          </cell>
          <cell r="AC268" t="str">
            <v>ADQUISICIÓN DE BIENES Y SERVICIOS - SERVICIO DE SUPERVISIÓN EN EL CUMPLIMIENTO DE LOS REQUISITOS EN EL SECTOR TRANSPORTE - FORTALECIMIENTO A LA SUPERVISIÓN INTEGRAL A LOS VIGILADOS A NIVEL NACIONAL</v>
          </cell>
          <cell r="AD268" t="str">
            <v>si</v>
          </cell>
          <cell r="AE268">
            <v>44926</v>
          </cell>
          <cell r="AN268" t="str">
            <v xml:space="preserve">Prestar sus servicios profesionales a la Delegatura de Puertos de la Superintendencia de Transporte, para apoyar en el fortalecimiento de los mecanismos de vigilancia subjetiva, tendientes a la caracterización, identificación y gestión de riesgos societarios que afectan el desarrollo del proyecto empresarial de las Sociedades sujetas a la vigilancia de la Dependencia. </v>
          </cell>
          <cell r="AO268" t="str">
            <v xml:space="preserve">Contratación Directa </v>
          </cell>
          <cell r="AP268" t="str">
            <v>LOCAL</v>
          </cell>
          <cell r="AQ268" t="str">
            <v>BOGOTÁ D.C.</v>
          </cell>
          <cell r="AT268">
            <v>40</v>
          </cell>
          <cell r="AU268">
            <v>45106</v>
          </cell>
          <cell r="AV268" t="str">
            <v xml:space="preserve">Prestación Servicios </v>
          </cell>
          <cell r="AW268" t="str">
            <v>EN EJECUCIÓN</v>
          </cell>
          <cell r="AX268">
            <v>44585</v>
          </cell>
          <cell r="AY268">
            <v>44586</v>
          </cell>
          <cell r="BA268" t="str">
            <v>https://community.secop.gov.co/Public/Tendering/OpportunityDetail/Index?noticeUID=CO1.NTC.2643849&amp;isFromPublicArea=True&amp;isModal=true&amp;asPopupView=true</v>
          </cell>
          <cell r="BB268" t="str">
            <v>2022537150100218E</v>
          </cell>
          <cell r="BC268" t="str">
            <v>SI</v>
          </cell>
        </row>
        <row r="269">
          <cell r="A269">
            <v>268</v>
          </cell>
          <cell r="B269" t="str">
            <v>Ximena Alejandra Cubillos Puello</v>
          </cell>
          <cell r="C269">
            <v>1013587863</v>
          </cell>
          <cell r="D269">
            <v>31910</v>
          </cell>
          <cell r="E269" t="str">
            <v xml:space="preserve">Bogotá </v>
          </cell>
          <cell r="F269" t="str">
            <v>Mujer</v>
          </cell>
          <cell r="G269">
            <v>44582</v>
          </cell>
          <cell r="H269">
            <v>44880</v>
          </cell>
          <cell r="I269">
            <v>80111601</v>
          </cell>
          <cell r="J269" t="str">
            <v>Bachiller</v>
          </cell>
          <cell r="K269" t="str">
            <v>BACHILLER I</v>
          </cell>
          <cell r="L269" t="str">
            <v>Apoyo</v>
          </cell>
          <cell r="M269">
            <v>3014638079</v>
          </cell>
          <cell r="N269" t="str">
            <v>ximenacubillos@supertransporte.gov.co</v>
          </cell>
          <cell r="O269" t="str">
            <v>marianyxime93@hotmail.com</v>
          </cell>
          <cell r="P269">
            <v>1525760</v>
          </cell>
          <cell r="Q269">
            <v>17500467</v>
          </cell>
          <cell r="S269">
            <v>17500467</v>
          </cell>
          <cell r="T269" t="str">
            <v xml:space="preserve">Dirección de Promoción y Prevención de Puertos </v>
          </cell>
          <cell r="U269" t="str">
            <v>Ana Isabel Jiménez Castro</v>
          </cell>
          <cell r="V269">
            <v>44585</v>
          </cell>
          <cell r="W269">
            <v>21922</v>
          </cell>
          <cell r="X269">
            <v>44567</v>
          </cell>
          <cell r="Y269" t="str">
            <v>INVERSIÓN</v>
          </cell>
          <cell r="Z269">
            <v>29322</v>
          </cell>
          <cell r="AA269">
            <v>17500467</v>
          </cell>
          <cell r="AB269" t="str">
            <v>C-2410-0600-3-0-2410002-02</v>
          </cell>
          <cell r="AC269" t="str">
            <v>ADQUISICIÓN DE BIENES Y SERVICIOS - SERVICIO DE SUPERVISIÓN EN EL CUMPLIMIENTO DE LOS REQUISITOS EN EL SECTOR TRANSPORTE - FORTALECIMIENTO A LA SUPERVISIÓN INTEGRAL A LOS VIGILADOS A NIVEL NACIONAL</v>
          </cell>
          <cell r="AD269" t="str">
            <v>si</v>
          </cell>
          <cell r="AE269">
            <v>44880</v>
          </cell>
          <cell r="AN269" t="str">
            <v xml:space="preserve">Prestar sus servicios de apoyo a la gestión para la adecuada custodia de los documentos que emanen del desarrollo de las actividades de fortalecimiento de los mecanismos y metodologías de vigilancia, inspección y control, existentes en la Delegatura de Puertos.  </v>
          </cell>
          <cell r="AO269" t="str">
            <v xml:space="preserve">Contratación Directa </v>
          </cell>
          <cell r="AP269" t="str">
            <v>LOCAL</v>
          </cell>
          <cell r="AQ269" t="str">
            <v>BOGOTÁ D.C.</v>
          </cell>
          <cell r="AT269">
            <v>35</v>
          </cell>
          <cell r="AU269">
            <v>45060</v>
          </cell>
          <cell r="AV269" t="str">
            <v xml:space="preserve">Prestación Servicios </v>
          </cell>
          <cell r="AW269" t="str">
            <v>EN EJECUCIÓN</v>
          </cell>
          <cell r="AX269">
            <v>44584</v>
          </cell>
          <cell r="AY269">
            <v>44585</v>
          </cell>
          <cell r="BA269" t="str">
            <v>https://community.secop.gov.co/Public/Tendering/OpportunityDetail/Index?noticeUID=CO1.NTC.2644307&amp;isFromPublicArea=True&amp;isModal=true&amp;asPopupView=true</v>
          </cell>
          <cell r="BB269" t="str">
            <v>2022537150100216E</v>
          </cell>
          <cell r="BC269" t="str">
            <v>SI</v>
          </cell>
        </row>
        <row r="270">
          <cell r="A270">
            <v>269</v>
          </cell>
          <cell r="B270" t="str">
            <v>Charly Stivens Cepeda Bernal</v>
          </cell>
          <cell r="C270">
            <v>1018430574</v>
          </cell>
          <cell r="D270">
            <v>32811</v>
          </cell>
          <cell r="E270" t="str">
            <v xml:space="preserve">Bogotá </v>
          </cell>
          <cell r="F270" t="str">
            <v>Hombre</v>
          </cell>
          <cell r="G270">
            <v>44586</v>
          </cell>
          <cell r="H270">
            <v>44926</v>
          </cell>
          <cell r="I270">
            <v>80111607</v>
          </cell>
          <cell r="J270" t="str">
            <v>Ingenieria civil</v>
          </cell>
          <cell r="K270" t="str">
            <v>PROFESIONAL V</v>
          </cell>
          <cell r="L270" t="str">
            <v>Profesional</v>
          </cell>
          <cell r="M270">
            <v>3006300924</v>
          </cell>
          <cell r="N270" t="str">
            <v>charlycepeda@supertransporte.gov.co</v>
          </cell>
          <cell r="O270" t="str">
            <v>CHSCEPEDABE@GMAIL.COM</v>
          </cell>
          <cell r="P270">
            <v>4768567</v>
          </cell>
          <cell r="Q270">
            <v>54695467</v>
          </cell>
          <cell r="S270">
            <v>54695467</v>
          </cell>
          <cell r="T270" t="str">
            <v xml:space="preserve">Dirección de Promoción y Prevención de Puertos </v>
          </cell>
          <cell r="U270" t="str">
            <v>Ana Isabel Jiménez Castro</v>
          </cell>
          <cell r="V270">
            <v>44589</v>
          </cell>
          <cell r="W270">
            <v>32022</v>
          </cell>
          <cell r="X270">
            <v>44567</v>
          </cell>
          <cell r="Y270" t="str">
            <v>INVERSIÓN</v>
          </cell>
          <cell r="Z270">
            <v>35022</v>
          </cell>
          <cell r="AA270">
            <v>54695467</v>
          </cell>
          <cell r="AB270" t="str">
            <v>C-2410-0600-3-0-2410006-02</v>
          </cell>
          <cell r="AC270" t="str">
            <v>ADQUISICIÓN DE BIENES Y SERVICIOS - DOCUMENTOS DE PLANEACIÓN - FORTALECIMIENTO A LA SUPERVISIÓN INTEGRAL A LOS VIGILADOS A NIVEL NACIONAL</v>
          </cell>
          <cell r="AD270" t="str">
            <v>si</v>
          </cell>
          <cell r="AE270">
            <v>44926</v>
          </cell>
          <cell r="AN270" t="str">
            <v xml:space="preserve">Prestar sus servicios profesionales a la Delegatura de Puertos de la Superintendencia de Transporte, para apoyar en el fortalecimiento de los mecanismos de vigilancia subjetiva, tendientes a la caracterización, identificación y gestión de riesgos societarios que afectan el desarrollo del proyecto empresarial de las Sociedades sujetas a la vigilancia de la Dependencia. </v>
          </cell>
          <cell r="AO270" t="str">
            <v xml:space="preserve">Contratación Directa </v>
          </cell>
          <cell r="AP270" t="str">
            <v>LOCAL</v>
          </cell>
          <cell r="AQ270" t="str">
            <v>BOGOTÁ D.C.</v>
          </cell>
          <cell r="AT270">
            <v>33</v>
          </cell>
          <cell r="AU270">
            <v>45106</v>
          </cell>
          <cell r="AV270" t="str">
            <v xml:space="preserve">Prestación Servicios </v>
          </cell>
          <cell r="AW270" t="str">
            <v>EN EJECUCIÓN</v>
          </cell>
          <cell r="AX270">
            <v>44585</v>
          </cell>
          <cell r="AY270">
            <v>44586</v>
          </cell>
          <cell r="BA270" t="str">
            <v>https://community.secop.gov.co/Public/Tendering/OpportunityDetail/Index?noticeUID=CO1.NTC.2644529&amp;isFromPublicArea=True&amp;isModal=true&amp;asPopupView=true</v>
          </cell>
          <cell r="BB270" t="str">
            <v xml:space="preserve"> 2022537150100197E</v>
          </cell>
          <cell r="BC270" t="str">
            <v>SI</v>
          </cell>
        </row>
        <row r="271">
          <cell r="A271">
            <v>270</v>
          </cell>
          <cell r="B271" t="str">
            <v>Jorge Enrique Cely Leon</v>
          </cell>
          <cell r="C271">
            <v>1049641794</v>
          </cell>
          <cell r="D271">
            <v>34701</v>
          </cell>
          <cell r="E271" t="str">
            <v>Sogamoso</v>
          </cell>
          <cell r="F271" t="str">
            <v>Hombre</v>
          </cell>
          <cell r="G271">
            <v>44582</v>
          </cell>
          <cell r="H271">
            <v>44926</v>
          </cell>
          <cell r="I271">
            <v>80111607</v>
          </cell>
          <cell r="J271" t="str">
            <v>Abogado</v>
          </cell>
          <cell r="K271" t="str">
            <v>PROFESIONAL IV</v>
          </cell>
          <cell r="L271" t="str">
            <v>Profesional</v>
          </cell>
          <cell r="M271">
            <v>3105674628</v>
          </cell>
          <cell r="N271" t="str">
            <v>JorgeCely@supertransporte.gov.co</v>
          </cell>
          <cell r="O271" t="str">
            <v>jorge.celyleon@gmail.com</v>
          </cell>
          <cell r="P271">
            <v>4227072</v>
          </cell>
          <cell r="Q271">
            <v>48470425.600000001</v>
          </cell>
          <cell r="S271">
            <v>48470425.600000001</v>
          </cell>
          <cell r="T271" t="str">
            <v>Dirección de Investigaciones de Protección de Usuarios del Sector Transporte</v>
          </cell>
          <cell r="U271" t="str">
            <v xml:space="preserve">Alex Eduardo Herrera Sanchez </v>
          </cell>
          <cell r="V271">
            <v>44587</v>
          </cell>
          <cell r="W271">
            <v>32322</v>
          </cell>
          <cell r="X271">
            <v>44567</v>
          </cell>
          <cell r="Y271" t="str">
            <v>FUNCIONAMIENTO</v>
          </cell>
          <cell r="Z271">
            <v>31522</v>
          </cell>
          <cell r="AA271">
            <v>48470425.060000002</v>
          </cell>
          <cell r="AB271" t="str">
            <v>A-02-02-02-008-002</v>
          </cell>
          <cell r="AC271" t="str">
            <v>SERVICIOS JURÍDICOS Y CONTABLES</v>
          </cell>
          <cell r="AD271" t="str">
            <v>si</v>
          </cell>
          <cell r="AE271">
            <v>44926</v>
          </cell>
          <cell r="AN271" t="str">
            <v>Brindar apoyo jurídico por medio de formulación de actos administrativos con base a la inspección, vigilancia y control del cumplimiento de las normas de protección a los usuarios del sector transporte en la dirección de investigaciones de la Delegatura para la Protección de Usuarios del Sector Transporte.</v>
          </cell>
          <cell r="AO271" t="str">
            <v xml:space="preserve">Contratación Directa </v>
          </cell>
          <cell r="AP271" t="str">
            <v>LOCAL</v>
          </cell>
          <cell r="AQ271" t="str">
            <v>BOGOTÁ D.C.</v>
          </cell>
          <cell r="AS271">
            <v>44582</v>
          </cell>
          <cell r="AT271">
            <v>27</v>
          </cell>
          <cell r="AU271">
            <v>45106</v>
          </cell>
          <cell r="AV271" t="str">
            <v xml:space="preserve">Prestación Servicios </v>
          </cell>
          <cell r="AW271" t="str">
            <v>EN EJECUCIÓN</v>
          </cell>
          <cell r="AX271">
            <v>44585</v>
          </cell>
          <cell r="AY271">
            <v>44586</v>
          </cell>
          <cell r="AZ271">
            <v>44587</v>
          </cell>
          <cell r="BA271" t="str">
            <v>https://community.secop.gov.co/Public/Tendering/OpportunityDetail/Index?noticeUID=CO1.NTC.2642586&amp;isFromPublicArea=True&amp;isModal=true&amp;asPopupView=true</v>
          </cell>
          <cell r="BB271" t="str">
            <v>2022537150100025E</v>
          </cell>
          <cell r="BC271" t="str">
            <v>SI</v>
          </cell>
        </row>
        <row r="272">
          <cell r="A272">
            <v>271</v>
          </cell>
          <cell r="B272" t="str">
            <v>Enver Federico Castellanos Gomez</v>
          </cell>
          <cell r="C272">
            <v>7183448</v>
          </cell>
          <cell r="D272">
            <v>30405</v>
          </cell>
          <cell r="E272" t="str">
            <v>Sogamoso</v>
          </cell>
          <cell r="F272" t="str">
            <v>Hombre</v>
          </cell>
          <cell r="G272">
            <v>44582</v>
          </cell>
          <cell r="H272">
            <v>44757</v>
          </cell>
          <cell r="I272">
            <v>80111607</v>
          </cell>
          <cell r="J272" t="str">
            <v>Abogado</v>
          </cell>
          <cell r="K272" t="str">
            <v>EXPERTO I</v>
          </cell>
          <cell r="L272" t="str">
            <v>Profesional</v>
          </cell>
          <cell r="M272">
            <v>3102044382</v>
          </cell>
          <cell r="N272" t="str">
            <v>EnverCastellanos@supertransporte.gov.co</v>
          </cell>
          <cell r="O272" t="str">
            <v>federicocastellanos@gmail.com</v>
          </cell>
          <cell r="P272">
            <v>8355840</v>
          </cell>
          <cell r="Q272">
            <v>47906816</v>
          </cell>
          <cell r="S272">
            <v>47906816</v>
          </cell>
          <cell r="T272" t="str">
            <v>Delegatura de Concesiones e Infraestructura</v>
          </cell>
          <cell r="U272" t="str">
            <v>Hermes José Castro Estrada</v>
          </cell>
          <cell r="V272">
            <v>44586</v>
          </cell>
          <cell r="W272">
            <v>20922</v>
          </cell>
          <cell r="X272">
            <v>44566</v>
          </cell>
          <cell r="Y272" t="str">
            <v>INVERSIÓN</v>
          </cell>
          <cell r="Z272">
            <v>28822</v>
          </cell>
          <cell r="AA272">
            <v>47906816</v>
          </cell>
          <cell r="AB272" t="str">
            <v>C-2410-0600-3-0-2410006-02</v>
          </cell>
          <cell r="AC272" t="str">
            <v>ADQUISICIÓN DE BIENES Y SERVICIOS - DOCUMENTOS DE PLANEACIÓN - FORTALECIMIENTO A LA SUPERVISIÓN INTEGRAL A LOS VIGILADOS A NIVEL NACIONAL</v>
          </cell>
          <cell r="AD272" t="str">
            <v>no</v>
          </cell>
          <cell r="AE272">
            <v>44757</v>
          </cell>
          <cell r="AN272" t="str">
            <v>Prestar sus servicios profesionales en la Superintendencia de Transporte, apoyando la verificación de los requisitos funcionales y no funcionales de las fichas técnicas y los módulos de recolección de información,  para la construcción y automatización del Sistema Único de Supervisión Integral - SUSI, en aspectos subjetivos, así como apoyar la promoción del cumplimiento de los Marcos Normativos Societarios basados en la Hipótesis de Negocio en Marcha HNM y su impacto en el régimen societario y en el régimen de insolvencia empresarial.</v>
          </cell>
          <cell r="AO272" t="str">
            <v xml:space="preserve">Contratación Directa </v>
          </cell>
          <cell r="AP272" t="str">
            <v>LOCAL</v>
          </cell>
          <cell r="AQ272" t="str">
            <v>BOGOTÁ D.C.</v>
          </cell>
          <cell r="AS272">
            <v>44582</v>
          </cell>
          <cell r="AT272">
            <v>39</v>
          </cell>
          <cell r="AU272">
            <v>44937</v>
          </cell>
          <cell r="AV272" t="str">
            <v xml:space="preserve">Prestación Servicios </v>
          </cell>
          <cell r="AW272" t="str">
            <v>EN EJECUCIÓN</v>
          </cell>
          <cell r="AX272">
            <v>44584</v>
          </cell>
          <cell r="AY272">
            <v>44585</v>
          </cell>
          <cell r="AZ272">
            <v>44586</v>
          </cell>
          <cell r="BA272" t="str">
            <v>https://community.secop.gov.co/Public/Tendering/OpportunityDetail/Index?noticeUID=CO1.NTC.2649920&amp;isFromPublicArea=True&amp;isModal=true&amp;asPopupView=true</v>
          </cell>
          <cell r="BB272" t="str">
            <v>2022537150100027E</v>
          </cell>
          <cell r="BC272" t="str">
            <v>SI</v>
          </cell>
        </row>
        <row r="273">
          <cell r="A273">
            <v>272</v>
          </cell>
          <cell r="B273" t="str">
            <v>Carlos Arturo Rodriguez Vera</v>
          </cell>
          <cell r="C273">
            <v>79610881</v>
          </cell>
          <cell r="D273">
            <v>26936</v>
          </cell>
          <cell r="E273" t="str">
            <v>Bogotá</v>
          </cell>
          <cell r="F273" t="str">
            <v>Hombre</v>
          </cell>
          <cell r="G273">
            <v>44582</v>
          </cell>
          <cell r="H273">
            <v>44788</v>
          </cell>
          <cell r="I273">
            <v>80111605</v>
          </cell>
          <cell r="J273" t="str">
            <v>Contador Público</v>
          </cell>
          <cell r="K273" t="str">
            <v>EXPERTO I</v>
          </cell>
          <cell r="L273" t="str">
            <v>Profesional</v>
          </cell>
          <cell r="M273">
            <v>3164543013</v>
          </cell>
          <cell r="N273" t="str">
            <v>GisselGomez@supertransporte.gov.co</v>
          </cell>
          <cell r="O273" t="str">
            <v>ifrs@ifas.com.co; consultoria1@ifas.com.co</v>
          </cell>
          <cell r="P273">
            <v>8355840</v>
          </cell>
          <cell r="Q273">
            <v>56262656</v>
          </cell>
          <cell r="S273">
            <v>56262656</v>
          </cell>
          <cell r="T273" t="str">
            <v>Delegatura de Concesiones e Infraestructura</v>
          </cell>
          <cell r="U273" t="str">
            <v>Hermes José Castro Estrada</v>
          </cell>
          <cell r="V273">
            <v>44585</v>
          </cell>
          <cell r="W273">
            <v>21022</v>
          </cell>
          <cell r="X273">
            <v>44566</v>
          </cell>
          <cell r="Y273" t="str">
            <v>INVERSIÓN</v>
          </cell>
          <cell r="Z273">
            <v>29422</v>
          </cell>
          <cell r="AA273">
            <v>56262656</v>
          </cell>
          <cell r="AB273" t="str">
            <v>C-2410-0600-3-0-2410006-02</v>
          </cell>
          <cell r="AC273" t="str">
            <v>ADQUISICIÓN DE BIENES Y SERVICIOS - DOCUMENTOS DE PLANEACIÓN - FORTALECIMIENTO A LA SUPERVISIÓN INTEGRAL A LOS VIGILADOS A NIVEL NACIONAL</v>
          </cell>
          <cell r="AD273" t="str">
            <v>no</v>
          </cell>
          <cell r="AE273">
            <v>44788</v>
          </cell>
          <cell r="AN273" t="str">
            <v>Prestar sus servicios profesionales en la Superintendencia de Transporte, apoyando la verificación de los requisitos funcionales y no funcionales de las fichas técnicas y los módulos de recolección de información,  para la construcción y automatización del Sistema Único de Supervisión Integral - SUSI, en aspectos subjetivos, así como apoyar la promoción del cumplimiento de los Marcos Normativos Contables basados en estándares internacionales de contabilidad e información financiera.</v>
          </cell>
          <cell r="AO273" t="str">
            <v xml:space="preserve">Contratación Directa </v>
          </cell>
          <cell r="AP273" t="str">
            <v>LOCAL</v>
          </cell>
          <cell r="AQ273" t="str">
            <v>BOGOTÁ D.C.</v>
          </cell>
          <cell r="AT273">
            <v>49</v>
          </cell>
          <cell r="AU273">
            <v>44968</v>
          </cell>
          <cell r="AV273" t="str">
            <v xml:space="preserve">Prestación Servicios </v>
          </cell>
          <cell r="AW273" t="str">
            <v>EN EJECUCIÓN</v>
          </cell>
          <cell r="AX273">
            <v>44584</v>
          </cell>
          <cell r="AY273">
            <v>44585</v>
          </cell>
          <cell r="AZ273">
            <v>44585</v>
          </cell>
          <cell r="BA273" t="str">
            <v>https://community.secop.gov.co/Public/Tendering/OpportunityDetail/Index?noticeUID=CO1.NTC.2647705&amp;isFromPublicArea=True&amp;isModal=true&amp;asPopupView=true</v>
          </cell>
          <cell r="BB273" t="str">
            <v>2022537150100026E</v>
          </cell>
          <cell r="BC273" t="str">
            <v>SI</v>
          </cell>
        </row>
        <row r="274">
          <cell r="A274">
            <v>273</v>
          </cell>
          <cell r="B274" t="str">
            <v>Daniel Aristizabal Salas / Santiago Chacon Matiz</v>
          </cell>
          <cell r="C274" t="str">
            <v>1032472152 / 1014225950</v>
          </cell>
          <cell r="D274" t="str">
            <v>29/05/1995 / 21/08/1991</v>
          </cell>
          <cell r="E274" t="str">
            <v>Cali / Bogotá</v>
          </cell>
          <cell r="F274" t="str">
            <v>Hombre</v>
          </cell>
          <cell r="G274">
            <v>44586</v>
          </cell>
          <cell r="H274">
            <v>44926</v>
          </cell>
          <cell r="I274">
            <v>80111607</v>
          </cell>
          <cell r="J274" t="str">
            <v>Ingenieria civil, Arquitectura y afines</v>
          </cell>
          <cell r="K274" t="str">
            <v>PROFESIONAL I</v>
          </cell>
          <cell r="L274" t="str">
            <v>Profesional</v>
          </cell>
          <cell r="M274" t="str">
            <v> 3243570019</v>
          </cell>
          <cell r="N274" t="str">
            <v>santiagochacon@supertransporte.gov.co</v>
          </cell>
          <cell r="O274" t="str">
            <v>daniel.aristizabal.salas@gmail.com / chacon.matiz@gmail.com</v>
          </cell>
          <cell r="P274">
            <v>2941952</v>
          </cell>
          <cell r="Q274">
            <v>33744189</v>
          </cell>
          <cell r="S274">
            <v>33744189</v>
          </cell>
          <cell r="T274" t="str">
            <v xml:space="preserve">Dirección de Promoción y Prevención de Puertos </v>
          </cell>
          <cell r="U274" t="str">
            <v>Ana Isabel Jiménez Castro</v>
          </cell>
          <cell r="V274">
            <v>44589</v>
          </cell>
          <cell r="W274">
            <v>31722</v>
          </cell>
          <cell r="X274">
            <v>44567</v>
          </cell>
          <cell r="Y274" t="str">
            <v>INVERSIÓN</v>
          </cell>
          <cell r="Z274">
            <v>34822</v>
          </cell>
          <cell r="AA274">
            <v>33744189</v>
          </cell>
          <cell r="AB274" t="str">
            <v>C-2410-0600-3-0-2410006-02</v>
          </cell>
          <cell r="AC274" t="str">
            <v>ADQUISICIÓN DE BIENES Y SERVICIOS - DOCUMENTOS DE PLANEACIÓN - FORTALECIMIENTO A LA SUPERVISIÓN INTEGRAL A LOS VIGILADOS A NIVEL NACIONAL</v>
          </cell>
          <cell r="AD274" t="str">
            <v>si</v>
          </cell>
          <cell r="AE274">
            <v>44926</v>
          </cell>
          <cell r="AH274" t="str">
            <v>CESIÓN</v>
          </cell>
          <cell r="AI274">
            <v>44700</v>
          </cell>
          <cell r="AN274" t="str">
            <v xml:space="preserve">Prestar sus servicios profesionales a la Delegatura de Puertos de la Superintendencia de Transporte, para apoyar en el fortalecimiento de los mecanismos de vigilancia subjetiva, tendientes a la caracterización, identificación y gestión de riesgos societarios que afectan el desarrollo del proyecto empresarial de las Sociedades sujetas a la vigilancia de la Dependencia. </v>
          </cell>
          <cell r="AO274" t="str">
            <v xml:space="preserve">Contratación Directa </v>
          </cell>
          <cell r="AP274" t="str">
            <v>LOCAL</v>
          </cell>
          <cell r="AQ274" t="str">
            <v>BOGOTÁ D.C.</v>
          </cell>
          <cell r="AR274" t="str">
            <v>Cesión</v>
          </cell>
          <cell r="AS274">
            <v>44582</v>
          </cell>
          <cell r="AT274" t="e">
            <v>#VALUE!</v>
          </cell>
          <cell r="AU274">
            <v>45106</v>
          </cell>
          <cell r="AV274" t="str">
            <v xml:space="preserve">Prestación Servicios </v>
          </cell>
          <cell r="AW274" t="str">
            <v>CESIÓN</v>
          </cell>
          <cell r="AX274">
            <v>44585</v>
          </cell>
          <cell r="AY274">
            <v>44586</v>
          </cell>
          <cell r="AZ274">
            <v>44589</v>
          </cell>
          <cell r="BA274" t="str">
            <v>https://community.secop.gov.co/Public/Tendering/OpportunityDetail/Index?noticeUID=CO1.NTC.2654372&amp;isFromPublicArea=True&amp;isModal=true&amp;asPopupView=true</v>
          </cell>
          <cell r="BB274" t="str">
            <v>2022537150100191E</v>
          </cell>
          <cell r="BC274" t="str">
            <v>SI</v>
          </cell>
        </row>
        <row r="275">
          <cell r="A275">
            <v>274</v>
          </cell>
          <cell r="B275" t="str">
            <v>Jaime Alejandro Forero Montero / Aura Cecilia Ruiz Triana</v>
          </cell>
          <cell r="C275" t="str">
            <v>79625457 / 23508461</v>
          </cell>
          <cell r="D275" t="str">
            <v>24/10/1972 /  10/08/1969</v>
          </cell>
          <cell r="E275" t="str">
            <v>Bogota / Chiscas</v>
          </cell>
          <cell r="F275" t="str">
            <v>Mujer</v>
          </cell>
          <cell r="G275">
            <v>44586</v>
          </cell>
          <cell r="H275">
            <v>44926</v>
          </cell>
          <cell r="I275">
            <v>80111605</v>
          </cell>
          <cell r="J275" t="str">
            <v>Contador</v>
          </cell>
          <cell r="K275" t="str">
            <v>PROFESIONAL IV</v>
          </cell>
          <cell r="L275" t="str">
            <v>Profesional</v>
          </cell>
          <cell r="M275">
            <v>3168020207</v>
          </cell>
          <cell r="N275" t="str">
            <v>auraruiz@supertransporte.gov.co</v>
          </cell>
          <cell r="O275" t="str">
            <v>jamesforero10@hotmail.com</v>
          </cell>
          <cell r="P275">
            <v>4227072</v>
          </cell>
          <cell r="Q275">
            <v>48484516</v>
          </cell>
          <cell r="S275">
            <v>48484516</v>
          </cell>
          <cell r="T275" t="str">
            <v xml:space="preserve">Dirección de Promoción y Prevención de Puertos </v>
          </cell>
          <cell r="U275" t="str">
            <v>Ana Isabel Jiménez Castro</v>
          </cell>
          <cell r="V275">
            <v>44589</v>
          </cell>
          <cell r="W275">
            <v>21422</v>
          </cell>
          <cell r="X275">
            <v>44567</v>
          </cell>
          <cell r="Y275" t="str">
            <v>INVERSIÓN</v>
          </cell>
          <cell r="Z275">
            <v>34922</v>
          </cell>
          <cell r="AA275">
            <v>48484516</v>
          </cell>
          <cell r="AB275" t="str">
            <v>C-2410-0600-3-0-2410002-02</v>
          </cell>
          <cell r="AC275" t="str">
            <v>ADQUISICIÓN DE BIENES Y SERVICIOS - SERVICIO DE SUPERVISIÓN EN EL CUMPLIMIENTO DE LOS REQUISITOS EN EL SECTOR TRANSPORTE - FORTALECIMIENTO A LA SUPERVISIÓN INTEGRAL A LOS VIGILADOS A NIVEL NACIONAL</v>
          </cell>
          <cell r="AD275" t="str">
            <v>si</v>
          </cell>
          <cell r="AE275">
            <v>44926</v>
          </cell>
          <cell r="AH275" t="str">
            <v>CESIÓN</v>
          </cell>
          <cell r="AI275">
            <v>44662</v>
          </cell>
          <cell r="AN275" t="str">
            <v xml:space="preserve">Prestar sus servicios profesionales a la Superintendencia de Transporte apoyando la gestión para el fortalecimiento de la supervisión inteligente, mediante la identificación de riesgos financieros, societarios y contables en las Sociedades sujetas a la vigilancia de la Delegatura de Puertos, utilizando y mejorando las metodologías institucionales. </v>
          </cell>
          <cell r="AO275" t="str">
            <v xml:space="preserve">Contratación Directa </v>
          </cell>
          <cell r="AP275" t="str">
            <v>LOCAL</v>
          </cell>
          <cell r="AQ275" t="str">
            <v>BOGOTÁ D.C.</v>
          </cell>
          <cell r="AR275" t="str">
            <v>Cesión</v>
          </cell>
          <cell r="AT275" t="e">
            <v>#VALUE!</v>
          </cell>
          <cell r="AU275">
            <v>45106</v>
          </cell>
          <cell r="AV275" t="str">
            <v xml:space="preserve">Prestación Servicios </v>
          </cell>
          <cell r="AW275" t="str">
            <v>CESIÓN</v>
          </cell>
          <cell r="AX275">
            <v>44585</v>
          </cell>
          <cell r="AY275">
            <v>44586</v>
          </cell>
          <cell r="BA275" t="str">
            <v>https://community.secop.gov.co/Public/Tendering/OpportunityDetail/Index?noticeUID=CO1.NTC.2679980&amp;isFromPublicArea=True&amp;isModal=true&amp;asPopupView=true</v>
          </cell>
          <cell r="BB275" t="str">
            <v>2022537150100208E</v>
          </cell>
          <cell r="BC275" t="str">
            <v>SI</v>
          </cell>
        </row>
        <row r="276">
          <cell r="A276">
            <v>275</v>
          </cell>
          <cell r="B276" t="str">
            <v xml:space="preserve">Luisa Fernanda Torres Bohorquez / Jose Ramirez </v>
          </cell>
          <cell r="C276">
            <v>1022424001</v>
          </cell>
          <cell r="D276">
            <v>35463</v>
          </cell>
          <cell r="E276" t="str">
            <v xml:space="preserve">Bogotá </v>
          </cell>
          <cell r="F276" t="str">
            <v>Mujer</v>
          </cell>
          <cell r="G276">
            <v>44586</v>
          </cell>
          <cell r="H276">
            <v>44926</v>
          </cell>
          <cell r="I276">
            <v>80111614</v>
          </cell>
          <cell r="J276" t="str">
            <v>Abogado</v>
          </cell>
          <cell r="K276" t="str">
            <v>PROFESIONAL I</v>
          </cell>
          <cell r="L276" t="str">
            <v>Profesional</v>
          </cell>
          <cell r="M276">
            <v>3143847814</v>
          </cell>
          <cell r="N276" t="str">
            <v>luisatorres@supertransporte.gov.co</v>
          </cell>
          <cell r="O276" t="str">
            <v>torresluisa02@gmail.com</v>
          </cell>
          <cell r="P276">
            <v>2941952</v>
          </cell>
          <cell r="Q276">
            <v>33744189</v>
          </cell>
          <cell r="S276">
            <v>33744189</v>
          </cell>
          <cell r="T276" t="str">
            <v xml:space="preserve">Dirección de Promoción y Prevención de Puertos </v>
          </cell>
          <cell r="U276" t="str">
            <v>Ana Isabel Jiménez Castro</v>
          </cell>
          <cell r="V276">
            <v>44589</v>
          </cell>
          <cell r="W276">
            <v>31922</v>
          </cell>
          <cell r="X276">
            <v>44567</v>
          </cell>
          <cell r="Y276" t="str">
            <v>INVERSIÓN</v>
          </cell>
          <cell r="Z276">
            <v>34722</v>
          </cell>
          <cell r="AA276">
            <v>33744189</v>
          </cell>
          <cell r="AB276" t="str">
            <v>C-2410-0600-3-0-2410006-02</v>
          </cell>
          <cell r="AC276" t="str">
            <v>ADQUISICIÓN DE BIENES Y SERVICIOS - DOCUMENTOS DE PLANEACIÓN - FORTALECIMIENTO A LA SUPERVISIÓN INTEGRAL A LOS VIGILADOS A NIVEL NACIONAL</v>
          </cell>
          <cell r="AD276" t="str">
            <v>si</v>
          </cell>
          <cell r="AE276">
            <v>44926</v>
          </cell>
          <cell r="AH276" t="str">
            <v>CESIÓN</v>
          </cell>
          <cell r="AI276">
            <v>44771</v>
          </cell>
          <cell r="AN276" t="str">
            <v xml:space="preserve">Prestar sus servicios profesionales en la Dirección de Promoción y Prevención de la Delegatura de Puertos, apoyando la implementación de la Campaña "+ Transporte marítimo y fluvial + Formalización", mediante la planeación y ejecución de la iniciativa del "Pasaporte Fluvial por Colombia 2022", para el fortalecimiento de la supervisión integral de la Dependencia. </v>
          </cell>
          <cell r="AO276" t="str">
            <v xml:space="preserve">Contratación Directa </v>
          </cell>
          <cell r="AP276" t="str">
            <v>LOCAL</v>
          </cell>
          <cell r="AQ276" t="str">
            <v>BOGOTÁ D.C.</v>
          </cell>
          <cell r="AR276" t="str">
            <v>Cesión</v>
          </cell>
          <cell r="AT276">
            <v>25</v>
          </cell>
          <cell r="AU276">
            <v>45106</v>
          </cell>
          <cell r="AV276" t="str">
            <v xml:space="preserve">Prestación Servicios </v>
          </cell>
          <cell r="AW276" t="str">
            <v>CESIÓN</v>
          </cell>
          <cell r="AX276">
            <v>44585</v>
          </cell>
          <cell r="AY276">
            <v>44586</v>
          </cell>
          <cell r="BA276" t="str">
            <v>https://community.secop.gov.co/Public/Tendering/OpportunityDetail/Index?noticeUID=CO1.NTC.2668364&amp;isFromPublicArea=True&amp;isModal=true&amp;asPopupView=true</v>
          </cell>
          <cell r="BB276" t="str">
            <v>2022537150100192E</v>
          </cell>
          <cell r="BC276" t="str">
            <v>SI</v>
          </cell>
        </row>
        <row r="277">
          <cell r="A277">
            <v>276</v>
          </cell>
          <cell r="B277" t="str">
            <v>Jenny Prieto Echeverry / Angelica María León Nieto</v>
          </cell>
          <cell r="C277" t="str">
            <v>52367595 / 1030629827</v>
          </cell>
          <cell r="D277">
            <v>34219</v>
          </cell>
          <cell r="E277" t="str">
            <v>ROLDANILLO - VALLE DEL CAUCA</v>
          </cell>
          <cell r="F277" t="str">
            <v>Mujer</v>
          </cell>
          <cell r="G277">
            <v>44582</v>
          </cell>
          <cell r="H277">
            <v>44926</v>
          </cell>
          <cell r="I277">
            <v>80111601</v>
          </cell>
          <cell r="J277" t="str">
            <v>Bachiller</v>
          </cell>
          <cell r="K277" t="str">
            <v>BACHILLER II</v>
          </cell>
          <cell r="L277" t="str">
            <v>apoyo</v>
          </cell>
          <cell r="M277">
            <v>4500737</v>
          </cell>
          <cell r="N277" t="str">
            <v>angelicaleon@supertransporte.gov.co</v>
          </cell>
          <cell r="O277" t="str">
            <v>jennypecheve@hotmail.com angeliicaleon@gmail.com</v>
          </cell>
          <cell r="P277">
            <v>1765376</v>
          </cell>
          <cell r="Q277">
            <v>20007594.670000002</v>
          </cell>
          <cell r="S277">
            <v>20007594.670000002</v>
          </cell>
          <cell r="T277" t="str">
            <v>Dirección de Investigaciones de Protección de Usuarios del Sector Transporte</v>
          </cell>
          <cell r="U277" t="str">
            <v xml:space="preserve">Alex Eduardo Herrera Sanchez </v>
          </cell>
          <cell r="V277">
            <v>44585</v>
          </cell>
          <cell r="W277">
            <v>31322</v>
          </cell>
          <cell r="X277">
            <v>44567</v>
          </cell>
          <cell r="Y277" t="str">
            <v>INVERSIÓN</v>
          </cell>
          <cell r="Z277">
            <v>31622</v>
          </cell>
          <cell r="AA277">
            <v>20007594.670000002</v>
          </cell>
          <cell r="AB277" t="str">
            <v>C-2410-0600-3-0-2410002-02</v>
          </cell>
          <cell r="AC277" t="str">
            <v>ADQUISICIÓN DE BIENES Y SERVICIOS - SERVICIO DE SUPERVISIÓN EN EL CUMPLIMIENTO DE LOS REQUISITOS EN EL SECTOR TRANSPORTE - FORTALECIMIENTO A LA SUPERVISIÓN INTEGRAL A LOS VIGILADOS A NIVEL NACIONAL</v>
          </cell>
          <cell r="AD277" t="str">
            <v>si</v>
          </cell>
          <cell r="AE277">
            <v>44926</v>
          </cell>
          <cell r="AH277" t="str">
            <v>CESIÓN</v>
          </cell>
          <cell r="AI277">
            <v>44616</v>
          </cell>
          <cell r="AN277" t="str">
            <v>Prestar sus servicios a la Delegatura para la Protección de Usuarios del Sector Transporte, apoyando la gestión documental y seguimiento de los actos administrativos tendientes a suplir las actividades de inspección, vigilancia y control del cumplimiento de las normas de protección a los usuarios del sector transporte.</v>
          </cell>
          <cell r="AO277" t="str">
            <v xml:space="preserve">Contratación Directa </v>
          </cell>
          <cell r="AP277" t="str">
            <v>LOCAL</v>
          </cell>
          <cell r="AQ277" t="str">
            <v>BOGOTÁ D.C.</v>
          </cell>
          <cell r="AR277" t="str">
            <v>Cesión</v>
          </cell>
          <cell r="AS277">
            <v>44582</v>
          </cell>
          <cell r="AT277">
            <v>29</v>
          </cell>
          <cell r="AU277">
            <v>45106</v>
          </cell>
          <cell r="AV277" t="str">
            <v xml:space="preserve">Prestación Servicios </v>
          </cell>
          <cell r="AW277" t="str">
            <v>CESIÓN</v>
          </cell>
          <cell r="AX277">
            <v>44585</v>
          </cell>
          <cell r="AY277">
            <v>44586</v>
          </cell>
          <cell r="AZ277" t="str">
            <v>N/A</v>
          </cell>
          <cell r="BA277" t="str">
            <v>https://community.secop.gov.co/Public/Tendering/OpportunityDetail/Index?noticeUID=CO1.NTC.2648918&amp;isFromPublicArea=True&amp;isModal=true&amp;asPopupView=true</v>
          </cell>
          <cell r="BB277" t="str">
            <v>2022537150100067E</v>
          </cell>
          <cell r="BC277" t="str">
            <v>SI</v>
          </cell>
        </row>
        <row r="278">
          <cell r="A278">
            <v>277</v>
          </cell>
          <cell r="B278" t="str">
            <v>Oscar Santiago Acevedo Castaño</v>
          </cell>
          <cell r="C278">
            <v>1018463593</v>
          </cell>
          <cell r="D278">
            <v>34249</v>
          </cell>
          <cell r="E278" t="str">
            <v>Bogotá</v>
          </cell>
          <cell r="F278" t="str">
            <v>Hombre</v>
          </cell>
          <cell r="G278">
            <v>44582</v>
          </cell>
          <cell r="H278">
            <v>44834</v>
          </cell>
          <cell r="I278">
            <v>80111614</v>
          </cell>
          <cell r="J278" t="str">
            <v xml:space="preserve">Ingeniero Electronico </v>
          </cell>
          <cell r="K278" t="str">
            <v>PROFESIONAL IV</v>
          </cell>
          <cell r="L278" t="str">
            <v>Profesional</v>
          </cell>
          <cell r="M278">
            <v>3017089016</v>
          </cell>
          <cell r="N278" t="str">
            <v>OscarAcevedo@supertransporte.gov.co</v>
          </cell>
          <cell r="O278" t="str">
            <v>osantiago.acevedo@gmail.com</v>
          </cell>
          <cell r="P278">
            <v>4227072</v>
          </cell>
          <cell r="Q278">
            <v>34802892</v>
          </cell>
          <cell r="R278">
            <v>12681216</v>
          </cell>
          <cell r="S278">
            <v>47484108</v>
          </cell>
          <cell r="T278" t="str">
            <v>Delegatura de Concesiones e Infraestructura</v>
          </cell>
          <cell r="U278" t="str">
            <v>Hermes José Castro Estrada</v>
          </cell>
          <cell r="V278">
            <v>44586</v>
          </cell>
          <cell r="W278">
            <v>21122</v>
          </cell>
          <cell r="X278">
            <v>44566</v>
          </cell>
          <cell r="Y278" t="str">
            <v>INVERSIÓN</v>
          </cell>
          <cell r="Z278">
            <v>29522</v>
          </cell>
          <cell r="AA278">
            <v>34802892</v>
          </cell>
          <cell r="AB278" t="str">
            <v>C-2410-0600-3-0-2410006-02</v>
          </cell>
          <cell r="AC278" t="str">
            <v>ADQUISICIÓN DE BIENES Y SERVICIOS - DOCUMENTOS DE PLANEACIÓN - FORTALECIMIENTO A LA SUPERVISIÓN INTEGRAL A LOS VIGILADOS A NIVEL NACIONAL</v>
          </cell>
          <cell r="AD278" t="str">
            <v>si</v>
          </cell>
          <cell r="AE278">
            <v>44926</v>
          </cell>
          <cell r="AH278" t="str">
            <v>ADICIÓN Y PRÓRROGA</v>
          </cell>
          <cell r="AI278">
            <v>44834</v>
          </cell>
          <cell r="AJ278" t="str">
            <v>N/A</v>
          </cell>
          <cell r="AN278" t="str">
            <v>Prestar sus servicios profesionales apoyando en la parametrización, pruebas y desarrollo del Sistema Único de Supervisión Integral - SUSI, así como de todos los módulos adjuntos al sistema de vigilados de la Delegatura de Concesiones e Infraestructura.</v>
          </cell>
          <cell r="AO278" t="str">
            <v xml:space="preserve">Contratación Directa </v>
          </cell>
          <cell r="AP278" t="str">
            <v>LOCAL</v>
          </cell>
          <cell r="AQ278" t="str">
            <v>BOGOTÁ D.C.</v>
          </cell>
          <cell r="AS278">
            <v>44582</v>
          </cell>
          <cell r="AT278">
            <v>29</v>
          </cell>
          <cell r="AU278">
            <v>45106</v>
          </cell>
          <cell r="AV278" t="str">
            <v xml:space="preserve">Prestación Servicios </v>
          </cell>
          <cell r="AW278" t="str">
            <v xml:space="preserve">MODIFICACIÓN </v>
          </cell>
          <cell r="AX278">
            <v>44584</v>
          </cell>
          <cell r="AY278">
            <v>44586</v>
          </cell>
          <cell r="AZ278">
            <v>44586</v>
          </cell>
          <cell r="BA278" t="str">
            <v>https://community.secop.gov.co/Public/Tendering/OpportunityDetail/Index?noticeUID=CO1.NTC.2649017&amp;isFromPublicArea=True&amp;isModal=true&amp;asPopupView=true</v>
          </cell>
          <cell r="BB278" t="str">
            <v>2022537150100029E</v>
          </cell>
          <cell r="BC278" t="str">
            <v>SI</v>
          </cell>
        </row>
        <row r="279">
          <cell r="A279">
            <v>278</v>
          </cell>
          <cell r="B279" t="str">
            <v>Janneth Carolina Castro Morillo</v>
          </cell>
          <cell r="C279">
            <v>36759968</v>
          </cell>
          <cell r="D279">
            <v>29997</v>
          </cell>
          <cell r="E279" t="str">
            <v>Pasto</v>
          </cell>
          <cell r="F279" t="str">
            <v>Mujer</v>
          </cell>
          <cell r="G279">
            <v>44582</v>
          </cell>
          <cell r="H279">
            <v>44926</v>
          </cell>
          <cell r="I279">
            <v>80111607</v>
          </cell>
          <cell r="J279" t="str">
            <v>Derecho - ESP</v>
          </cell>
          <cell r="K279" t="str">
            <v>PROFESIONAL IV</v>
          </cell>
          <cell r="L279" t="str">
            <v>Profesional</v>
          </cell>
          <cell r="M279">
            <v>3175009504</v>
          </cell>
          <cell r="N279" t="str">
            <v>jannethcastro@supertransporte.gov.co</v>
          </cell>
          <cell r="O279" t="str">
            <v>carocastromorillo@gmail.com</v>
          </cell>
          <cell r="P279">
            <v>4227072</v>
          </cell>
          <cell r="Q279">
            <v>48470425.600000001</v>
          </cell>
          <cell r="S279">
            <v>48470425.600000001</v>
          </cell>
          <cell r="T279" t="str">
            <v>Dirección de Investigaciones de Protección de Usuarios del Sector Transporte</v>
          </cell>
          <cell r="U279" t="str">
            <v xml:space="preserve">Alex Eduardo Herrera Sanchez </v>
          </cell>
          <cell r="V279">
            <v>44587</v>
          </cell>
          <cell r="W279">
            <v>31222</v>
          </cell>
          <cell r="X279">
            <v>44567</v>
          </cell>
          <cell r="Y279" t="str">
            <v>INVERSIÓN</v>
          </cell>
          <cell r="Z279">
            <v>31722</v>
          </cell>
          <cell r="AA279">
            <v>48470425.060000002</v>
          </cell>
          <cell r="AB279" t="str">
            <v>C-2410-0600-3-0-2410002-02</v>
          </cell>
          <cell r="AC279" t="str">
            <v>ADQUISICIÓN DE BIENES Y SERVICIOS - SERVICIO DE SUPERVISIÓN EN EL CUMPLIMIENTO DE LOS REQUISITOS EN EL SECTOR TRANSPORTE - FORTALECIMIENTO A LA SUPERVISIÓN INTEGRAL A LOS VIGILADOS A NIVEL NACIONAL</v>
          </cell>
          <cell r="AD279" t="str">
            <v>si</v>
          </cell>
          <cell r="AE279">
            <v>44926</v>
          </cell>
          <cell r="AN279" t="str">
            <v>Prestar sus servicios profesionales para fortalecer a la Delegatura para la Protección de Usuarios del Sector Transporte, acompañándolo en la proyección de actos administrativos tendientes a suplir las actividades de inspección, vigilancia y control del cumplimiento de las normas de protección a los usuarios del sector transporte.</v>
          </cell>
          <cell r="AO279" t="str">
            <v xml:space="preserve">Contratación Directa </v>
          </cell>
          <cell r="AP279" t="str">
            <v>LOCAL</v>
          </cell>
          <cell r="AQ279" t="str">
            <v>BOGOTÁ D.C.</v>
          </cell>
          <cell r="AS279">
            <v>44582</v>
          </cell>
          <cell r="AT279">
            <v>40</v>
          </cell>
          <cell r="AU279">
            <v>45106</v>
          </cell>
          <cell r="AV279" t="str">
            <v xml:space="preserve">Prestación Servicios </v>
          </cell>
          <cell r="AW279" t="str">
            <v>EN EJECUCIÓN</v>
          </cell>
          <cell r="AX279">
            <v>44585</v>
          </cell>
          <cell r="AY279">
            <v>44586</v>
          </cell>
          <cell r="AZ279">
            <v>44587</v>
          </cell>
          <cell r="BA279" t="str">
            <v>https://community.secop.gov.co/Public/Tendering/OpportunityDetail/Index?noticeUID=CO1.NTC.2649481&amp;isFromPublicArea=True&amp;isModal=true&amp;asPopupView=true</v>
          </cell>
          <cell r="BB279" t="str">
            <v>2022537150100068E</v>
          </cell>
          <cell r="BC279" t="str">
            <v>SI</v>
          </cell>
        </row>
        <row r="280">
          <cell r="A280">
            <v>279</v>
          </cell>
          <cell r="B280" t="str">
            <v>Nestor Saenz Saavedra</v>
          </cell>
          <cell r="C280">
            <v>13950367</v>
          </cell>
          <cell r="D280">
            <v>19406</v>
          </cell>
          <cell r="E280" t="str">
            <v>Boyacá</v>
          </cell>
          <cell r="F280" t="str">
            <v>Hombre</v>
          </cell>
          <cell r="G280">
            <v>44582</v>
          </cell>
          <cell r="H280">
            <v>44834</v>
          </cell>
          <cell r="I280">
            <v>80111614</v>
          </cell>
          <cell r="J280" t="str">
            <v>Ingeniero de Transporte y Vías</v>
          </cell>
          <cell r="K280" t="str">
            <v>EXPERTO I</v>
          </cell>
          <cell r="L280" t="str">
            <v>Profesional</v>
          </cell>
          <cell r="M280">
            <v>4575798</v>
          </cell>
          <cell r="N280" t="str">
            <v>NestorSaenz@supertransporte.gov.co</v>
          </cell>
          <cell r="O280" t="str">
            <v>nsaenzs@gmail.com</v>
          </cell>
          <cell r="P280">
            <v>8355840</v>
          </cell>
          <cell r="Q280">
            <v>68796416</v>
          </cell>
          <cell r="S280">
            <v>68796416</v>
          </cell>
          <cell r="T280" t="str">
            <v>Delegatura de Concesiones e Infraestructura</v>
          </cell>
          <cell r="U280" t="str">
            <v>Hermes José Castro Estrada</v>
          </cell>
          <cell r="V280">
            <v>44585</v>
          </cell>
          <cell r="W280">
            <v>39022</v>
          </cell>
          <cell r="X280">
            <v>44582</v>
          </cell>
          <cell r="Y280" t="str">
            <v>INVERSIÓN</v>
          </cell>
          <cell r="Z280">
            <v>29622</v>
          </cell>
          <cell r="AA280">
            <v>68796416</v>
          </cell>
          <cell r="AB280" t="str">
            <v>C-2410-0600-3-0-2410006-02</v>
          </cell>
          <cell r="AC280" t="str">
            <v>ADQUISICIÓN DE BIENES Y SERVICIOS - DOCUMENTOS DE PLANEACIÓN - FORTALECIMIENTO A LA SUPERVISIÓN INTEGRAL A LOS VIGILADOS A NIVEL NACIONAL</v>
          </cell>
          <cell r="AD280" t="str">
            <v>no</v>
          </cell>
          <cell r="AE280">
            <v>44834</v>
          </cell>
          <cell r="AN280" t="str">
            <v>Prestar sus servicios profesionales en la Superintendencia de Transporte, apoyando el seguimiento a la implementación de los mecanismos de controles preventivos, establecidos por la Delegatura de Concesiones e Infraestructura, para mitigar las causas de reincidencia de siniestralidad en la red vial nacional concesionada</v>
          </cell>
          <cell r="AO280" t="str">
            <v xml:space="preserve">Contratación Directa </v>
          </cell>
          <cell r="AP280" t="str">
            <v>LOCAL</v>
          </cell>
          <cell r="AQ280" t="str">
            <v>BOGOTÁ D.C.</v>
          </cell>
          <cell r="AT280">
            <v>69</v>
          </cell>
          <cell r="AU280">
            <v>45014</v>
          </cell>
          <cell r="AV280" t="str">
            <v xml:space="preserve">Prestación Servicios </v>
          </cell>
          <cell r="AW280" t="str">
            <v>EN EJECUCIÓN</v>
          </cell>
          <cell r="AX280">
            <v>44584</v>
          </cell>
          <cell r="AY280">
            <v>44585</v>
          </cell>
          <cell r="AZ280">
            <v>44585</v>
          </cell>
          <cell r="BA280" t="str">
            <v>https://community.secop.gov.co/Public/Tendering/OpportunityDetail/Index?noticeUID=CO1.NTC.2649891&amp;isFromPublicArea=True&amp;isModal=true&amp;asPopupView=true</v>
          </cell>
          <cell r="BB280" t="str">
            <v>2022537150100001E</v>
          </cell>
          <cell r="BC280" t="str">
            <v>SI</v>
          </cell>
        </row>
        <row r="281">
          <cell r="A281">
            <v>280</v>
          </cell>
          <cell r="B281" t="str">
            <v>Jhon Harold Torres Agudelo</v>
          </cell>
          <cell r="C281">
            <v>80189576</v>
          </cell>
          <cell r="D281">
            <v>30797</v>
          </cell>
          <cell r="E281" t="str">
            <v>BOGOTÁ D.C.</v>
          </cell>
          <cell r="F281" t="str">
            <v>Hombre</v>
          </cell>
          <cell r="G281">
            <v>44585</v>
          </cell>
          <cell r="H281">
            <v>44926</v>
          </cell>
          <cell r="I281">
            <v>80111607</v>
          </cell>
          <cell r="J281" t="str">
            <v>Derecho - ESP</v>
          </cell>
          <cell r="K281" t="str">
            <v>PROFESIONAL IV</v>
          </cell>
          <cell r="L281" t="str">
            <v>Profesional</v>
          </cell>
          <cell r="M281">
            <v>7482775</v>
          </cell>
          <cell r="N281" t="str">
            <v>johntorres@supertransporte.gov.co</v>
          </cell>
          <cell r="O281" t="str">
            <v>jtorresprocesos@gmail.com</v>
          </cell>
          <cell r="P281">
            <v>4227072</v>
          </cell>
          <cell r="Q281">
            <v>48470425.600000001</v>
          </cell>
          <cell r="S281">
            <v>48470425.600000001</v>
          </cell>
          <cell r="T281" t="str">
            <v>Dirección de Investigaciones de Protección de Usuarios del Sector Transporte</v>
          </cell>
          <cell r="U281" t="str">
            <v xml:space="preserve">Alex Eduardo Herrera Sanchez </v>
          </cell>
          <cell r="V281">
            <v>44587</v>
          </cell>
          <cell r="W281">
            <v>31022</v>
          </cell>
          <cell r="X281">
            <v>44567</v>
          </cell>
          <cell r="Y281" t="str">
            <v>INVERSIÓN</v>
          </cell>
          <cell r="Z281">
            <v>32222</v>
          </cell>
          <cell r="AA281">
            <v>48470425.060000002</v>
          </cell>
          <cell r="AB281" t="str">
            <v>C-2410-0600-3-0-2410002-02</v>
          </cell>
          <cell r="AC281" t="str">
            <v>ADQUISICIÓN DE BIENES Y SERVICIOS - SERVICIO DE SUPERVISIÓN EN EL CUMPLIMIENTO DE LOS REQUISITOS EN EL SECTOR TRANSPORTE - FORTALECIMIENTO A LA SUPERVISIÓN INTEGRAL A LOS VIGILADOS A NIVEL NACIONAL</v>
          </cell>
          <cell r="AD281" t="str">
            <v>si</v>
          </cell>
          <cell r="AE281">
            <v>44926</v>
          </cell>
          <cell r="AN281" t="str">
            <v>Prestar sus servicios profesionales para fortalecer a la Delegatura para la Protección de Usuarios del Sector Transporte, acompañándolo en la proyección de actos administrativos tendientes a suplir las actividades de inspección, vigilancia y control del cumplimiento de las normas de protección a los usuarios del sector transporte.</v>
          </cell>
          <cell r="AO281" t="str">
            <v xml:space="preserve">Contratación Directa </v>
          </cell>
          <cell r="AP281" t="str">
            <v>LOCAL</v>
          </cell>
          <cell r="AQ281" t="str">
            <v>BOGOTÁ D.C.</v>
          </cell>
          <cell r="AS281">
            <v>44582</v>
          </cell>
          <cell r="AT281">
            <v>38</v>
          </cell>
          <cell r="AU281">
            <v>45106</v>
          </cell>
          <cell r="AV281" t="str">
            <v xml:space="preserve">Prestación Servicios </v>
          </cell>
          <cell r="AW281" t="str">
            <v>EN EJECUCIÓN</v>
          </cell>
          <cell r="AX281">
            <v>44585</v>
          </cell>
          <cell r="AY281">
            <v>44586</v>
          </cell>
          <cell r="AZ281">
            <v>44587</v>
          </cell>
          <cell r="BA281" t="str">
            <v>https://community.secop.gov.co/Public/Tendering/OpportunityDetail/Index?noticeUID=CO1.NTC.2650355&amp;isFromPublicArea=True&amp;isModal=true&amp;asPopupView=true</v>
          </cell>
          <cell r="BB281" t="str">
            <v>2022537150100069E</v>
          </cell>
          <cell r="BC281" t="str">
            <v>SI</v>
          </cell>
        </row>
        <row r="282">
          <cell r="A282">
            <v>281</v>
          </cell>
          <cell r="B282" t="str">
            <v>Maria del Mar Rojar Hurtado</v>
          </cell>
          <cell r="C282">
            <v>53081127</v>
          </cell>
          <cell r="D282">
            <v>30929</v>
          </cell>
          <cell r="E282" t="str">
            <v>Bogotá D.C.</v>
          </cell>
          <cell r="F282" t="str">
            <v>Mujer</v>
          </cell>
          <cell r="G282">
            <v>44582</v>
          </cell>
          <cell r="H282">
            <v>44834</v>
          </cell>
          <cell r="I282">
            <v>80111620</v>
          </cell>
          <cell r="J282" t="str">
            <v>Arquitectura</v>
          </cell>
          <cell r="K282" t="str">
            <v>PROFESIONAL V</v>
          </cell>
          <cell r="L282" t="str">
            <v>Profesional</v>
          </cell>
          <cell r="M282">
            <v>3177414896</v>
          </cell>
          <cell r="N282" t="str">
            <v>mariarojas@supertransporte.gov.co</v>
          </cell>
          <cell r="O282" t="str">
            <v>ma.delmar091984@hotmail.com</v>
          </cell>
          <cell r="P282">
            <v>4768567</v>
          </cell>
          <cell r="Q282">
            <v>39261202</v>
          </cell>
          <cell r="R282">
            <v>12716179</v>
          </cell>
          <cell r="S282">
            <v>51977381</v>
          </cell>
          <cell r="T282" t="str">
            <v>Dirección de Promoción y Prevención de Concesiones e Infraestructura</v>
          </cell>
          <cell r="U282" t="str">
            <v>Esteban Martínez Torres</v>
          </cell>
          <cell r="V282">
            <v>44585</v>
          </cell>
          <cell r="W282">
            <v>20622</v>
          </cell>
          <cell r="X282">
            <v>44566</v>
          </cell>
          <cell r="Y282" t="str">
            <v>INVERSIÓN</v>
          </cell>
          <cell r="Z282">
            <v>29122</v>
          </cell>
          <cell r="AA282">
            <v>39261202</v>
          </cell>
          <cell r="AB282" t="str">
            <v>C-2410-0600-3-0-2410002-02</v>
          </cell>
          <cell r="AC282" t="str">
            <v>ADQUISICIÓN DE BIENES Y SERVICIOS - SERVICIO DE SUPERVISIÓN EN EL CUMPLIMIENTO DE LOS REQUISITOS EN EL SECTOR TRANSPORTE - FORTALECIMIENTO A LA SUPERVISIÓN INTEGRAL A LOS VIGILADOS A NIVEL NACIONAL</v>
          </cell>
          <cell r="AD282" t="str">
            <v>si</v>
          </cell>
          <cell r="AE282">
            <v>44915</v>
          </cell>
          <cell r="AH282" t="str">
            <v>ADICIÓN Y PRÓRROGA</v>
          </cell>
          <cell r="AI282">
            <v>44834</v>
          </cell>
          <cell r="AJ282" t="str">
            <v>N/A</v>
          </cell>
          <cell r="AN282" t="str">
            <v>Prestar sus servicios profesionales en la Superintendencia de Transporte, apoyando la gestión, programación, ejecución, registro y control de las actividades necesarias para el desarrollo e implementación los de programas especiales implementados en la Infraestructura Vial, Infraestructura Aeroportuaria, Infraestructura de Terminales Transporte Terrestre de Pasajeros e infraestructura Férrea, con énfasis en el componente de Infraestructura Accesible e Incluyente.</v>
          </cell>
          <cell r="AO282" t="str">
            <v xml:space="preserve">Contratación Directa </v>
          </cell>
          <cell r="AP282" t="str">
            <v>LOCAL</v>
          </cell>
          <cell r="AQ282" t="str">
            <v>BOGOTÁ D.C.</v>
          </cell>
          <cell r="AS282">
            <v>44582</v>
          </cell>
          <cell r="AT282">
            <v>38</v>
          </cell>
          <cell r="AU282">
            <v>45095</v>
          </cell>
          <cell r="AV282" t="str">
            <v xml:space="preserve">Prestación Servicios </v>
          </cell>
          <cell r="AW282" t="str">
            <v xml:space="preserve">MODIFICACIÓN </v>
          </cell>
          <cell r="AX282">
            <v>44584</v>
          </cell>
          <cell r="AY282">
            <v>44585</v>
          </cell>
          <cell r="AZ282">
            <v>44585</v>
          </cell>
          <cell r="BA282" t="str">
            <v>https://community.secop.gov.co/Public/Tendering/OpportunityDetail/Index?noticeUID=CO1.NTC.2650678&amp;isFromPublicArea=True&amp;isModal=true&amp;asPopupView=true</v>
          </cell>
          <cell r="BB282" t="str">
            <v>2022537150100028E</v>
          </cell>
          <cell r="BC282" t="str">
            <v>SI</v>
          </cell>
        </row>
        <row r="283">
          <cell r="A283">
            <v>282</v>
          </cell>
          <cell r="B283" t="str">
            <v>COMPENSAR</v>
          </cell>
          <cell r="C283">
            <v>860066942</v>
          </cell>
          <cell r="D283" t="e">
            <v>#N/A</v>
          </cell>
          <cell r="E283" t="e">
            <v>#N/A</v>
          </cell>
          <cell r="F283" t="str">
            <v>Persona Jurídica</v>
          </cell>
          <cell r="G283">
            <v>44588</v>
          </cell>
          <cell r="H283">
            <v>44926</v>
          </cell>
          <cell r="I283" t="str">
            <v>93141808;93141506;80111500</v>
          </cell>
          <cell r="J283" t="str">
            <v>N/A</v>
          </cell>
          <cell r="K283" t="e">
            <v>#N/A</v>
          </cell>
          <cell r="L283" t="e">
            <v>#N/A</v>
          </cell>
          <cell r="M283">
            <v>4280666</v>
          </cell>
          <cell r="N283" t="e">
            <v>#N/A</v>
          </cell>
          <cell r="O283" t="str">
            <v>evedisanchez@compensar.com</v>
          </cell>
          <cell r="P283" t="str">
            <v>Según factura</v>
          </cell>
          <cell r="Q283">
            <v>314376149</v>
          </cell>
          <cell r="S283">
            <v>314376149</v>
          </cell>
          <cell r="T283" t="str">
            <v>GIT-Talento Humano</v>
          </cell>
          <cell r="U283" t="str">
            <v>María Angélica Tello Coley</v>
          </cell>
          <cell r="V283">
            <v>44610</v>
          </cell>
          <cell r="W283">
            <v>35322</v>
          </cell>
          <cell r="X283">
            <v>44572</v>
          </cell>
          <cell r="Y283" t="str">
            <v>FUNCIONAMIENTO</v>
          </cell>
          <cell r="Z283">
            <v>36822</v>
          </cell>
          <cell r="AA283">
            <v>265625000</v>
          </cell>
          <cell r="AB283" t="str">
            <v>A-02-02-02-009-006</v>
          </cell>
          <cell r="AC283" t="str">
            <v>SERVICIOS DE ESPARCIMIENTO, CULTURALES Y DEPORTIVOS</v>
          </cell>
          <cell r="AD283" t="str">
            <v>si</v>
          </cell>
          <cell r="AE283">
            <v>44926</v>
          </cell>
          <cell r="AN283" t="str">
            <v>Prestar los servicios de apoyo a la gestión para el desarrollo del programa de Bienestar social e incentivos, clima organizacional y el sistema de seguridad y salud en el trabajo SGSST, para los servidores de la Superintendencia de Transporte.</v>
          </cell>
          <cell r="AO283" t="str">
            <v xml:space="preserve">Contratación Directa </v>
          </cell>
          <cell r="AP283" t="str">
            <v>LOCAL</v>
          </cell>
          <cell r="AQ283" t="str">
            <v>BOGOTÁ D.C.</v>
          </cell>
          <cell r="AS283">
            <v>44582</v>
          </cell>
          <cell r="AT283" t="e">
            <v>#N/A</v>
          </cell>
          <cell r="AU283">
            <v>45106</v>
          </cell>
          <cell r="AW283" t="str">
            <v>EN EJECUCIÓN</v>
          </cell>
          <cell r="AX283" t="str">
            <v>N/A</v>
          </cell>
          <cell r="AY283" t="str">
            <v>N/A</v>
          </cell>
          <cell r="BA283" t="str">
            <v>https://community.secop.gov.co/Public/Tendering/OpportunityDetail/Index?noticeUID=CO1.NTC.2651733&amp;isFromPublicArea=True&amp;isModal=true&amp;asPopupView=true</v>
          </cell>
          <cell r="BB283" t="str">
            <v xml:space="preserve"> 2022537150100308E </v>
          </cell>
          <cell r="BC283" t="str">
            <v>SI</v>
          </cell>
        </row>
        <row r="284">
          <cell r="A284">
            <v>283</v>
          </cell>
          <cell r="B284" t="str">
            <v>Jhoan Sebastian Jimenez Calderon</v>
          </cell>
          <cell r="C284">
            <v>1233905569</v>
          </cell>
          <cell r="D284">
            <v>36228</v>
          </cell>
          <cell r="E284" t="str">
            <v>Bogotá, D.C.</v>
          </cell>
          <cell r="F284" t="str">
            <v>Hombre</v>
          </cell>
          <cell r="G284">
            <v>44582</v>
          </cell>
          <cell r="H284">
            <v>44834</v>
          </cell>
          <cell r="I284">
            <v>80111601</v>
          </cell>
          <cell r="J284" t="str">
            <v>Bachiller</v>
          </cell>
          <cell r="K284" t="str">
            <v>BACHILLER II</v>
          </cell>
          <cell r="L284" t="str">
            <v>Apoyo</v>
          </cell>
          <cell r="M284">
            <v>3057638096</v>
          </cell>
          <cell r="N284" t="str">
            <v>johanjimenez@supertransporte.gov.co</v>
          </cell>
          <cell r="O284" t="str">
            <v>J.SEBASTIANCALDERON2012@GMAIL.COM</v>
          </cell>
          <cell r="P284">
            <v>1765376</v>
          </cell>
          <cell r="Q284">
            <v>14711467</v>
          </cell>
          <cell r="R284">
            <v>5119590</v>
          </cell>
          <cell r="S284">
            <v>19831057</v>
          </cell>
          <cell r="T284" t="str">
            <v>GIT de Jurisdicción Coactiva de la Oficina Asesora Jurídica</v>
          </cell>
          <cell r="U284" t="str">
            <v>Jhohan Samir Abdlah Rubiano</v>
          </cell>
          <cell r="V284">
            <v>44585</v>
          </cell>
          <cell r="W284">
            <v>24222</v>
          </cell>
          <cell r="X284">
            <v>44567</v>
          </cell>
          <cell r="Y284" t="str">
            <v>FUNCIONAMIENTO</v>
          </cell>
          <cell r="Z284">
            <v>31122</v>
          </cell>
          <cell r="AA284">
            <v>14711467</v>
          </cell>
          <cell r="AB284" t="str">
            <v>A-02-02-02-008-005</v>
          </cell>
          <cell r="AC284" t="str">
            <v>SERVICIOS DE SOPORTE</v>
          </cell>
          <cell r="AD284" t="str">
            <v>si</v>
          </cell>
          <cell r="AE284">
            <v>44926</v>
          </cell>
          <cell r="AH284" t="str">
            <v>ADICIÓN Y PRÓRROGA</v>
          </cell>
          <cell r="AI284">
            <v>44833</v>
          </cell>
          <cell r="AJ284" t="str">
            <v>N/A</v>
          </cell>
          <cell r="AN284" t="str">
            <v xml:space="preserve">Prestar sus servicios de apoyo a la gestion documental en la Oficina Asesora  Juridica y Grupo de Jurisdiccion Coactiva, en la organización de archivos fisicos y/o digitales que hagan parte de éstas.  </v>
          </cell>
          <cell r="AO284" t="str">
            <v xml:space="preserve">Contratación Directa </v>
          </cell>
          <cell r="AP284" t="str">
            <v>LOCAL</v>
          </cell>
          <cell r="AQ284" t="str">
            <v>BOGOTÁ D.C.</v>
          </cell>
          <cell r="AS284">
            <v>44582</v>
          </cell>
          <cell r="AT284">
            <v>23</v>
          </cell>
          <cell r="AU284">
            <v>45106</v>
          </cell>
          <cell r="AV284" t="str">
            <v xml:space="preserve">Prestación Servicios </v>
          </cell>
          <cell r="AW284" t="str">
            <v xml:space="preserve">MODIFICACIÓN </v>
          </cell>
          <cell r="AX284">
            <v>44584</v>
          </cell>
          <cell r="AY284">
            <v>44585</v>
          </cell>
          <cell r="BA284" t="str">
            <v>https://community.secop.gov.co/Public/Tendering/OpportunityDetail/Index?noticeUID=CO1.NTC.2651965&amp;isFromPublicArea=True&amp;isModal=true&amp;asPopupView=true</v>
          </cell>
          <cell r="BB284" t="str">
            <v>2022537150100039E</v>
          </cell>
          <cell r="BC284" t="str">
            <v>SI</v>
          </cell>
        </row>
        <row r="285">
          <cell r="A285">
            <v>284</v>
          </cell>
          <cell r="B285" t="str">
            <v>Juan Camilo Eraso Lagos / Laura Natalia Ibañez Garcia</v>
          </cell>
          <cell r="C285" t="str">
            <v>1085299325 / 1019061759</v>
          </cell>
          <cell r="D285" t="str">
            <v>15/08/1992 - 12/07/1991</v>
          </cell>
          <cell r="E285" t="str">
            <v>Pasto / Bogotá D.C.</v>
          </cell>
          <cell r="F285" t="str">
            <v>Hombre / mujer</v>
          </cell>
          <cell r="G285">
            <v>44585</v>
          </cell>
          <cell r="H285">
            <v>44926</v>
          </cell>
          <cell r="I285">
            <v>80111607</v>
          </cell>
          <cell r="J285" t="str">
            <v>Derecho - ESP</v>
          </cell>
          <cell r="K285" t="str">
            <v>PROFESIONAL IV</v>
          </cell>
          <cell r="L285" t="str">
            <v>Profesional</v>
          </cell>
          <cell r="M285">
            <v>3125785488</v>
          </cell>
          <cell r="N285" t="str">
            <v>juaneraso@supertransporte.gov.co</v>
          </cell>
          <cell r="O285" t="str">
            <v>juan.lagosabogado@hotmail.com</v>
          </cell>
          <cell r="P285">
            <v>4227072</v>
          </cell>
          <cell r="Q285">
            <v>48470425.600000001</v>
          </cell>
          <cell r="S285">
            <v>48470425.600000001</v>
          </cell>
          <cell r="T285" t="str">
            <v>Dirección de Investigaciones de Protección de Usuarios del Sector Transporte</v>
          </cell>
          <cell r="U285" t="str">
            <v xml:space="preserve">Alex Eduardo Herrera Sanchez </v>
          </cell>
          <cell r="V285">
            <v>44587</v>
          </cell>
          <cell r="W285">
            <v>31122</v>
          </cell>
          <cell r="X285">
            <v>44567</v>
          </cell>
          <cell r="Y285" t="str">
            <v>INVERSIÓN</v>
          </cell>
          <cell r="Z285">
            <v>32422</v>
          </cell>
          <cell r="AA285">
            <v>48470425.060000002</v>
          </cell>
          <cell r="AB285" t="str">
            <v>C-2410-0600-3-0-2410002-02</v>
          </cell>
          <cell r="AC285" t="str">
            <v>ADQUISICIÓN DE BIENES Y SERVICIOS - SERVICIO DE SUPERVISIÓN EN EL CUMPLIMIENTO DE LOS REQUISITOS EN EL SECTOR TRANSPORTE - FORTALECIMIENTO A LA SUPERVISIÓN INTEGRAL A LOS VIGILADOS A NIVEL NACIONAL</v>
          </cell>
          <cell r="AD285" t="str">
            <v>si</v>
          </cell>
          <cell r="AE285">
            <v>44926</v>
          </cell>
          <cell r="AH285" t="str">
            <v>CESIÓN</v>
          </cell>
          <cell r="AI285">
            <v>44769</v>
          </cell>
          <cell r="AN285" t="str">
            <v>Prestar sus servicios profesionales para fortalecer a la Delegatura para la Protección de Usuarios del Sector Transporte, acompañándolo en la proyección de actos administrativos tendientes a suplir las actividades de inspección, vigilancia y control del cumplimiento de las normas de protección a los usuarios del sector transporte.</v>
          </cell>
          <cell r="AO285" t="str">
            <v xml:space="preserve">Contratación Directa </v>
          </cell>
          <cell r="AP285" t="str">
            <v>LOCAL</v>
          </cell>
          <cell r="AQ285" t="str">
            <v>BOGOTÁ D.C.</v>
          </cell>
          <cell r="AR285" t="str">
            <v>Cesión</v>
          </cell>
          <cell r="AS285">
            <v>44582</v>
          </cell>
          <cell r="AT285" t="e">
            <v>#VALUE!</v>
          </cell>
          <cell r="AU285">
            <v>45106</v>
          </cell>
          <cell r="AV285" t="str">
            <v xml:space="preserve">Prestación Servicios </v>
          </cell>
          <cell r="AW285" t="str">
            <v>CESIÓN</v>
          </cell>
          <cell r="AX285">
            <v>44585</v>
          </cell>
          <cell r="AY285">
            <v>44586</v>
          </cell>
          <cell r="AZ285">
            <v>44587</v>
          </cell>
          <cell r="BA285" t="str">
            <v>https://community.secop.gov.co/Public/Tendering/OpportunityDetail/Index?noticeUID=CO1.NTC.2652297&amp;isFromPublicArea=True&amp;isModal=true&amp;asPopupView=true</v>
          </cell>
          <cell r="BB285" t="str">
            <v>2022537150100070E</v>
          </cell>
          <cell r="BC285" t="str">
            <v>SI</v>
          </cell>
        </row>
        <row r="286">
          <cell r="A286">
            <v>285</v>
          </cell>
          <cell r="B286" t="str">
            <v>Diana Maria Montañez Vargas</v>
          </cell>
          <cell r="C286">
            <v>1010206060</v>
          </cell>
          <cell r="D286">
            <v>33961</v>
          </cell>
          <cell r="E286" t="str">
            <v>Bogotá</v>
          </cell>
          <cell r="F286" t="str">
            <v>Mujer</v>
          </cell>
          <cell r="G286">
            <v>44586</v>
          </cell>
          <cell r="H286">
            <v>44834</v>
          </cell>
          <cell r="I286">
            <v>80111607</v>
          </cell>
          <cell r="J286" t="str">
            <v>Abogado</v>
          </cell>
          <cell r="K286" t="str">
            <v>PROFESIONAL IV</v>
          </cell>
          <cell r="L286" t="str">
            <v>Profesional</v>
          </cell>
          <cell r="M286">
            <v>3219086404</v>
          </cell>
          <cell r="N286" t="str">
            <v>DianaMontanez@supertransporte.gov.co</v>
          </cell>
          <cell r="O286" t="str">
            <v>dianamontvargas@gmail.com</v>
          </cell>
          <cell r="P286">
            <v>4227072</v>
          </cell>
          <cell r="Q286">
            <v>34789210</v>
          </cell>
          <cell r="R286">
            <v>12413094</v>
          </cell>
          <cell r="S286">
            <v>47202304</v>
          </cell>
          <cell r="T286" t="str">
            <v>Oficina Asesora Jurídica</v>
          </cell>
          <cell r="U286" t="str">
            <v>María Fernanda Serna Quiroga</v>
          </cell>
          <cell r="V286">
            <v>44587</v>
          </cell>
          <cell r="W286">
            <v>34022</v>
          </cell>
          <cell r="X286">
            <v>44568</v>
          </cell>
          <cell r="Y286" t="str">
            <v>INVERSIÓN</v>
          </cell>
          <cell r="Z286">
            <v>35222</v>
          </cell>
          <cell r="AA286">
            <v>34789210</v>
          </cell>
          <cell r="AB286" t="str">
            <v>C-2410-0600-3-0-2410002-02</v>
          </cell>
          <cell r="AC286" t="str">
            <v>ADQUISICIÓN DE BIENES Y SERVICIOS - SERVICIO DE SUPERVISIÓN EN EL CUMPLIMIENTO DE LOS REQUISITOS EN EL SECTOR TRANSPORTE - FORTALECIMIENTO A LA SUPERVISIÓN INTEGRAL A LOS VIGILADOS A NIVEL NACIONAL</v>
          </cell>
          <cell r="AD286" t="str">
            <v>si</v>
          </cell>
          <cell r="AE286">
            <v>44926</v>
          </cell>
          <cell r="AH286" t="str">
            <v>ADICIÓN Y PRÓRROGA</v>
          </cell>
          <cell r="AI286">
            <v>44834</v>
          </cell>
          <cell r="AJ286" t="str">
            <v>N/A</v>
          </cell>
          <cell r="AN286" t="str">
            <v>Prestar sus servicios profesionales en la Oficina Asesora Jurídica orientando el  análisis la investigación y revisión de los procesos adelantados en la oficina de cobro coactivo según los lineamientos del Consejo de Estado, del mismo modo revisar y/o proyectar los actos administrativos y documentos de carácter jurídico que se encuentren relacionados con estos asuntos</v>
          </cell>
          <cell r="AO286" t="str">
            <v xml:space="preserve">Contratación Directa </v>
          </cell>
          <cell r="AP286" t="str">
            <v>LOCAL</v>
          </cell>
          <cell r="AQ286" t="str">
            <v>BOGOTÁ D.C.</v>
          </cell>
          <cell r="AS286">
            <v>44582</v>
          </cell>
          <cell r="AT286">
            <v>30</v>
          </cell>
          <cell r="AU286">
            <v>45106</v>
          </cell>
          <cell r="AV286" t="str">
            <v xml:space="preserve">Prestación Servicios </v>
          </cell>
          <cell r="AW286" t="str">
            <v xml:space="preserve">MODIFICACIÓN </v>
          </cell>
          <cell r="AX286">
            <v>44585</v>
          </cell>
          <cell r="AY286">
            <v>44586</v>
          </cell>
          <cell r="BA286" t="str">
            <v>https://community.secop.gov.co/Public/Tendering/OpportunityDetail/Index?noticeUID=CO1.NTC.2654120&amp;isFromPublicArea=True&amp;isModal=true&amp;asPopupView=true</v>
          </cell>
          <cell r="BB286" t="str">
            <v>2022537150100044E</v>
          </cell>
          <cell r="BC286" t="str">
            <v>SI</v>
          </cell>
        </row>
        <row r="287">
          <cell r="A287">
            <v>286</v>
          </cell>
          <cell r="B287" t="str">
            <v>Diana Yineth Vásquez Rodríguez</v>
          </cell>
          <cell r="C287">
            <v>38287243</v>
          </cell>
          <cell r="D287">
            <v>27320</v>
          </cell>
          <cell r="E287" t="str">
            <v>SAN GIL</v>
          </cell>
          <cell r="F287" t="str">
            <v>Mujer</v>
          </cell>
          <cell r="G287">
            <v>44585</v>
          </cell>
          <cell r="H287">
            <v>44813</v>
          </cell>
          <cell r="I287">
            <v>80111601</v>
          </cell>
          <cell r="J287" t="str">
            <v>tecnico</v>
          </cell>
          <cell r="K287" t="str">
            <v>TÉCNICO I</v>
          </cell>
          <cell r="L287" t="str">
            <v>apoyo</v>
          </cell>
          <cell r="M287">
            <v>3115818625</v>
          </cell>
          <cell r="N287" t="str">
            <v>dianavasquez@supertransporte.gov.co</v>
          </cell>
          <cell r="O287" t="str">
            <v>yinethvr.74@hotmail.com</v>
          </cell>
          <cell r="P287">
            <v>1873920</v>
          </cell>
          <cell r="Q287">
            <v>14054400</v>
          </cell>
          <cell r="S287">
            <v>14054400</v>
          </cell>
          <cell r="T287" t="str">
            <v>GIT - Notificaciones</v>
          </cell>
          <cell r="U287" t="str">
            <v>Carolina Barrada Cristancho</v>
          </cell>
          <cell r="V287">
            <v>44586</v>
          </cell>
          <cell r="W287">
            <v>39222</v>
          </cell>
          <cell r="X287">
            <v>44582</v>
          </cell>
          <cell r="Y287" t="str">
            <v>FUNCIONAMIENTO</v>
          </cell>
          <cell r="Z287">
            <v>32522</v>
          </cell>
          <cell r="AA287">
            <v>14054400</v>
          </cell>
          <cell r="AB287" t="str">
            <v>A-02-02-02-008-005</v>
          </cell>
          <cell r="AC287" t="str">
            <v>SERVICIOS DE SOPORTE</v>
          </cell>
          <cell r="AD287" t="str">
            <v>no</v>
          </cell>
          <cell r="AE287">
            <v>44748</v>
          </cell>
          <cell r="AF287">
            <v>44748</v>
          </cell>
          <cell r="AG287">
            <v>10056704</v>
          </cell>
          <cell r="AH287" t="str">
            <v>Terminación anticipada del contrato</v>
          </cell>
          <cell r="AI287">
            <v>44747</v>
          </cell>
          <cell r="AJ287" t="str">
            <v>N/A</v>
          </cell>
          <cell r="AN287" t="str">
            <v>Prestar sus servicios de apoyo a la gestión al Grupo Interno de Trabajo de Notificaciones de la Superintendencia de Transporte, en la ejecución  y cumplimiento de las actividades dentro del proceso de notificación, publicación y comunicación de los actos administrativos expedidos por la Entidad, esto, en virtud de la normatividad vigente y el procedimiento adoptado institucionalmente, conforme a los lineamientos impartidos por el supervisor designado del contrato.</v>
          </cell>
          <cell r="AO287" t="str">
            <v xml:space="preserve">Contratación Directa </v>
          </cell>
          <cell r="AP287" t="str">
            <v>LOCAL</v>
          </cell>
          <cell r="AQ287" t="str">
            <v>BOGOTÁ D.C.</v>
          </cell>
          <cell r="AR287" t="str">
            <v>Terminado</v>
          </cell>
          <cell r="AS287">
            <v>44582</v>
          </cell>
          <cell r="AT287">
            <v>48</v>
          </cell>
          <cell r="AU287">
            <v>44928</v>
          </cell>
          <cell r="AV287" t="str">
            <v xml:space="preserve">Prestación Servicios </v>
          </cell>
          <cell r="AW287" t="str">
            <v>TERMINADO</v>
          </cell>
          <cell r="AX287">
            <v>44585</v>
          </cell>
          <cell r="AY287">
            <v>44586</v>
          </cell>
          <cell r="AZ287" t="str">
            <v>N/A</v>
          </cell>
          <cell r="BA287" t="str">
            <v>https://community.secop.gov.co/Public/Tendering/OpportunityDetail/Index?noticeUID=CO1.NTC.2654671&amp;isFromPublicArea=True&amp;isModal=true&amp;asPopupView=true</v>
          </cell>
          <cell r="BB287" t="str">
            <v>2022537150100014E</v>
          </cell>
          <cell r="BC287" t="str">
            <v>SI</v>
          </cell>
        </row>
        <row r="288">
          <cell r="A288">
            <v>287</v>
          </cell>
          <cell r="B288" t="str">
            <v>Diana Alejandra Lopez Salomon</v>
          </cell>
          <cell r="C288">
            <v>1049646361</v>
          </cell>
          <cell r="D288">
            <v>35183</v>
          </cell>
          <cell r="E288" t="str">
            <v>Bogotá</v>
          </cell>
          <cell r="F288" t="str">
            <v>Mujer</v>
          </cell>
          <cell r="G288">
            <v>44585</v>
          </cell>
          <cell r="H288">
            <v>44834</v>
          </cell>
          <cell r="I288">
            <v>80111607</v>
          </cell>
          <cell r="J288" t="str">
            <v>Abogado</v>
          </cell>
          <cell r="K288" t="str">
            <v>PROFESIONAL I</v>
          </cell>
          <cell r="L288" t="str">
            <v>Profesional</v>
          </cell>
          <cell r="M288">
            <v>3202741627</v>
          </cell>
          <cell r="N288" t="str">
            <v>DianaLopez@supertransporte.gov.co</v>
          </cell>
          <cell r="O288" t="str">
            <v>diana.lopez10@est.uexternado.edu.co</v>
          </cell>
          <cell r="P288">
            <v>2941952</v>
          </cell>
          <cell r="Q288">
            <v>24908527</v>
          </cell>
          <cell r="R288">
            <v>7845205</v>
          </cell>
          <cell r="S288">
            <v>32753732</v>
          </cell>
          <cell r="T288" t="str">
            <v>Oficina Asesora Jurídica</v>
          </cell>
          <cell r="U288" t="str">
            <v>María Fernanda Serna Quiroga</v>
          </cell>
          <cell r="V288">
            <v>44588</v>
          </cell>
          <cell r="W288">
            <v>33722</v>
          </cell>
          <cell r="X288">
            <v>44568</v>
          </cell>
          <cell r="Y288" t="str">
            <v>INVERSIÓN</v>
          </cell>
          <cell r="Z288">
            <v>36222</v>
          </cell>
          <cell r="AA288">
            <v>24908527</v>
          </cell>
          <cell r="AB288" t="str">
            <v>C-2410-0600-3-0-2410002-02</v>
          </cell>
          <cell r="AC288" t="str">
            <v>ADQUISICIÓN DE BIENES Y SERVICIOS - SERVICIO DE SUPERVISIÓN EN EL CUMPLIMIENTO DE LOS REQUISITOS EN EL SECTOR TRANSPORTE - FORTALECIMIENTO A LA SUPERVISIÓN INTEGRAL A LOS VIGILADOS A NIVEL NACIONAL</v>
          </cell>
          <cell r="AD288" t="str">
            <v>si</v>
          </cell>
          <cell r="AE288">
            <v>44926</v>
          </cell>
          <cell r="AH288" t="str">
            <v>ADICIÓN Y PRÓRROGA</v>
          </cell>
          <cell r="AI288">
            <v>44834</v>
          </cell>
          <cell r="AJ288" t="str">
            <v>N/A</v>
          </cell>
          <cell r="AN288" t="str">
            <v>Prestar sus servicios profesionales a la Oficina Asesora Jurídica apoyando la proyección de documentos que resulten de la revisión y organización de la normatividad, implementando la jurisprudencia y doctrina relacionada con el sector tránsito, transporte y su infraestructura de cara a nuevas realidades; así como, apoyar en los estudios pertinentes para establecer el correcto funcionamiento del Centro de Conciliación y Arbitraje de la Entidad.</v>
          </cell>
          <cell r="AO288" t="str">
            <v xml:space="preserve">Contratación Directa </v>
          </cell>
          <cell r="AP288" t="str">
            <v>LOCAL</v>
          </cell>
          <cell r="AQ288" t="str">
            <v>BOGOTÁ D.C.</v>
          </cell>
          <cell r="AS288">
            <v>44582</v>
          </cell>
          <cell r="AT288">
            <v>26</v>
          </cell>
          <cell r="AU288">
            <v>45106</v>
          </cell>
          <cell r="AV288" t="str">
            <v xml:space="preserve">Prestación Servicios </v>
          </cell>
          <cell r="AW288" t="str">
            <v xml:space="preserve">MODIFICACIÓN </v>
          </cell>
          <cell r="AX288">
            <v>44586</v>
          </cell>
          <cell r="AY288">
            <v>44587</v>
          </cell>
          <cell r="BA288" t="str">
            <v>https://community.secop.gov.co/Public/Tendering/OpportunityDetail/Index?noticeUID=CO1.NTC.2654768&amp;isFromPublicArea=True&amp;isModal=true&amp;asPopupView=true</v>
          </cell>
          <cell r="BB288" t="str">
            <v>2022537150100041E</v>
          </cell>
          <cell r="BC288" t="str">
            <v>SI</v>
          </cell>
        </row>
        <row r="289">
          <cell r="A289">
            <v>288</v>
          </cell>
          <cell r="B289" t="str">
            <v>Samir Andrés Lores Acosta</v>
          </cell>
          <cell r="C289">
            <v>1013617888</v>
          </cell>
          <cell r="D289">
            <v>33242</v>
          </cell>
          <cell r="E289" t="str">
            <v xml:space="preserve">Bogotá </v>
          </cell>
          <cell r="F289" t="str">
            <v>Hombre</v>
          </cell>
          <cell r="G289">
            <v>44587</v>
          </cell>
          <cell r="H289">
            <v>44926</v>
          </cell>
          <cell r="I289">
            <v>80111614</v>
          </cell>
          <cell r="J289" t="str">
            <v>Ingenieria Mecatronica - Esp</v>
          </cell>
          <cell r="K289" t="str">
            <v>PROFESIONAL V</v>
          </cell>
          <cell r="L289" t="str">
            <v>Profesional</v>
          </cell>
          <cell r="M289" t="str">
            <v> 3134238099</v>
          </cell>
          <cell r="N289" t="str">
            <v>samirlores@supertransporte.gov.co</v>
          </cell>
          <cell r="O289" t="str">
            <v>samiroandres@gmail.com</v>
          </cell>
          <cell r="P289">
            <v>4768567</v>
          </cell>
          <cell r="Q289">
            <v>54695467</v>
          </cell>
          <cell r="S289">
            <v>54695467</v>
          </cell>
          <cell r="T289" t="str">
            <v xml:space="preserve">Dirección de Promoción y Prevención de Puertos </v>
          </cell>
          <cell r="U289" t="str">
            <v>Ana Isabel Jiménez Castro</v>
          </cell>
          <cell r="V289">
            <v>44593</v>
          </cell>
          <cell r="W289">
            <v>31522</v>
          </cell>
          <cell r="X289">
            <v>44567</v>
          </cell>
          <cell r="Y289" t="str">
            <v>INVERSIÓN</v>
          </cell>
          <cell r="Z289">
            <v>36422</v>
          </cell>
          <cell r="AA289">
            <v>54695467</v>
          </cell>
          <cell r="AB289" t="str">
            <v>C-2410-0600-3-0-2410006-02</v>
          </cell>
          <cell r="AC289" t="str">
            <v>ADQUISICIÓN DE BIENES Y SERVICIOS - DOCUMENTOS DE PLANEACIÓN - FORTALECIMIENTO A LA SUPERVISIÓN INTEGRAL A LOS VIGILADOS A NIVEL NACIONAL</v>
          </cell>
          <cell r="AD289" t="str">
            <v>si</v>
          </cell>
          <cell r="AE289">
            <v>44926</v>
          </cell>
          <cell r="AN289" t="str">
            <v>Prestar sus servicios profesionales en la Dirección de Promoción y Prevención de la Delegatura de Puertos, apoyando en la formulación de indicadores de medición de la Campaña Institucional "+ Transporte marítimo y fluvial + Formalización" y sus diferentes iniciativas para el fortalecimiento de la supervisión integral de la Dependencia.</v>
          </cell>
          <cell r="AO289" t="str">
            <v xml:space="preserve">Contratación Directa </v>
          </cell>
          <cell r="AP289" t="str">
            <v>LOCAL</v>
          </cell>
          <cell r="AQ289" t="str">
            <v>BOGOTÁ D.C.</v>
          </cell>
          <cell r="AT289">
            <v>31</v>
          </cell>
          <cell r="AU289">
            <v>45106</v>
          </cell>
          <cell r="AV289" t="str">
            <v xml:space="preserve">Prestación Servicios </v>
          </cell>
          <cell r="AW289" t="str">
            <v>EN EJECUCIÓN</v>
          </cell>
          <cell r="BA289" t="str">
            <v>https://community.secop.gov.co/Public/Tendering/OpportunityDetail/Index?noticeUID=CO1.NTC.2655296&amp;isFromPublicArea=True&amp;isModal=true&amp;asPopupView=true</v>
          </cell>
          <cell r="BB289" t="str">
            <v>2022537150100189E</v>
          </cell>
          <cell r="BC289" t="str">
            <v>SI</v>
          </cell>
        </row>
        <row r="290">
          <cell r="A290">
            <v>289</v>
          </cell>
          <cell r="B290" t="str">
            <v>Alfonso Rodríguez Suárez</v>
          </cell>
          <cell r="C290">
            <v>91076727</v>
          </cell>
          <cell r="D290">
            <v>28621</v>
          </cell>
          <cell r="E290" t="str">
            <v>SAN GIL</v>
          </cell>
          <cell r="F290" t="str">
            <v>Hombre</v>
          </cell>
          <cell r="G290">
            <v>44585</v>
          </cell>
          <cell r="H290">
            <v>44926</v>
          </cell>
          <cell r="I290">
            <v>80111614</v>
          </cell>
          <cell r="J290" t="str">
            <v>Ingenieria de sistemas - Esp-Master</v>
          </cell>
          <cell r="K290" t="str">
            <v>EXPERTO I</v>
          </cell>
          <cell r="L290" t="str">
            <v>Profesional</v>
          </cell>
          <cell r="M290">
            <v>3043778392</v>
          </cell>
          <cell r="N290" t="str">
            <v>alfonsorodriguez@supertransporte.gov.co</v>
          </cell>
          <cell r="O290" t="str">
            <v>arsalfito@gmail.com</v>
          </cell>
          <cell r="P290">
            <v>8355840</v>
          </cell>
          <cell r="Q290">
            <v>93585408</v>
          </cell>
          <cell r="S290">
            <v>93585408</v>
          </cell>
          <cell r="T290" t="str">
            <v>TICS</v>
          </cell>
          <cell r="U290" t="str">
            <v>1. Jorge Guillermo Neira Bossa
2. Claudia Milena Rodriguez Álvarez (01/10/2022)</v>
          </cell>
          <cell r="V290">
            <v>44587</v>
          </cell>
          <cell r="W290">
            <v>37022</v>
          </cell>
          <cell r="X290">
            <v>44575</v>
          </cell>
          <cell r="Y290" t="str">
            <v>INVERSIÓN</v>
          </cell>
          <cell r="Z290">
            <v>33922</v>
          </cell>
          <cell r="AA290">
            <v>93585408</v>
          </cell>
          <cell r="AB290" t="str">
            <v>C-2499-0600-2-0-2499062-02</v>
          </cell>
          <cell r="AC290" t="str">
            <v>ADQUISICIÓN DE BIENES Y SERVICIOS - SERVICIOS DE INFORMACIÓN ACTUALIZADOS - MEJORAMIENTO DE LA GESTIÓN Y CAPACIDAD INSTITUCIONAL PARA LA SUPERVISIÓN INTEGRAL A LOS VIGILADOS A NIVEL NACIONAL</v>
          </cell>
          <cell r="AD290" t="str">
            <v>si</v>
          </cell>
          <cell r="AE290">
            <v>44926</v>
          </cell>
          <cell r="AH290" t="str">
            <v>Cambio en la clausula de pagos.</v>
          </cell>
          <cell r="AN290" t="str">
            <v xml:space="preserve">Prestar sus servicios profesionales en la Oficina de Tecnologías de la Información y las Comunicaciones para apoyar a la Superintendencia de Transporte en la implementación de mejoras al Módulo de Registro de Supervisados y Operadores Portuarios </v>
          </cell>
          <cell r="AO290" t="str">
            <v xml:space="preserve">Contratación Directa </v>
          </cell>
          <cell r="AP290" t="str">
            <v>LOCAL</v>
          </cell>
          <cell r="AQ290" t="str">
            <v>BOGOTÁ D.C.</v>
          </cell>
          <cell r="AS290">
            <v>44583</v>
          </cell>
          <cell r="AT290">
            <v>44</v>
          </cell>
          <cell r="AU290">
            <v>45106</v>
          </cell>
          <cell r="AV290" t="str">
            <v xml:space="preserve">Prestación Servicios </v>
          </cell>
          <cell r="AW290" t="str">
            <v>EN EJECUCIÓN</v>
          </cell>
          <cell r="AX290">
            <v>44585</v>
          </cell>
          <cell r="AY290">
            <v>44586</v>
          </cell>
          <cell r="AZ290">
            <v>44587</v>
          </cell>
          <cell r="BA290" t="str">
            <v>https://community.secop.gov.co/Public/Tendering/OpportunityDetail/Index?noticeUID=CO1.NTC.2659543&amp;isFromPublicArea=True&amp;isModal=true&amp;asPopupView=true</v>
          </cell>
          <cell r="BB290" t="str">
            <v>2022537150100021E</v>
          </cell>
          <cell r="BC290" t="str">
            <v>SI</v>
          </cell>
        </row>
        <row r="291">
          <cell r="A291">
            <v>290</v>
          </cell>
          <cell r="B291" t="str">
            <v>Jorge Armando Santacruz Castillo</v>
          </cell>
          <cell r="C291">
            <v>87060911</v>
          </cell>
          <cell r="D291">
            <v>30457</v>
          </cell>
          <cell r="E291" t="str">
            <v>Pasto</v>
          </cell>
          <cell r="F291" t="str">
            <v>Hombre</v>
          </cell>
          <cell r="G291">
            <v>44586</v>
          </cell>
          <cell r="H291">
            <v>44926</v>
          </cell>
          <cell r="I291">
            <v>80111614</v>
          </cell>
          <cell r="J291" t="str">
            <v>INGENIERIA DE SISTEMAS  - ESP</v>
          </cell>
          <cell r="K291" t="str">
            <v>EXPERTO I</v>
          </cell>
          <cell r="L291" t="str">
            <v>Profesional</v>
          </cell>
          <cell r="M291">
            <v>3186297889</v>
          </cell>
          <cell r="N291" t="str">
            <v>jorgesantacruz@supertransporte.gov.co</v>
          </cell>
          <cell r="O291" t="str">
            <v>jo_ar_sa_ca@hotmail.com</v>
          </cell>
          <cell r="P291">
            <v>8355840</v>
          </cell>
          <cell r="Q291">
            <v>93585408</v>
          </cell>
          <cell r="S291">
            <v>93585408</v>
          </cell>
          <cell r="T291" t="str">
            <v>TICS</v>
          </cell>
          <cell r="U291" t="str">
            <v>1. Jorge Guillermo Neira Bossa
2. Claudia Milena Rodriguez Álvarez (01/10/2022)</v>
          </cell>
          <cell r="V291">
            <v>44587</v>
          </cell>
          <cell r="W291">
            <v>37222</v>
          </cell>
          <cell r="X291">
            <v>44575</v>
          </cell>
          <cell r="Y291" t="str">
            <v>INVERSIÓN</v>
          </cell>
          <cell r="Z291">
            <v>34522</v>
          </cell>
          <cell r="AA291">
            <v>93585408</v>
          </cell>
          <cell r="AB291" t="str">
            <v>C-2499-0600-2-0-2499062-02</v>
          </cell>
          <cell r="AC291" t="str">
            <v>ADQUISICIÓN DE BIENES Y SERVICIOS - SERVICIOS DE INFORMACIÓN ACTUALIZADOS - MEJORAMIENTO DE LA GESTIÓN Y CAPACIDAD INSTITUCIONAL PARA LA SUPERVISIÓN INTEGRAL A LOS VIGILADOS A NIVEL NACIONAL</v>
          </cell>
          <cell r="AD291" t="str">
            <v>si</v>
          </cell>
          <cell r="AE291">
            <v>44926</v>
          </cell>
          <cell r="AN291" t="str">
            <v>Prestar sus servicios profesionales en la Oficina de Tecnologías de la Información y las Comunicaciones para la ejecución y validación de pruebas funcionales a los sistemas de información de la Superintendencia de Transporte</v>
          </cell>
          <cell r="AO291" t="str">
            <v xml:space="preserve">Contratación Directa </v>
          </cell>
          <cell r="AP291" t="str">
            <v>LOCAL</v>
          </cell>
          <cell r="AQ291" t="str">
            <v>BOGOTÁ D.C.</v>
          </cell>
          <cell r="AS291">
            <v>44583</v>
          </cell>
          <cell r="AT291">
            <v>39</v>
          </cell>
          <cell r="AU291">
            <v>45106</v>
          </cell>
          <cell r="AV291" t="str">
            <v xml:space="preserve">Prestación Servicios </v>
          </cell>
          <cell r="AW291" t="str">
            <v>EN EJECUCIÓN</v>
          </cell>
          <cell r="AX291">
            <v>44585</v>
          </cell>
          <cell r="AY291">
            <v>44586</v>
          </cell>
          <cell r="BA291" t="str">
            <v>https://community.secop.gov.co/Public/Tendering/OpportunityDetail/Index?noticeUID=CO1.NTC.2662747&amp;isFromPublicArea=True&amp;isModal=true&amp;asPopupView=true</v>
          </cell>
          <cell r="BB291" t="str">
            <v>2022537150100022E</v>
          </cell>
          <cell r="BC291" t="str">
            <v>SI</v>
          </cell>
        </row>
        <row r="292">
          <cell r="A292">
            <v>291</v>
          </cell>
          <cell r="B292" t="str">
            <v>Nelson Fabian Arévalo Rodriguez</v>
          </cell>
          <cell r="C292">
            <v>80541200</v>
          </cell>
          <cell r="D292">
            <v>28060</v>
          </cell>
          <cell r="E292" t="str">
            <v>Zipaquira</v>
          </cell>
          <cell r="F292" t="str">
            <v>Hombre</v>
          </cell>
          <cell r="G292">
            <v>44585</v>
          </cell>
          <cell r="H292">
            <v>44926</v>
          </cell>
          <cell r="I292" t="str">
            <v>43231500;81111810;81111500;81112200</v>
          </cell>
          <cell r="J292" t="str">
            <v>INGENIERIA DE SISTEMAS  - ESP</v>
          </cell>
          <cell r="K292" t="str">
            <v>EXPERTO I</v>
          </cell>
          <cell r="L292" t="str">
            <v>Profesional</v>
          </cell>
          <cell r="M292">
            <v>8514771</v>
          </cell>
          <cell r="N292" t="str">
            <v>nelsonarevalo@supertransporte.gov.co</v>
          </cell>
          <cell r="O292" t="str">
            <v>fabianarevalo@hotmail.com</v>
          </cell>
          <cell r="P292">
            <v>8355840</v>
          </cell>
          <cell r="Q292">
            <v>93585408</v>
          </cell>
          <cell r="S292">
            <v>93585408</v>
          </cell>
          <cell r="T292" t="str">
            <v>TICS</v>
          </cell>
          <cell r="U292" t="str">
            <v>1. Jorge Guillermo Neira Bossa
2. Claudia Milena Rodriguez Álvarez (01/10/2022)</v>
          </cell>
          <cell r="V292">
            <v>44587</v>
          </cell>
          <cell r="W292">
            <v>36922</v>
          </cell>
          <cell r="X292">
            <v>44575</v>
          </cell>
          <cell r="Y292" t="str">
            <v>INVERSIÓN</v>
          </cell>
          <cell r="Z292">
            <v>33422</v>
          </cell>
          <cell r="AA292">
            <v>93585408</v>
          </cell>
          <cell r="AB292" t="str">
            <v>C-2499-0600-2-0-2499062-02</v>
          </cell>
          <cell r="AC292" t="str">
            <v>ADQUISICIÓN DE BIENES Y SERVICIOS - SERVICIOS DE INFORMACIÓN ACTUALIZADOS - MEJORAMIENTO DE LA GESTIÓN Y CAPACIDAD INSTITUCIONAL PARA LA SUPERVISIÓN INTEGRAL A LOS VIGILADOS A NIVEL NACIONAL</v>
          </cell>
          <cell r="AD292" t="str">
            <v>si</v>
          </cell>
          <cell r="AE292">
            <v>44926</v>
          </cell>
          <cell r="AN292" t="str">
            <v>Prestar servicios profesionales a la OTIC para la definición de estándares técnicos para la optimización de los Sistemas de Información Misionales de la Superintendencia de Transporte</v>
          </cell>
          <cell r="AO292" t="str">
            <v xml:space="preserve">Contratación Directa </v>
          </cell>
          <cell r="AP292" t="str">
            <v>LOCAL</v>
          </cell>
          <cell r="AQ292" t="str">
            <v>BOGOTÁ D.C.</v>
          </cell>
          <cell r="AS292">
            <v>44583</v>
          </cell>
          <cell r="AT292">
            <v>46</v>
          </cell>
          <cell r="AU292">
            <v>45106</v>
          </cell>
          <cell r="AV292" t="str">
            <v xml:space="preserve">Prestación Servicios </v>
          </cell>
          <cell r="AW292" t="str">
            <v>EN EJECUCIÓN</v>
          </cell>
          <cell r="AX292">
            <v>44585</v>
          </cell>
          <cell r="AY292">
            <v>44586</v>
          </cell>
          <cell r="BA292" t="str">
            <v>https://community.secop.gov.co/Public/Tendering/OpportunityDetail/Index?noticeUID=CO1.NTC.2663155&amp;isFromPublicArea=True&amp;isModal=true&amp;asPopupView=true</v>
          </cell>
          <cell r="BB292" t="str">
            <v>2022537150100023E</v>
          </cell>
          <cell r="BC292" t="str">
            <v>SI</v>
          </cell>
        </row>
        <row r="293">
          <cell r="A293">
            <v>292</v>
          </cell>
          <cell r="B293" t="str">
            <v>Ricardo Alberto Tovar Vanegas</v>
          </cell>
          <cell r="C293">
            <v>79617455</v>
          </cell>
          <cell r="D293">
            <v>26803</v>
          </cell>
          <cell r="E293" t="str">
            <v>Bogota D.C</v>
          </cell>
          <cell r="F293" t="str">
            <v>Hombre</v>
          </cell>
          <cell r="G293">
            <v>44585</v>
          </cell>
          <cell r="H293">
            <v>44926</v>
          </cell>
          <cell r="I293">
            <v>80111614</v>
          </cell>
          <cell r="J293" t="str">
            <v>INGENIERIA DE SISTEMAS</v>
          </cell>
          <cell r="K293" t="str">
            <v>ESPECIALIZADO IV</v>
          </cell>
          <cell r="L293" t="str">
            <v>Profesional</v>
          </cell>
          <cell r="M293">
            <v>3008200738</v>
          </cell>
          <cell r="N293" t="str">
            <v>ricardotovar@supertransporte.gov.co</v>
          </cell>
          <cell r="O293" t="str">
            <v>ricardoatv1@gmail.com</v>
          </cell>
          <cell r="P293">
            <v>7288832</v>
          </cell>
          <cell r="Q293">
            <v>81634918</v>
          </cell>
          <cell r="S293">
            <v>81634918</v>
          </cell>
          <cell r="T293" t="str">
            <v>TICS</v>
          </cell>
          <cell r="U293" t="str">
            <v>1. Jorge Guillermo Neira Bossa
2. Claudia Milena Rodriguez Álvarez (01/10/2022)</v>
          </cell>
          <cell r="V293">
            <v>44587</v>
          </cell>
          <cell r="W293">
            <v>37122</v>
          </cell>
          <cell r="X293">
            <v>44575</v>
          </cell>
          <cell r="Y293" t="str">
            <v>INVERSIÓN</v>
          </cell>
          <cell r="Z293">
            <v>33522</v>
          </cell>
          <cell r="AA293">
            <v>81634918</v>
          </cell>
          <cell r="AB293" t="str">
            <v>C-2499-0600-2-0-2499062-02</v>
          </cell>
          <cell r="AC293" t="str">
            <v>ADQUISICIÓN DE BIENES Y SERVICIOS - SERVICIOS DE INFORMACIÓN ACTUALIZADOS - MEJORAMIENTO DE LA GESTIÓN Y CAPACIDAD INSTITUCIONAL PARA LA SUPERVISIÓN INTEGRAL A LOS VIGILADOS A NIVEL NACIONAL</v>
          </cell>
          <cell r="AD293" t="str">
            <v>no</v>
          </cell>
          <cell r="AE293">
            <v>44926</v>
          </cell>
          <cell r="AF293">
            <v>44841</v>
          </cell>
          <cell r="AG293">
            <v>60983228</v>
          </cell>
          <cell r="AH293" t="str">
            <v>Terminación anticipada del contrato</v>
          </cell>
          <cell r="AI293">
            <v>44841</v>
          </cell>
          <cell r="AN293" t="str">
            <v>Prestar sus servicios profesionales en la Oficina de Tecnologías de la Información y las Comunicaciones para apoyar a la Superintendencia de Transporte en la implementación de mejoras al Módulo de Recolección de Información Multi-fuente del Sistema Único de Trámites.</v>
          </cell>
          <cell r="AO293" t="str">
            <v xml:space="preserve">Contratación Directa </v>
          </cell>
          <cell r="AP293" t="str">
            <v>LOCAL</v>
          </cell>
          <cell r="AQ293" t="str">
            <v>BOGOTÁ D.C.</v>
          </cell>
          <cell r="AS293">
            <v>44583</v>
          </cell>
          <cell r="AT293">
            <v>49</v>
          </cell>
          <cell r="AU293">
            <v>45106</v>
          </cell>
          <cell r="AV293" t="str">
            <v xml:space="preserve">Prestación Servicios </v>
          </cell>
          <cell r="AW293" t="str">
            <v>TERMINADO</v>
          </cell>
          <cell r="AX293">
            <v>44585</v>
          </cell>
          <cell r="AY293">
            <v>44586</v>
          </cell>
          <cell r="BA293" t="str">
            <v>https://community.secop.gov.co/Public/Tendering/OpportunityDetail/Index?noticeUID=CO1.NTC.2664377&amp;isFromPublicArea=True&amp;isModal=true&amp;asPopupView=true</v>
          </cell>
          <cell r="BB293" t="str">
            <v>2022537150100024E</v>
          </cell>
          <cell r="BC293" t="str">
            <v>SI</v>
          </cell>
        </row>
        <row r="294">
          <cell r="A294">
            <v>293</v>
          </cell>
          <cell r="B294" t="str">
            <v>Anderson Julián Llanos Ruiz</v>
          </cell>
          <cell r="C294">
            <v>1117515277</v>
          </cell>
          <cell r="D294">
            <v>33005</v>
          </cell>
          <cell r="E294" t="str">
            <v>Morelia</v>
          </cell>
          <cell r="F294" t="str">
            <v>Hombre</v>
          </cell>
          <cell r="G294">
            <v>44585</v>
          </cell>
          <cell r="H294">
            <v>44926</v>
          </cell>
          <cell r="I294">
            <v>80111614</v>
          </cell>
          <cell r="J294" t="str">
            <v>INGENIERIA DE SISTEMAS  - ESP</v>
          </cell>
          <cell r="K294" t="str">
            <v>ESPECIALIZADO IV</v>
          </cell>
          <cell r="L294" t="str">
            <v>Profesional</v>
          </cell>
          <cell r="M294">
            <v>3115914508</v>
          </cell>
          <cell r="N294" t="str">
            <v>andersonllanos@supertransporte.gov.co</v>
          </cell>
          <cell r="O294" t="str">
            <v>andersonllanos@hotmail.com</v>
          </cell>
          <cell r="P294">
            <v>7288832</v>
          </cell>
          <cell r="Q294">
            <v>81634918</v>
          </cell>
          <cell r="S294">
            <v>81634918</v>
          </cell>
          <cell r="T294" t="str">
            <v>TICS</v>
          </cell>
          <cell r="U294" t="str">
            <v>1. Jorge Guillermo Neira Bossa
2. Claudia Milena Rodriguez Álvarez (01/10/2022)</v>
          </cell>
          <cell r="V294">
            <v>44587</v>
          </cell>
          <cell r="W294">
            <v>36722</v>
          </cell>
          <cell r="X294">
            <v>44575</v>
          </cell>
          <cell r="Y294" t="str">
            <v>INVERSIÓN</v>
          </cell>
          <cell r="Z294">
            <v>33622</v>
          </cell>
          <cell r="AA294">
            <v>81634918</v>
          </cell>
          <cell r="AB294" t="str">
            <v>C-2499-0600-2-0-2499062-02</v>
          </cell>
          <cell r="AC294" t="str">
            <v>ADQUISICIÓN DE BIENES Y SERVICIOS - SERVICIOS DE INFORMACIÓN ACTUALIZADOS - MEJORAMIENTO DE LA GESTIÓN Y CAPACIDAD INSTITUCIONAL PARA LA SUPERVISIÓN INTEGRAL A LOS VIGILADOS A NIVEL NACIONAL</v>
          </cell>
          <cell r="AD294" t="str">
            <v>si</v>
          </cell>
          <cell r="AE294">
            <v>44926</v>
          </cell>
          <cell r="AN294" t="str">
            <v xml:space="preserve">Prestar sus servicios profesionales adelantando actividades para la codificación de software de los sistemas de información de la Superintendencia de Transporte.  </v>
          </cell>
          <cell r="AO294" t="str">
            <v xml:space="preserve">Contratación Directa </v>
          </cell>
          <cell r="AP294" t="str">
            <v>LOCAL</v>
          </cell>
          <cell r="AQ294" t="str">
            <v>BOGOTÁ D.C.</v>
          </cell>
          <cell r="AS294">
            <v>44583</v>
          </cell>
          <cell r="AT294">
            <v>32</v>
          </cell>
          <cell r="AU294">
            <v>45106</v>
          </cell>
          <cell r="AV294" t="str">
            <v xml:space="preserve">Prestación Servicios </v>
          </cell>
          <cell r="AW294" t="str">
            <v>EN EJECUCIÓN</v>
          </cell>
          <cell r="AX294">
            <v>44585</v>
          </cell>
          <cell r="AY294">
            <v>44586</v>
          </cell>
          <cell r="BA294" t="str">
            <v>https://community.secop.gov.co/Public/Tendering/OpportunityDetail/Index?noticeUID=CO1.NTC.2673460&amp;isFromPublicArea=True&amp;isModal=true&amp;asPopupView=true</v>
          </cell>
          <cell r="BB294" t="str">
            <v>2022537150100030E</v>
          </cell>
          <cell r="BC294" t="str">
            <v>SI</v>
          </cell>
        </row>
        <row r="295">
          <cell r="A295">
            <v>294</v>
          </cell>
          <cell r="B295" t="str">
            <v>Gonzalo Mejía Zapata</v>
          </cell>
          <cell r="C295">
            <v>91080473</v>
          </cell>
          <cell r="D295">
            <v>31096</v>
          </cell>
          <cell r="E295" t="str">
            <v>SAN GIL</v>
          </cell>
          <cell r="F295" t="str">
            <v>Hombre</v>
          </cell>
          <cell r="G295">
            <v>44585</v>
          </cell>
          <cell r="H295">
            <v>44926</v>
          </cell>
          <cell r="I295">
            <v>80111614</v>
          </cell>
          <cell r="J295" t="str">
            <v>INGENIERIA DE SISTEMAS  - MASTER</v>
          </cell>
          <cell r="K295" t="str">
            <v>ESPECIALIZADO IV</v>
          </cell>
          <cell r="L295" t="str">
            <v>Profesional</v>
          </cell>
          <cell r="M295">
            <v>3005687042</v>
          </cell>
          <cell r="N295" t="str">
            <v>gonzalomejia@supertransporte.gov.co</v>
          </cell>
          <cell r="O295" t="str">
            <v>gozlomejia@gmail.com</v>
          </cell>
          <cell r="P295">
            <v>7288832</v>
          </cell>
          <cell r="Q295">
            <v>81634918</v>
          </cell>
          <cell r="S295">
            <v>81634918</v>
          </cell>
          <cell r="T295" t="str">
            <v>TICS</v>
          </cell>
          <cell r="U295" t="str">
            <v>1. Jorge Guillermo Neira Bossa
2. Claudia Milena Rodriguez Álvarez (01/10/2022)</v>
          </cell>
          <cell r="V295">
            <v>44587</v>
          </cell>
          <cell r="W295">
            <v>36822</v>
          </cell>
          <cell r="X295">
            <v>44575</v>
          </cell>
          <cell r="Y295" t="str">
            <v>INVERSIÓN</v>
          </cell>
          <cell r="Z295">
            <v>33722</v>
          </cell>
          <cell r="AA295">
            <v>81634918</v>
          </cell>
          <cell r="AB295" t="str">
            <v>C-2499-0600-2-0-2499062-02</v>
          </cell>
          <cell r="AC295" t="str">
            <v>ADQUISICIÓN DE BIENES Y SERVICIOS - SERVICIOS DE INFORMACIÓN ACTUALIZADOS - MEJORAMIENTO DE LA GESTIÓN Y CAPACIDAD INSTITUCIONAL PARA LA SUPERVISIÓN INTEGRAL A LOS VIGILADOS A NIVEL NACIONAL</v>
          </cell>
          <cell r="AD295" t="str">
            <v>si</v>
          </cell>
          <cell r="AE295">
            <v>44926</v>
          </cell>
          <cell r="AH295" t="str">
            <v>Cambio en la clausula de pagos.</v>
          </cell>
          <cell r="AN295" t="str">
            <v xml:space="preserve">Prestar sus servicios profesionales adelantando actividades para la codificación de software de los sistemas de información de la Superintendencia de Transporte.  </v>
          </cell>
          <cell r="AO295" t="str">
            <v xml:space="preserve">Contratación Directa </v>
          </cell>
          <cell r="AP295" t="str">
            <v>LOCAL</v>
          </cell>
          <cell r="AQ295" t="str">
            <v>BOGOTÁ D.C.</v>
          </cell>
          <cell r="AS295">
            <v>44583</v>
          </cell>
          <cell r="AT295">
            <v>37</v>
          </cell>
          <cell r="AU295">
            <v>45106</v>
          </cell>
          <cell r="AV295" t="str">
            <v xml:space="preserve">Prestación Servicios </v>
          </cell>
          <cell r="AW295" t="str">
            <v>EN EJECUCIÓN</v>
          </cell>
          <cell r="AX295">
            <v>44585</v>
          </cell>
          <cell r="AY295">
            <v>44586</v>
          </cell>
          <cell r="AZ295">
            <v>44587</v>
          </cell>
          <cell r="BA295" t="str">
            <v>https://community.secop.gov.co/Public/Tendering/OpportunityDetail/Index?noticeUID=CO1.NTC.2673927&amp;isFromPublicArea=True&amp;isModal=true&amp;asPopupView=true</v>
          </cell>
          <cell r="BB295" t="str">
            <v>2022537150100031E</v>
          </cell>
          <cell r="BC295" t="str">
            <v>SI</v>
          </cell>
        </row>
        <row r="296">
          <cell r="A296">
            <v>295</v>
          </cell>
          <cell r="B296" t="str">
            <v>Virley Sanchez Córdoba</v>
          </cell>
          <cell r="C296">
            <v>83228896</v>
          </cell>
          <cell r="D296">
            <v>27306</v>
          </cell>
          <cell r="E296" t="str">
            <v>RIVERA</v>
          </cell>
          <cell r="F296" t="str">
            <v>Mujer</v>
          </cell>
          <cell r="G296">
            <v>44585</v>
          </cell>
          <cell r="H296">
            <v>44926</v>
          </cell>
          <cell r="I296">
            <v>80111614</v>
          </cell>
          <cell r="J296" t="str">
            <v>INGENIERIA DE SISTEMAS  - ESP</v>
          </cell>
          <cell r="K296" t="str">
            <v>PROFESIONAL I</v>
          </cell>
          <cell r="L296" t="str">
            <v>Profesional</v>
          </cell>
          <cell r="M296">
            <v>386839</v>
          </cell>
          <cell r="N296" t="str">
            <v>virleysanchez@supertransporte.gov.co</v>
          </cell>
          <cell r="O296" t="str">
            <v>visancor74@hotmail.com</v>
          </cell>
          <cell r="P296">
            <v>2941952</v>
          </cell>
          <cell r="Q296">
            <v>32949862</v>
          </cell>
          <cell r="S296">
            <v>32949862</v>
          </cell>
          <cell r="T296" t="str">
            <v>TICS</v>
          </cell>
          <cell r="U296" t="str">
            <v>1. Jorge Guillermo Neira Bossa
2. Claudia Milena Rodriguez Álvarez (01/10/2022)</v>
          </cell>
          <cell r="V296">
            <v>44587</v>
          </cell>
          <cell r="W296">
            <v>38922</v>
          </cell>
          <cell r="X296">
            <v>44582</v>
          </cell>
          <cell r="Y296" t="str">
            <v>INVERSIÓN</v>
          </cell>
          <cell r="Z296">
            <v>33822</v>
          </cell>
          <cell r="AA296">
            <v>32949862</v>
          </cell>
          <cell r="AB296" t="str">
            <v>C-2410-0600-3-0-2410003-02</v>
          </cell>
          <cell r="AC296" t="str">
            <v>ADQUISICIÓN DE BIENES Y SERVICIOS - DOCUMENTOS DE INVESTIGACIÓN - FORTALECIMIENTO A LA SUPERVISIÓN INTEGRAL A LOS VIGILADOS A NIVEL NACIONAL</v>
          </cell>
          <cell r="AD296" t="str">
            <v>si</v>
          </cell>
          <cell r="AE296">
            <v>44926</v>
          </cell>
          <cell r="AN296" t="str">
            <v>Prestar sus servicios profesionales en la Oficina de Tecnologías de la Información y las Comunicaciones, adelantando actividades para apoyar la articulación tecnológica sectorial de los sistemas de información en el marco de la interoperabilidad</v>
          </cell>
          <cell r="AO296" t="str">
            <v xml:space="preserve">Contratación Directa </v>
          </cell>
          <cell r="AP296" t="str">
            <v>LOCAL</v>
          </cell>
          <cell r="AQ296" t="str">
            <v>BOGOTÁ D.C.</v>
          </cell>
          <cell r="AS296">
            <v>44583</v>
          </cell>
          <cell r="AT296">
            <v>48</v>
          </cell>
          <cell r="AU296">
            <v>45106</v>
          </cell>
          <cell r="AV296" t="str">
            <v xml:space="preserve">Prestación Servicios </v>
          </cell>
          <cell r="AW296" t="str">
            <v>EN EJECUCIÓN</v>
          </cell>
          <cell r="AX296">
            <v>44585</v>
          </cell>
          <cell r="AY296">
            <v>44586</v>
          </cell>
          <cell r="BA296" t="str">
            <v>https://community.secop.gov.co/Public/Tendering/OpportunityDetail/Index?noticeUID=CO1.NTC.2673984&amp;isFromPublicArea=True&amp;isModal=true&amp;asPopupView=true</v>
          </cell>
          <cell r="BB296" t="str">
            <v>2022537150100032E</v>
          </cell>
          <cell r="BC296" t="str">
            <v>SI</v>
          </cell>
        </row>
        <row r="297">
          <cell r="A297">
            <v>296</v>
          </cell>
          <cell r="B297" t="str">
            <v>Juan Alejandro Rey Vigoya</v>
          </cell>
          <cell r="C297">
            <v>1022342441</v>
          </cell>
          <cell r="D297">
            <v>32143</v>
          </cell>
          <cell r="E297" t="str">
            <v>Bogotá</v>
          </cell>
          <cell r="F297" t="str">
            <v>Hombre</v>
          </cell>
          <cell r="G297">
            <v>44585</v>
          </cell>
          <cell r="H297">
            <v>44834</v>
          </cell>
          <cell r="I297">
            <v>80111607</v>
          </cell>
          <cell r="J297" t="str">
            <v>Abogado</v>
          </cell>
          <cell r="K297" t="str">
            <v>PROFESIONAL I</v>
          </cell>
          <cell r="L297" t="str">
            <v>Profesional</v>
          </cell>
          <cell r="M297">
            <v>3192515517</v>
          </cell>
          <cell r="N297" t="str">
            <v>JuanRey@supertransporte.gov.co</v>
          </cell>
          <cell r="O297" t="str">
            <v>juristasdecolombia@gmail.com</v>
          </cell>
          <cell r="P297">
            <v>2941952</v>
          </cell>
          <cell r="Q297">
            <v>24222071</v>
          </cell>
          <cell r="R297">
            <v>8727791</v>
          </cell>
          <cell r="S297">
            <v>32949862</v>
          </cell>
          <cell r="T297" t="str">
            <v>Oficina Asesora Jurídica</v>
          </cell>
          <cell r="U297" t="str">
            <v>María Fernanda Serna Quiroga</v>
          </cell>
          <cell r="V297">
            <v>44586</v>
          </cell>
          <cell r="W297">
            <v>34622</v>
          </cell>
          <cell r="X297">
            <v>44568</v>
          </cell>
          <cell r="Y297" t="str">
            <v>INVERSIÓN</v>
          </cell>
          <cell r="Z297">
            <v>32922</v>
          </cell>
          <cell r="AA297">
            <v>24222071</v>
          </cell>
          <cell r="AB297" t="str">
            <v>C-2410-0600-3-0-2410002-02</v>
          </cell>
          <cell r="AC297" t="str">
            <v>ADQUISICIÓN DE BIENES Y SERVICIOS - SERVICIO DE SUPERVISIÓN EN EL CUMPLIMIENTO DE LOS REQUISITOS EN EL SECTOR TRANSPORTE - FORTALECIMIENTO A LA SUPERVISIÓN INTEGRAL A LOS VIGILADOS A NIVEL NACIONAL</v>
          </cell>
          <cell r="AD297" t="str">
            <v>si</v>
          </cell>
          <cell r="AE297">
            <v>44926</v>
          </cell>
          <cell r="AH297" t="str">
            <v>ADICIÓN Y PRÓRROGA</v>
          </cell>
          <cell r="AI297">
            <v>44834</v>
          </cell>
          <cell r="AJ297" t="str">
            <v>N/A</v>
          </cell>
          <cell r="AN297" t="str">
            <v>Prestar sus servicios profesionales en la Superintendencia de Transporte brindando apoyo a la Oficina Asesora Jurídica en el análisis de procesos coactivos según los lineamientos del Consejo de Estado, así como, en las actividades relacionadas que se asignen.</v>
          </cell>
          <cell r="AO297" t="str">
            <v xml:space="preserve">Contratación Directa </v>
          </cell>
          <cell r="AP297" t="str">
            <v>LOCAL</v>
          </cell>
          <cell r="AQ297" t="str">
            <v>BOGOTÁ D.C.</v>
          </cell>
          <cell r="AS297">
            <v>44583</v>
          </cell>
          <cell r="AT297">
            <v>34</v>
          </cell>
          <cell r="AU297">
            <v>45106</v>
          </cell>
          <cell r="AV297" t="str">
            <v xml:space="preserve">Prestación Servicios </v>
          </cell>
          <cell r="AW297" t="str">
            <v xml:space="preserve">MODIFICACIÓN </v>
          </cell>
          <cell r="AX297">
            <v>44585</v>
          </cell>
          <cell r="AY297">
            <v>44586</v>
          </cell>
          <cell r="AZ297" t="str">
            <v>N/A</v>
          </cell>
          <cell r="BA297" t="str">
            <v>https://community.secop.gov.co/Public/Tendering/OpportunityDetail/Index?noticeUID=CO1.NTC.2671139&amp;isFromPublicArea=True&amp;isModal=true&amp;asPopupView=true</v>
          </cell>
          <cell r="BB297" t="str">
            <v>2022537150100049E</v>
          </cell>
          <cell r="BC297" t="str">
            <v>SI</v>
          </cell>
        </row>
        <row r="298">
          <cell r="A298">
            <v>297</v>
          </cell>
          <cell r="B298" t="str">
            <v xml:space="preserve">Karol Andrea Leal Guataquira </v>
          </cell>
          <cell r="C298">
            <v>53082473</v>
          </cell>
          <cell r="D298">
            <v>31121</v>
          </cell>
          <cell r="E298" t="str">
            <v>Bogotá D.C.</v>
          </cell>
          <cell r="F298" t="str">
            <v>Mujer</v>
          </cell>
          <cell r="G298">
            <v>44586</v>
          </cell>
          <cell r="H298">
            <v>44834</v>
          </cell>
          <cell r="I298">
            <v>80111607</v>
          </cell>
          <cell r="J298" t="str">
            <v>Abogado</v>
          </cell>
          <cell r="K298" t="str">
            <v>PROFESIONAL I</v>
          </cell>
          <cell r="L298" t="str">
            <v>Profesional</v>
          </cell>
          <cell r="M298">
            <v>3138533978</v>
          </cell>
          <cell r="N298" t="str">
            <v>karolleal@supertransporte.gov.co</v>
          </cell>
          <cell r="O298" t="str">
            <v>KARITOLEAL2012@GMAIL.COM</v>
          </cell>
          <cell r="P298">
            <v>2941952</v>
          </cell>
          <cell r="Q298">
            <v>24222071</v>
          </cell>
          <cell r="R298">
            <v>8629726</v>
          </cell>
          <cell r="S298">
            <v>32851797</v>
          </cell>
          <cell r="T298" t="str">
            <v>Oficina Asesora Jurídica</v>
          </cell>
          <cell r="U298" t="str">
            <v>María Fernanda Serna Quiroga</v>
          </cell>
          <cell r="V298">
            <v>44587</v>
          </cell>
          <cell r="W298">
            <v>34422</v>
          </cell>
          <cell r="X298">
            <v>44568</v>
          </cell>
          <cell r="Y298" t="str">
            <v>INVERSIÓN</v>
          </cell>
          <cell r="Z298">
            <v>34222</v>
          </cell>
          <cell r="AA298">
            <v>24222071</v>
          </cell>
          <cell r="AB298" t="str">
            <v>C-2410-0600-3-0-2410002-02</v>
          </cell>
          <cell r="AC298" t="str">
            <v>ADQUISICIÓN DE BIENES Y SERVICIOS - SERVICIO DE SUPERVISIÓN EN EL CUMPLIMIENTO DE LOS REQUISITOS EN EL SECTOR TRANSPORTE - FORTALECIMIENTO A LA SUPERVISIÓN INTEGRAL A LOS VIGILADOS A NIVEL NACIONAL</v>
          </cell>
          <cell r="AD298" t="str">
            <v>si</v>
          </cell>
          <cell r="AE298">
            <v>44926</v>
          </cell>
          <cell r="AH298" t="str">
            <v>ADICIÓN Y PRÓRROGA</v>
          </cell>
          <cell r="AI298">
            <v>44834</v>
          </cell>
          <cell r="AJ298" t="str">
            <v>N/A</v>
          </cell>
          <cell r="AN298" t="str">
            <v>Prestar sus servicios profesionales en la Superintendencia de Transporte brindando apoyo a la Oficina Asesora Jurídica en el análisis de procesos coactivos según los lineamientos del Consejo de Estado, así como, en las actividades relacionadas que se asignen.</v>
          </cell>
          <cell r="AO298" t="str">
            <v xml:space="preserve">Contratación Directa </v>
          </cell>
          <cell r="AP298" t="str">
            <v>LOCAL</v>
          </cell>
          <cell r="AQ298" t="str">
            <v>BOGOTÁ D.C.</v>
          </cell>
          <cell r="AS298">
            <v>44583</v>
          </cell>
          <cell r="AT298">
            <v>37</v>
          </cell>
          <cell r="AU298">
            <v>45106</v>
          </cell>
          <cell r="AV298" t="str">
            <v xml:space="preserve">Prestación Servicios </v>
          </cell>
          <cell r="AW298" t="str">
            <v xml:space="preserve">MODIFICACIÓN </v>
          </cell>
          <cell r="AX298">
            <v>44585</v>
          </cell>
          <cell r="AY298">
            <v>44586</v>
          </cell>
          <cell r="AZ298" t="str">
            <v>N/A</v>
          </cell>
          <cell r="BA298" t="str">
            <v>https://community.secop.gov.co/Public/Tendering/OpportunityDetail/Index?noticeUID=CO1.NTC.2671163&amp;isFromPublicArea=True&amp;isModal=true&amp;asPopupView=true</v>
          </cell>
          <cell r="BB298" t="str">
            <v>2022537150100047E</v>
          </cell>
          <cell r="BC298" t="str">
            <v>SI</v>
          </cell>
        </row>
        <row r="299">
          <cell r="A299">
            <v>298</v>
          </cell>
          <cell r="B299" t="str">
            <v>Lizbeth Liliana Picon Pabon</v>
          </cell>
          <cell r="C299">
            <v>1018489438</v>
          </cell>
          <cell r="D299">
            <v>35335</v>
          </cell>
          <cell r="E299" t="str">
            <v>Cúcuta</v>
          </cell>
          <cell r="F299" t="str">
            <v>Mujer</v>
          </cell>
          <cell r="G299">
            <v>44586</v>
          </cell>
          <cell r="H299">
            <v>44834</v>
          </cell>
          <cell r="I299">
            <v>80111607</v>
          </cell>
          <cell r="J299" t="str">
            <v>Abogado</v>
          </cell>
          <cell r="K299" t="str">
            <v>PROFESIONAL I</v>
          </cell>
          <cell r="L299" t="str">
            <v>Profesional</v>
          </cell>
          <cell r="M299">
            <v>3108966216</v>
          </cell>
          <cell r="N299" t="str">
            <v>LizbethPicon@supertransporte.gov.co</v>
          </cell>
          <cell r="O299" t="str">
            <v>lizbethpicon@hotmail.com</v>
          </cell>
          <cell r="P299">
            <v>2941952</v>
          </cell>
          <cell r="Q299">
            <v>24222071</v>
          </cell>
          <cell r="R299">
            <v>8727791</v>
          </cell>
          <cell r="S299">
            <v>32949862</v>
          </cell>
          <cell r="T299" t="str">
            <v>Oficina Asesora Jurídica</v>
          </cell>
          <cell r="U299" t="str">
            <v>María Fernanda Serna Quiroga</v>
          </cell>
          <cell r="V299">
            <v>44586</v>
          </cell>
          <cell r="W299">
            <v>34522</v>
          </cell>
          <cell r="X299">
            <v>44568</v>
          </cell>
          <cell r="Y299" t="str">
            <v>INVERSIÓN</v>
          </cell>
          <cell r="Z299">
            <v>33022</v>
          </cell>
          <cell r="AA299">
            <v>24222071</v>
          </cell>
          <cell r="AB299" t="str">
            <v>C-2410-0600-3-0-2410002-02</v>
          </cell>
          <cell r="AC299" t="str">
            <v>ADQUISICIÓN DE BIENES Y SERVICIOS - SERVICIO DE SUPERVISIÓN EN EL CUMPLIMIENTO DE LOS REQUISITOS EN EL SECTOR TRANSPORTE - FORTALECIMIENTO A LA SUPERVISIÓN INTEGRAL A LOS VIGILADOS A NIVEL NACIONAL</v>
          </cell>
          <cell r="AD299" t="str">
            <v>si</v>
          </cell>
          <cell r="AE299">
            <v>44926</v>
          </cell>
          <cell r="AH299" t="str">
            <v>ADICIÓN Y PRÓRROGA</v>
          </cell>
          <cell r="AI299">
            <v>44834</v>
          </cell>
          <cell r="AJ299" t="str">
            <v>N/A</v>
          </cell>
          <cell r="AN299" t="str">
            <v>Prestar sus servicios profesionales en la Superintendencia de Transporte brindando apoyo a la Oficina Asesora Jurídica en el análisis de procesos coactivos según los lineamientos del Consejo de Estado, así como, en las actividades relacionadas que se asignen.</v>
          </cell>
          <cell r="AO299" t="str">
            <v xml:space="preserve">Contratación Directa </v>
          </cell>
          <cell r="AP299" t="str">
            <v>LOCAL</v>
          </cell>
          <cell r="AQ299" t="str">
            <v>BOGOTÁ D.C.</v>
          </cell>
          <cell r="AS299">
            <v>44583</v>
          </cell>
          <cell r="AT299">
            <v>26</v>
          </cell>
          <cell r="AU299">
            <v>45106</v>
          </cell>
          <cell r="AV299" t="str">
            <v xml:space="preserve">Prestación Servicios </v>
          </cell>
          <cell r="AW299" t="str">
            <v xml:space="preserve">MODIFICACIÓN </v>
          </cell>
          <cell r="AX299">
            <v>44585</v>
          </cell>
          <cell r="AY299">
            <v>44586</v>
          </cell>
          <cell r="AZ299" t="str">
            <v>N/A</v>
          </cell>
          <cell r="BA299" t="str">
            <v>https://community.secop.gov.co/Public/Tendering/OpportunityDetail/Index?noticeUID=CO1.NTC.2671352&amp;isFromPublicArea=True&amp;isModal=true&amp;asPopupView=true</v>
          </cell>
          <cell r="BB299" t="str">
            <v>2022537150100048E</v>
          </cell>
          <cell r="BC299" t="str">
            <v>SI</v>
          </cell>
        </row>
        <row r="300">
          <cell r="A300">
            <v>299</v>
          </cell>
          <cell r="B300" t="str">
            <v>Karen Vanessa Gomez Galindo</v>
          </cell>
          <cell r="C300">
            <v>1020727785</v>
          </cell>
          <cell r="D300">
            <v>32781</v>
          </cell>
          <cell r="E300" t="str">
            <v>Bogotá</v>
          </cell>
          <cell r="F300" t="str">
            <v>Mujer</v>
          </cell>
          <cell r="G300">
            <v>44586</v>
          </cell>
          <cell r="H300">
            <v>44834</v>
          </cell>
          <cell r="I300">
            <v>80111607</v>
          </cell>
          <cell r="J300" t="str">
            <v>Abogado</v>
          </cell>
          <cell r="K300" t="str">
            <v>PROFESIONAL II</v>
          </cell>
          <cell r="L300" t="str">
            <v>Profesional</v>
          </cell>
          <cell r="M300">
            <v>3163513290</v>
          </cell>
          <cell r="N300" t="str">
            <v>KarenGomez@supertransporte.gov.co</v>
          </cell>
          <cell r="O300" t="str">
            <v>karengo30@gmail.com</v>
          </cell>
          <cell r="P300">
            <v>3179045</v>
          </cell>
          <cell r="Q300">
            <v>26174137</v>
          </cell>
          <cell r="R300">
            <v>9219231</v>
          </cell>
          <cell r="S300">
            <v>35393368</v>
          </cell>
          <cell r="T300" t="str">
            <v>Oficina Asesora Jurídica</v>
          </cell>
          <cell r="U300" t="str">
            <v>María Fernanda Serna Quiroga</v>
          </cell>
          <cell r="V300">
            <v>44588</v>
          </cell>
          <cell r="W300">
            <v>34322</v>
          </cell>
          <cell r="X300">
            <v>44568</v>
          </cell>
          <cell r="Y300" t="str">
            <v>INVERSIÓN</v>
          </cell>
          <cell r="Z300">
            <v>36522</v>
          </cell>
          <cell r="AA300">
            <v>26174137</v>
          </cell>
          <cell r="AB300" t="str">
            <v>C-2410-0600-3-0-2410002-02</v>
          </cell>
          <cell r="AC300" t="str">
            <v>ADQUISICIÓN DE BIENES Y SERVICIOS - SERVICIO DE SUPERVISIÓN EN EL CUMPLIMIENTO DE LOS REQUISITOS EN EL SECTOR TRANSPORTE - FORTALECIMIENTO A LA SUPERVISIÓN INTEGRAL A LOS VIGILADOS A NIVEL NACIONAL</v>
          </cell>
          <cell r="AD300" t="str">
            <v>si</v>
          </cell>
          <cell r="AE300">
            <v>44926</v>
          </cell>
          <cell r="AH300" t="str">
            <v>ADICIÓN Y PRÓRROGA</v>
          </cell>
          <cell r="AI300">
            <v>44833</v>
          </cell>
          <cell r="AJ300" t="str">
            <v>N/A</v>
          </cell>
          <cell r="AN300" t="str">
            <v>Prestar sus servicios profesionales en la Superintendencia de Transporte brindando apoyo a la Oficina Asesora Jurídica en el análisis de procesos coactivos según los lineamientos del Consejo de Estado, así como, en la proyección de documentos de carácter jurídico que se asignen.</v>
          </cell>
          <cell r="AO300" t="str">
            <v xml:space="preserve">Contratación Directa </v>
          </cell>
          <cell r="AP300" t="str">
            <v>LOCAL</v>
          </cell>
          <cell r="AQ300" t="str">
            <v>BOGOTÁ D.C.</v>
          </cell>
          <cell r="AS300">
            <v>44588</v>
          </cell>
          <cell r="AT300">
            <v>33</v>
          </cell>
          <cell r="AU300">
            <v>45106</v>
          </cell>
          <cell r="AV300" t="str">
            <v xml:space="preserve">Prestación Servicios </v>
          </cell>
          <cell r="AW300" t="str">
            <v xml:space="preserve">MODIFICACIÓN </v>
          </cell>
          <cell r="AX300">
            <v>44585</v>
          </cell>
          <cell r="AY300">
            <v>44586</v>
          </cell>
          <cell r="BA300" t="str">
            <v>https://community.secop.gov.co/Public/Tendering/OpportunityDetail/Index?noticeUID=CO1.NTC.2671670&amp;isFromPublicArea=True&amp;isModal=true&amp;asPopupView=true</v>
          </cell>
          <cell r="BB300" t="str">
            <v>2022537150100042E</v>
          </cell>
          <cell r="BC300" t="str">
            <v>SI</v>
          </cell>
        </row>
        <row r="301">
          <cell r="A301">
            <v>300</v>
          </cell>
          <cell r="B301" t="str">
            <v xml:space="preserve">Maria Elena Mafioli Petro </v>
          </cell>
          <cell r="C301">
            <v>1067921906</v>
          </cell>
          <cell r="D301">
            <v>34103</v>
          </cell>
          <cell r="E301" t="str">
            <v>Monteria</v>
          </cell>
          <cell r="F301" t="str">
            <v>Mujer</v>
          </cell>
          <cell r="G301">
            <v>44585</v>
          </cell>
          <cell r="H301">
            <v>44834</v>
          </cell>
          <cell r="I301">
            <v>80111607</v>
          </cell>
          <cell r="J301" t="str">
            <v>Abogado</v>
          </cell>
          <cell r="K301" t="str">
            <v>PROFESIONAL II</v>
          </cell>
          <cell r="L301" t="str">
            <v>Profesional</v>
          </cell>
          <cell r="M301">
            <v>3188480436</v>
          </cell>
          <cell r="N301" t="str">
            <v>mariamafioli@supertransporte.gov.co</v>
          </cell>
          <cell r="O301" t="str">
            <v>mayimaff@hotmail.com</v>
          </cell>
          <cell r="P301">
            <v>3179045</v>
          </cell>
          <cell r="Q301">
            <v>26174137</v>
          </cell>
          <cell r="R301">
            <v>9219231</v>
          </cell>
          <cell r="S301">
            <v>35393368</v>
          </cell>
          <cell r="T301" t="str">
            <v>Oficina Asesora Jurídica</v>
          </cell>
          <cell r="U301" t="str">
            <v>María Fernanda Serna Quiroga</v>
          </cell>
          <cell r="V301">
            <v>44588</v>
          </cell>
          <cell r="W301">
            <v>34222</v>
          </cell>
          <cell r="X301">
            <v>44568</v>
          </cell>
          <cell r="Y301" t="str">
            <v>INVERSIÓN</v>
          </cell>
          <cell r="Z301">
            <v>36022</v>
          </cell>
          <cell r="AA301">
            <v>26174137</v>
          </cell>
          <cell r="AB301" t="str">
            <v>C-2410-0600-3-0-2410002-02</v>
          </cell>
          <cell r="AC301" t="str">
            <v>ADQUISICIÓN DE BIENES Y SERVICIOS - SERVICIO DE SUPERVISIÓN EN EL CUMPLIMIENTO DE LOS REQUISITOS EN EL SECTOR TRANSPORTE - FORTALECIMIENTO A LA SUPERVISIÓN INTEGRAL A LOS VIGILADOS A NIVEL NACIONAL</v>
          </cell>
          <cell r="AD301" t="str">
            <v>si</v>
          </cell>
          <cell r="AE301">
            <v>44926</v>
          </cell>
          <cell r="AH301" t="str">
            <v>ADICIÓN Y PRÓRROGA</v>
          </cell>
          <cell r="AI301">
            <v>44833</v>
          </cell>
          <cell r="AJ301" t="str">
            <v>N/A</v>
          </cell>
          <cell r="AN301" t="str">
            <v>Prestar sus servicios profesionales en la Superintendencia de Transporte brindando apoyo a la Oficina Asesora Jurídica en el análisis de procesos coactivos según los lineamientos del Consejo de Estado, así como, en la proyección de documentos de carácter jurídico que se asignen.</v>
          </cell>
          <cell r="AO301" t="str">
            <v xml:space="preserve">Contratación Directa </v>
          </cell>
          <cell r="AP301" t="str">
            <v>LOCAL</v>
          </cell>
          <cell r="AQ301" t="str">
            <v>BOGOTÁ D.C.</v>
          </cell>
          <cell r="AS301">
            <v>44584</v>
          </cell>
          <cell r="AT301">
            <v>29</v>
          </cell>
          <cell r="AU301">
            <v>45106</v>
          </cell>
          <cell r="AV301" t="str">
            <v xml:space="preserve">Prestación Servicios </v>
          </cell>
          <cell r="AW301" t="str">
            <v xml:space="preserve">MODIFICACIÓN </v>
          </cell>
          <cell r="BA301" t="str">
            <v>https://community.secop.gov.co/Public/Tendering/OpportunityDetail/Index?noticeUID=CO1.NTC.2672126&amp;isFromPublicArea=True&amp;isModal=true&amp;asPopupView=true</v>
          </cell>
          <cell r="BB301" t="str">
            <v>2022537150100045E</v>
          </cell>
          <cell r="BC301" t="str">
            <v>SI</v>
          </cell>
        </row>
        <row r="302">
          <cell r="A302">
            <v>301</v>
          </cell>
          <cell r="B302" t="str">
            <v>Eduardo Guillermo Gutirrez Cabarcas</v>
          </cell>
          <cell r="C302">
            <v>1104377669</v>
          </cell>
          <cell r="D302">
            <v>32711</v>
          </cell>
          <cell r="E302" t="str">
            <v>Sucre</v>
          </cell>
          <cell r="F302" t="str">
            <v>Hombre</v>
          </cell>
          <cell r="G302">
            <v>44585</v>
          </cell>
          <cell r="H302">
            <v>44834</v>
          </cell>
          <cell r="I302">
            <v>80111607</v>
          </cell>
          <cell r="J302" t="str">
            <v>Derecho - ESP</v>
          </cell>
          <cell r="K302" t="str">
            <v>PROFESIONAL III</v>
          </cell>
          <cell r="L302" t="str">
            <v>Profesional</v>
          </cell>
          <cell r="M302">
            <v>3013882653</v>
          </cell>
          <cell r="N302" t="str">
            <v>EduardoGutierrez@supertransporte.gov.co</v>
          </cell>
          <cell r="O302" t="str">
            <v>eduardogc_89@hotmail.com</v>
          </cell>
          <cell r="P302">
            <v>3529728</v>
          </cell>
          <cell r="Q302">
            <v>29061427</v>
          </cell>
          <cell r="S302">
            <v>29061427</v>
          </cell>
          <cell r="T302" t="str">
            <v>Oficina Asesora Jurídica</v>
          </cell>
          <cell r="U302" t="str">
            <v>María Fernanda Serna Quiroga</v>
          </cell>
          <cell r="V302">
            <v>44589</v>
          </cell>
          <cell r="W302">
            <v>34122</v>
          </cell>
          <cell r="X302">
            <v>44568</v>
          </cell>
          <cell r="Y302" t="str">
            <v>INVERSIÓN</v>
          </cell>
          <cell r="Z302">
            <v>36122</v>
          </cell>
          <cell r="AA302">
            <v>29061427</v>
          </cell>
          <cell r="AB302" t="str">
            <v>C-2410-0600-3-0-2410002-02</v>
          </cell>
          <cell r="AC302" t="str">
            <v>ADQUISICIÓN DE BIENES Y SERVICIOS - SERVICIO DE SUPERVISIÓN EN EL CUMPLIMIENTO DE LOS REQUISITOS EN EL SECTOR TRANSPORTE - FORTALECIMIENTO A LA SUPERVISIÓN INTEGRAL A LOS VIGILADOS A NIVEL NACIONAL</v>
          </cell>
          <cell r="AD302" t="str">
            <v>no</v>
          </cell>
          <cell r="AE302">
            <v>44834</v>
          </cell>
          <cell r="AF302">
            <v>44650</v>
          </cell>
          <cell r="AG302">
            <v>7412428.7999999998</v>
          </cell>
          <cell r="AH302" t="str">
            <v>terminación anticipada del contrato</v>
          </cell>
          <cell r="AI302">
            <v>44651</v>
          </cell>
          <cell r="AJ302" t="str">
            <v>N/A</v>
          </cell>
          <cell r="AN302" t="str">
            <v>Prestar sus servicios profesionales en la Oficina Asesora Jurídica orientando el  análisis la investigación y revisión de los procesos adelantados en la oficina de cobro coactivo según los lineamientos del Consejo de Estado, del mismo modo revisar y/o proyectar los actos administrativos y documentos de carácter jurídico que se encuentren relacionados con estos asuntos</v>
          </cell>
          <cell r="AO302" t="str">
            <v xml:space="preserve">Contratación Directa </v>
          </cell>
          <cell r="AP302" t="str">
            <v>LOCAL</v>
          </cell>
          <cell r="AQ302" t="str">
            <v>BOGOTÁ D.C.</v>
          </cell>
          <cell r="AR302" t="str">
            <v>Terminado</v>
          </cell>
          <cell r="AT302">
            <v>33</v>
          </cell>
          <cell r="AU302">
            <v>45014</v>
          </cell>
          <cell r="AV302" t="str">
            <v xml:space="preserve">Prestación Servicios </v>
          </cell>
          <cell r="AW302" t="str">
            <v>TERMINADO</v>
          </cell>
          <cell r="AX302">
            <v>44586</v>
          </cell>
          <cell r="AY302">
            <v>44586</v>
          </cell>
          <cell r="BA302" t="str">
            <v>https://community.secop.gov.co/Public/Tendering/OpportunityDetail/Index?noticeUID=CO1.NTC.2673999&amp;isFromPublicArea=True&amp;isModal=true&amp;asPopupView=true</v>
          </cell>
          <cell r="BB302" t="str">
            <v>2022537150100043E</v>
          </cell>
          <cell r="BC302" t="str">
            <v>SI</v>
          </cell>
        </row>
        <row r="303">
          <cell r="A303">
            <v>302</v>
          </cell>
          <cell r="B303" t="str">
            <v>Sara Milena Garcia Duarte / Camilo Andrés Castro Bernal</v>
          </cell>
          <cell r="C303" t="str">
            <v>40047971 / 80087091</v>
          </cell>
          <cell r="D303" t="str">
            <v>23/09/1980 / 30/08/1980</v>
          </cell>
          <cell r="E303" t="str">
            <v xml:space="preserve">Bogotá </v>
          </cell>
          <cell r="F303" t="str">
            <v>Hombre</v>
          </cell>
          <cell r="G303">
            <v>44585</v>
          </cell>
          <cell r="H303">
            <v>44926</v>
          </cell>
          <cell r="I303">
            <v>80111607</v>
          </cell>
          <cell r="J303" t="str">
            <v>Abogado - Esp</v>
          </cell>
          <cell r="K303" t="str">
            <v>ESPECIALIZADO I</v>
          </cell>
          <cell r="L303" t="str">
            <v>Profesional</v>
          </cell>
          <cell r="M303">
            <v>2593490</v>
          </cell>
          <cell r="N303" t="str">
            <v>camilocastro@supertransporte.gov.co</v>
          </cell>
          <cell r="O303" t="str">
            <v>saramilenagd-23@hotmail.com / camilo146@hotmail.com</v>
          </cell>
          <cell r="P303">
            <v>5502193.6600000001</v>
          </cell>
          <cell r="Q303">
            <v>61807975.450000003</v>
          </cell>
          <cell r="S303">
            <v>61807975.450000003</v>
          </cell>
          <cell r="T303" t="str">
            <v>Dirección Financiera</v>
          </cell>
          <cell r="U303" t="str">
            <v>Diana Paola Suárez Méndez</v>
          </cell>
          <cell r="V303">
            <v>44587</v>
          </cell>
          <cell r="W303">
            <v>2522</v>
          </cell>
          <cell r="X303">
            <v>44565</v>
          </cell>
          <cell r="Y303" t="str">
            <v>FUNCIONAMIENTO</v>
          </cell>
          <cell r="Z303" t="str">
            <v>32622 / 58122</v>
          </cell>
          <cell r="AA303">
            <v>61807975.450000003</v>
          </cell>
          <cell r="AB303" t="str">
            <v>A-02-02-02-008-002</v>
          </cell>
          <cell r="AC303" t="str">
            <v>SERVICIOS JURÍDICOS Y CONTABLES</v>
          </cell>
          <cell r="AD303" t="str">
            <v>si</v>
          </cell>
          <cell r="AE303">
            <v>44926</v>
          </cell>
          <cell r="AH303" t="str">
            <v>SUPENSIÓN</v>
          </cell>
          <cell r="AI303">
            <v>44627</v>
          </cell>
          <cell r="AJ303">
            <v>44635</v>
          </cell>
          <cell r="AK303" t="str">
            <v>CESION</v>
          </cell>
          <cell r="AL303">
            <v>44645</v>
          </cell>
          <cell r="AN303" t="str">
            <v xml:space="preserve">Prestar sus servicios profesionales a la Dirección Financiera de la Superintendencia de Transporte acompañando en la gestión y revisión de actos administrativos, respuestas a peticiones, y demás asuntos de naturaleza jurídica que sean atendidos por la dependencia. </v>
          </cell>
          <cell r="AO303" t="str">
            <v xml:space="preserve">Contratación Directa </v>
          </cell>
          <cell r="AP303" t="str">
            <v>LOCAL</v>
          </cell>
          <cell r="AQ303" t="str">
            <v>BOGOTÁ D.C.</v>
          </cell>
          <cell r="AR303" t="str">
            <v>Cesión</v>
          </cell>
          <cell r="AS303">
            <v>44584</v>
          </cell>
          <cell r="AT303" t="e">
            <v>#VALUE!</v>
          </cell>
          <cell r="AU303">
            <v>45106</v>
          </cell>
          <cell r="AV303" t="str">
            <v xml:space="preserve">Prestación Servicios </v>
          </cell>
          <cell r="AW303" t="str">
            <v>CESIÓN</v>
          </cell>
          <cell r="AX303">
            <v>44585</v>
          </cell>
          <cell r="AY303">
            <v>44586</v>
          </cell>
          <cell r="AZ303">
            <v>44587</v>
          </cell>
          <cell r="BA303" t="str">
            <v>https://community.secop.gov.co/Public/Tendering/OpportunityDetail/Index?noticeUID=CO1.NTC.2675020&amp;isFromPublicArea=True&amp;isModal=true&amp;asPopupView=true</v>
          </cell>
          <cell r="BB303" t="str">
            <v>2022537150100033E</v>
          </cell>
          <cell r="BC303" t="str">
            <v>SI</v>
          </cell>
        </row>
        <row r="304">
          <cell r="A304">
            <v>303</v>
          </cell>
          <cell r="B304" t="str">
            <v>Kelly Johanna Mogollon Olaya</v>
          </cell>
          <cell r="C304">
            <v>1030576975</v>
          </cell>
          <cell r="D304">
            <v>33064</v>
          </cell>
          <cell r="E304" t="str">
            <v>Bogotá, D.C.</v>
          </cell>
          <cell r="F304" t="str">
            <v>Mujer</v>
          </cell>
          <cell r="G304">
            <v>44585</v>
          </cell>
          <cell r="H304">
            <v>44798</v>
          </cell>
          <cell r="I304">
            <v>80111607</v>
          </cell>
          <cell r="J304" t="str">
            <v>Abogada y contadora ESP</v>
          </cell>
          <cell r="K304" t="str">
            <v>PROFESIONAL IV</v>
          </cell>
          <cell r="L304" t="str">
            <v>Profesional</v>
          </cell>
          <cell r="M304">
            <v>5269367</v>
          </cell>
          <cell r="N304" t="str">
            <v>kellymogollon@supertransporte.gov.co</v>
          </cell>
          <cell r="O304" t="str">
            <v>kmtributaria@gmail.com</v>
          </cell>
          <cell r="P304">
            <v>4227042</v>
          </cell>
          <cell r="Q304">
            <v>29589294</v>
          </cell>
          <cell r="R304">
            <v>12962929</v>
          </cell>
          <cell r="S304">
            <v>42552223</v>
          </cell>
          <cell r="T304" t="str">
            <v>Dirección Financiera</v>
          </cell>
          <cell r="U304" t="str">
            <v>Diana Paola Suárez Méndez</v>
          </cell>
          <cell r="V304">
            <v>44587</v>
          </cell>
          <cell r="W304">
            <v>39322</v>
          </cell>
          <cell r="X304">
            <v>44583</v>
          </cell>
          <cell r="Y304" t="str">
            <v>FUNCIONAMIENTO</v>
          </cell>
          <cell r="Z304">
            <v>32122</v>
          </cell>
          <cell r="AA304">
            <v>29589294</v>
          </cell>
          <cell r="AB304" t="str">
            <v>A-02-02-02-008-002</v>
          </cell>
          <cell r="AC304" t="str">
            <v>SERVICIOS JURÍDICOS Y CONTABLES</v>
          </cell>
          <cell r="AD304" t="str">
            <v>si</v>
          </cell>
          <cell r="AE304">
            <v>44926</v>
          </cell>
          <cell r="AH304" t="str">
            <v>SUSPENSIÓN</v>
          </cell>
          <cell r="AI304">
            <v>44679</v>
          </cell>
          <cell r="AJ304">
            <v>44711</v>
          </cell>
          <cell r="AK304" t="str">
            <v>Adición y prórroga</v>
          </cell>
          <cell r="AL304">
            <v>44831</v>
          </cell>
          <cell r="AN304" t="str">
            <v>Prestar sus servicios profesionales en la sustanciación y proyección de actos administrativos, respuestas a peticiones presentadas por los vigilados, y demás asuntos de naturaleza jurídica que sean atendidos por la Dirección Financiera de la Superintendencia de Transporte.</v>
          </cell>
          <cell r="AO304" t="str">
            <v xml:space="preserve">Contratación Directa </v>
          </cell>
          <cell r="AP304" t="str">
            <v>LOCAL</v>
          </cell>
          <cell r="AQ304" t="str">
            <v>BOGOTÁ D.C.</v>
          </cell>
          <cell r="AS304">
            <v>44584</v>
          </cell>
          <cell r="AT304">
            <v>32</v>
          </cell>
          <cell r="AU304">
            <v>45106</v>
          </cell>
          <cell r="AV304" t="str">
            <v xml:space="preserve">Prestación Servicios </v>
          </cell>
          <cell r="AW304" t="str">
            <v xml:space="preserve">MODIFICACIÓN </v>
          </cell>
          <cell r="AX304">
            <v>44585</v>
          </cell>
          <cell r="AY304">
            <v>44586</v>
          </cell>
          <cell r="AZ304">
            <v>44587</v>
          </cell>
          <cell r="BA304" t="str">
            <v>https://community.secop.gov.co/Public/Tendering/OpportunityDetail/Index?noticeUID=CO1.NTC.2675260&amp;isFromPublicArea=True&amp;isModal=true&amp;asPopupView=true</v>
          </cell>
          <cell r="BB304" t="str">
            <v>2022537150100034E</v>
          </cell>
          <cell r="BC304" t="str">
            <v>SI</v>
          </cell>
        </row>
        <row r="305">
          <cell r="A305">
            <v>304</v>
          </cell>
          <cell r="B305" t="str">
            <v>Leonardo Javier Pumarejo Julio</v>
          </cell>
          <cell r="C305">
            <v>1065809716</v>
          </cell>
          <cell r="D305">
            <v>34622</v>
          </cell>
          <cell r="E305" t="str">
            <v>Valledupar</v>
          </cell>
          <cell r="F305" t="str">
            <v>Hombre</v>
          </cell>
          <cell r="G305">
            <v>44587</v>
          </cell>
          <cell r="H305">
            <v>44834</v>
          </cell>
          <cell r="I305">
            <v>80111607</v>
          </cell>
          <cell r="J305" t="str">
            <v>Abogado</v>
          </cell>
          <cell r="K305" t="str">
            <v>PROFESIONAL III</v>
          </cell>
          <cell r="L305" t="str">
            <v>Profesional</v>
          </cell>
          <cell r="M305">
            <v>3106055370</v>
          </cell>
          <cell r="N305" t="str">
            <v>LeonardoPumarejo@supertransporte.gov.co</v>
          </cell>
          <cell r="O305" t="str">
            <v>leonardopumarejoabogado@hotmail.com</v>
          </cell>
          <cell r="P305">
            <v>3529728</v>
          </cell>
          <cell r="Q305">
            <v>29061427</v>
          </cell>
          <cell r="R305">
            <v>10118554</v>
          </cell>
          <cell r="S305">
            <v>39179981</v>
          </cell>
          <cell r="T305" t="str">
            <v>Oficina Asesora Jurídica</v>
          </cell>
          <cell r="U305" t="str">
            <v>María Fernanda Serna Quiroga</v>
          </cell>
          <cell r="V305">
            <v>44589</v>
          </cell>
          <cell r="W305">
            <v>33922</v>
          </cell>
          <cell r="X305">
            <v>44568</v>
          </cell>
          <cell r="Y305" t="str">
            <v>INVERSIÓN</v>
          </cell>
          <cell r="Z305">
            <v>35922</v>
          </cell>
          <cell r="AA305">
            <v>29061427</v>
          </cell>
          <cell r="AB305" t="str">
            <v>C-2410-0600-3-0-2410002-02</v>
          </cell>
          <cell r="AC305" t="str">
            <v>ADQUISICIÓN DE BIENES Y SERVICIOS - SERVICIO DE SUPERVISIÓN EN EL CUMPLIMIENTO DE LOS REQUISITOS EN EL SECTOR TRANSPORTE - FORTALECIMIENTO A LA SUPERVISIÓN INTEGRAL A LOS VIGILADOS A NIVEL NACIONAL</v>
          </cell>
          <cell r="AD305" t="str">
            <v>si</v>
          </cell>
          <cell r="AE305">
            <v>44926</v>
          </cell>
          <cell r="AH305" t="str">
            <v>ADICIÓN Y PRÓRROGA</v>
          </cell>
          <cell r="AI305">
            <v>44834</v>
          </cell>
          <cell r="AJ305" t="str">
            <v>N/A</v>
          </cell>
          <cell r="AN305" t="str">
            <v>Prestar sus servicios profesionales a la Oficina Asesora Jurídica en la revisión, análisis, investigación y organización de la normatividad, jurisprudencia y doctrina relacionada con el sector tránsito, transporte y su infraestructura de cara a las nuevas realidades, así como, realizar los estudios pertinentes para establecer el correcto funcionamiento del Centro de Conciliación y Arbitraje de la Entidad.</v>
          </cell>
          <cell r="AO305" t="str">
            <v xml:space="preserve">Contratación Directa </v>
          </cell>
          <cell r="AP305" t="str">
            <v>LOCAL</v>
          </cell>
          <cell r="AQ305" t="str">
            <v>BOGOTÁ D.C.</v>
          </cell>
          <cell r="AS305">
            <v>44585</v>
          </cell>
          <cell r="AT305">
            <v>28</v>
          </cell>
          <cell r="AU305">
            <v>45106</v>
          </cell>
          <cell r="AV305" t="str">
            <v xml:space="preserve">Prestación Servicios </v>
          </cell>
          <cell r="AW305" t="str">
            <v xml:space="preserve">MODIFICACIÓN </v>
          </cell>
          <cell r="BA305" t="str">
            <v>https://community.secop.gov.co/Public/Tendering/OpportunityDetail/Index?noticeUID=CO1.NTC.2684609&amp;isFromPublicArea=True&amp;isModal=true&amp;asPopupView=true</v>
          </cell>
          <cell r="BB305" t="str">
            <v>2022537150100046E</v>
          </cell>
          <cell r="BC305" t="str">
            <v>SI</v>
          </cell>
        </row>
        <row r="306">
          <cell r="A306">
            <v>305</v>
          </cell>
          <cell r="B306" t="str">
            <v>Luisa Fernanda Rojas Ruiz</v>
          </cell>
          <cell r="C306">
            <v>1069753665</v>
          </cell>
          <cell r="D306">
            <v>35062</v>
          </cell>
          <cell r="E306" t="str">
            <v>Fusagasugá</v>
          </cell>
          <cell r="F306" t="str">
            <v>Mujer</v>
          </cell>
          <cell r="G306">
            <v>44587</v>
          </cell>
          <cell r="H306">
            <v>44834</v>
          </cell>
          <cell r="I306">
            <v>80111607</v>
          </cell>
          <cell r="J306" t="str">
            <v>Derecho - ESP</v>
          </cell>
          <cell r="K306" t="str">
            <v>PROFESIONAL I</v>
          </cell>
          <cell r="L306" t="str">
            <v>Profesional</v>
          </cell>
          <cell r="M306">
            <v>3123576386</v>
          </cell>
          <cell r="N306" t="str">
            <v>luisarojas@supertransporte.gov.co</v>
          </cell>
          <cell r="O306" t="str">
            <v>luisa.rojasr@hotmail.com</v>
          </cell>
          <cell r="P306">
            <v>2941952</v>
          </cell>
          <cell r="Q306">
            <v>24222071</v>
          </cell>
          <cell r="R306">
            <v>8531661</v>
          </cell>
          <cell r="S306">
            <v>32753732</v>
          </cell>
          <cell r="T306" t="str">
            <v>Oficina Asesora Jurídica</v>
          </cell>
          <cell r="U306" t="str">
            <v>María Fernanda Serna Quiroga</v>
          </cell>
          <cell r="V306">
            <v>44589</v>
          </cell>
          <cell r="W306">
            <v>33822</v>
          </cell>
          <cell r="X306">
            <v>44568</v>
          </cell>
          <cell r="Y306" t="str">
            <v>INVERSIÓN</v>
          </cell>
          <cell r="Z306">
            <v>35522</v>
          </cell>
          <cell r="AA306">
            <v>24222071</v>
          </cell>
          <cell r="AB306" t="str">
            <v>C-2410-0600-3-0-2410002-02</v>
          </cell>
          <cell r="AC306" t="str">
            <v>ADQUISICIÓN DE BIENES Y SERVICIOS - SERVICIO DE SUPERVISIÓN EN EL CUMPLIMIENTO DE LOS REQUISITOS EN EL SECTOR TRANSPORTE - FORTALECIMIENTO A LA SUPERVISIÓN INTEGRAL A LOS VIGILADOS A NIVEL NACIONAL</v>
          </cell>
          <cell r="AD306" t="str">
            <v>si</v>
          </cell>
          <cell r="AE306">
            <v>44926</v>
          </cell>
          <cell r="AH306" t="str">
            <v>ADICIÓN Y PRÓRROGA</v>
          </cell>
          <cell r="AI306">
            <v>44834</v>
          </cell>
          <cell r="AJ306" t="str">
            <v>N/A</v>
          </cell>
          <cell r="AN306" t="str">
            <v>Prestar sus servicios profesionales a la Oficina Asesora Jurídica apoyando la proyección de documentos que resulten de la revisión y organización de la normatividad, implementando la jurisprudencia y doctrina relacionada con el sector tránsito, transporte y su infraestructura de cara a nuevas realidades; así como, apoyar en los estudios pertinentes para establecer el correcto funcionamiento del Centro de Conciliación y Arbitraje de la Entidad.</v>
          </cell>
          <cell r="AO306" t="str">
            <v xml:space="preserve">Contratación Directa </v>
          </cell>
          <cell r="AP306" t="str">
            <v>LOCAL</v>
          </cell>
          <cell r="AQ306" t="str">
            <v>BOGOTÁ D.C.</v>
          </cell>
          <cell r="AS306">
            <v>44584</v>
          </cell>
          <cell r="AT306">
            <v>27</v>
          </cell>
          <cell r="AU306">
            <v>45106</v>
          </cell>
          <cell r="AV306" t="str">
            <v xml:space="preserve">Prestación Servicios </v>
          </cell>
          <cell r="AW306" t="str">
            <v xml:space="preserve">MODIFICACIÓN </v>
          </cell>
          <cell r="BA306" t="str">
            <v>https://community.secop.gov.co/Public/Tendering/OpportunityDetail/Index?noticeUID=CO1.NTC.2678442&amp;isFromPublicArea=True&amp;isModal=true&amp;asPopupView=true</v>
          </cell>
          <cell r="BB306" t="str">
            <v>2022537150100038E</v>
          </cell>
          <cell r="BC306" t="str">
            <v>SI</v>
          </cell>
        </row>
        <row r="307">
          <cell r="A307">
            <v>306</v>
          </cell>
          <cell r="B307" t="str">
            <v>Fahid Name Gómez</v>
          </cell>
          <cell r="C307">
            <v>1020713739</v>
          </cell>
          <cell r="D307">
            <v>31505</v>
          </cell>
          <cell r="E307" t="str">
            <v>Bogotá D.C.</v>
          </cell>
          <cell r="F307" t="str">
            <v>Hombre</v>
          </cell>
          <cell r="G307">
            <v>44587</v>
          </cell>
          <cell r="H307">
            <v>44834</v>
          </cell>
          <cell r="I307">
            <v>80111607</v>
          </cell>
          <cell r="J307" t="str">
            <v>Derecho</v>
          </cell>
          <cell r="K307" t="str">
            <v>EXPERTO II</v>
          </cell>
          <cell r="L307" t="str">
            <v>Profesional</v>
          </cell>
          <cell r="M307">
            <v>3157058972</v>
          </cell>
          <cell r="N307" t="str">
            <v>No hay usuario con ese nombre</v>
          </cell>
          <cell r="O307" t="str">
            <v>fahidnamegomez@gmail.com</v>
          </cell>
          <cell r="P307">
            <v>10011648</v>
          </cell>
          <cell r="Q307">
            <v>84765286</v>
          </cell>
          <cell r="S307">
            <v>84765286</v>
          </cell>
          <cell r="T307" t="str">
            <v>Oficina Asesora Jurídica</v>
          </cell>
          <cell r="U307" t="str">
            <v>María Fernanda Serna Quiroga</v>
          </cell>
          <cell r="V307">
            <v>44589</v>
          </cell>
          <cell r="W307">
            <v>33622</v>
          </cell>
          <cell r="X307">
            <v>44568</v>
          </cell>
          <cell r="Y307" t="str">
            <v>INVERSIÓN</v>
          </cell>
          <cell r="Z307">
            <v>36322</v>
          </cell>
          <cell r="AA307">
            <v>84765286</v>
          </cell>
          <cell r="AB307" t="str">
            <v>C-2410-0600-3-0-2410002-02</v>
          </cell>
          <cell r="AC307" t="str">
            <v>ADQUISICIÓN DE BIENES Y SERVICIOS - SERVICIO DE SUPERVISIÓN EN EL CUMPLIMIENTO DE LOS REQUISITOS EN EL SECTOR TRANSPORTE - FORTALECIMIENTO A LA SUPERVISIÓN INTEGRAL A LOS VIGILADOS A NIVEL NACIONAL</v>
          </cell>
          <cell r="AD307" t="str">
            <v>no</v>
          </cell>
          <cell r="AE307">
            <v>44834</v>
          </cell>
          <cell r="AN307" t="str">
            <v>Prestar sus servicios profesionales a la Oficina Asesora Jurídica en el asesoramiento, actualización y estudio de la normatividad relacionada con el sector tránsito, transporte y su infraestructura, analizando y empleando la jurisprudencia y doctrina correspondiente de cara a las  nuevas realidades.</v>
          </cell>
          <cell r="AO307" t="str">
            <v xml:space="preserve">Contratación Directa </v>
          </cell>
          <cell r="AP307" t="str">
            <v>LOCAL</v>
          </cell>
          <cell r="AQ307" t="str">
            <v>BOGOTÁ D.C.</v>
          </cell>
          <cell r="AT307">
            <v>36</v>
          </cell>
          <cell r="AU307">
            <v>45014</v>
          </cell>
          <cell r="AV307" t="str">
            <v xml:space="preserve">Prestación Servicios </v>
          </cell>
          <cell r="AW307" t="str">
            <v>EN EJECUCIÓN</v>
          </cell>
          <cell r="BA307" t="str">
            <v>https://community.secop.gov.co/Public/Tendering/OpportunityDetail/Index?noticeUID=CO1.NTC.2679191&amp;isFromPublicArea=True&amp;isModal=true&amp;asPopupView=true</v>
          </cell>
          <cell r="BB307" t="str">
            <v>2022537150100040E</v>
          </cell>
          <cell r="BC307" t="str">
            <v>SI</v>
          </cell>
        </row>
        <row r="308">
          <cell r="A308">
            <v>307</v>
          </cell>
          <cell r="B308" t="str">
            <v>Sergio Alberto Merchan Balaguera</v>
          </cell>
          <cell r="C308">
            <v>1052395413</v>
          </cell>
          <cell r="D308">
            <v>33625</v>
          </cell>
          <cell r="E308" t="str">
            <v>Duitama</v>
          </cell>
          <cell r="F308" t="str">
            <v>Hombre</v>
          </cell>
          <cell r="G308">
            <v>44586</v>
          </cell>
          <cell r="H308">
            <v>44926</v>
          </cell>
          <cell r="I308">
            <v>80111604</v>
          </cell>
          <cell r="J308" t="str">
            <v>Tecnólogo</v>
          </cell>
          <cell r="K308" t="str">
            <v>TECNÓLOGO I</v>
          </cell>
          <cell r="L308" t="str">
            <v>Apoyo</v>
          </cell>
          <cell r="M308">
            <v>3022673316</v>
          </cell>
          <cell r="N308" t="str">
            <v>SergioMerchan@supertransporte.gov.co</v>
          </cell>
          <cell r="O308" t="str">
            <v xml:space="preserve">sergiomerchan0122@gmail.com </v>
          </cell>
          <cell r="P308">
            <v>2462720</v>
          </cell>
          <cell r="Q308">
            <v>28321280</v>
          </cell>
          <cell r="S308">
            <v>28321280</v>
          </cell>
          <cell r="T308" t="str">
            <v>GIT - Gestión contractual</v>
          </cell>
          <cell r="U308" t="str">
            <v>Ana Milena Yela Escobar</v>
          </cell>
          <cell r="V308">
            <v>44587</v>
          </cell>
          <cell r="W308">
            <v>33222</v>
          </cell>
          <cell r="X308">
            <v>44568</v>
          </cell>
          <cell r="Y308" t="str">
            <v>FUNCIONAMIENTO</v>
          </cell>
          <cell r="Z308">
            <v>34122</v>
          </cell>
          <cell r="AA308">
            <v>28321280</v>
          </cell>
          <cell r="AB308" t="str">
            <v>A-02-02-02-008-005</v>
          </cell>
          <cell r="AC308" t="str">
            <v>SERVICIOS DE SOPORTE</v>
          </cell>
          <cell r="AD308" t="str">
            <v>si</v>
          </cell>
          <cell r="AE308">
            <v>44926</v>
          </cell>
          <cell r="AN308" t="str">
            <v>Prestar sus servicios de apoyo a la gestión en la Superintendencia de Transporte, apoyando el desarrollo y cumplimiento de las actividades establecidas en el procedimiento de archivo, trámite y organización documental adoptado institucionalmente.</v>
          </cell>
          <cell r="AO308" t="str">
            <v xml:space="preserve">Contratación Directa </v>
          </cell>
          <cell r="AP308" t="str">
            <v>LOCAL</v>
          </cell>
          <cell r="AQ308" t="str">
            <v>BOGOTÁ D.C.</v>
          </cell>
          <cell r="AT308">
            <v>30</v>
          </cell>
          <cell r="AU308">
            <v>45106</v>
          </cell>
          <cell r="AV308" t="str">
            <v xml:space="preserve">Prestación Servicios </v>
          </cell>
          <cell r="AW308" t="str">
            <v>EN EJECUCIÓN</v>
          </cell>
          <cell r="AX308">
            <v>44585</v>
          </cell>
          <cell r="AY308">
            <v>44587</v>
          </cell>
          <cell r="AZ308" t="str">
            <v>N/A</v>
          </cell>
          <cell r="BA308" t="str">
            <v>https://community.secop.gov.co/Public/Tendering/OpportunityDetail/Index?noticeUID=CO1.NTC.2699150&amp;isFromPublicArea=True&amp;isModal=true&amp;asPopupView=true</v>
          </cell>
          <cell r="BB308" t="str">
            <v>2022537150100036E</v>
          </cell>
          <cell r="BC308" t="str">
            <v>SI</v>
          </cell>
        </row>
        <row r="309">
          <cell r="A309">
            <v>308</v>
          </cell>
          <cell r="B309" t="str">
            <v>Gladys Andrea Russi Sandoval</v>
          </cell>
          <cell r="C309">
            <v>53062475</v>
          </cell>
          <cell r="D309">
            <v>30730</v>
          </cell>
          <cell r="E309" t="str">
            <v>Bogota D.C</v>
          </cell>
          <cell r="F309" t="str">
            <v>Mujer</v>
          </cell>
          <cell r="G309">
            <v>44586</v>
          </cell>
          <cell r="H309">
            <v>44926</v>
          </cell>
          <cell r="I309">
            <v>80111601</v>
          </cell>
          <cell r="J309" t="str">
            <v>Comercio Internacional</v>
          </cell>
          <cell r="K309" t="str">
            <v>BACHILLER I</v>
          </cell>
          <cell r="L309" t="str">
            <v>apoyo</v>
          </cell>
          <cell r="M309">
            <v>2289741</v>
          </cell>
          <cell r="N309" t="str">
            <v>GladysRussi@supertransporte.gov.co</v>
          </cell>
          <cell r="O309" t="str">
            <v>andrerussi18@gmail.com</v>
          </cell>
          <cell r="P309">
            <v>1525760</v>
          </cell>
          <cell r="Q309">
            <v>17139370.670000002</v>
          </cell>
          <cell r="S309">
            <v>17139370.670000002</v>
          </cell>
          <cell r="T309" t="str">
            <v>GIT - Servicios Generales y Recursos Físicos</v>
          </cell>
          <cell r="U309" t="str">
            <v>Denis Adriana Monroy Rugeles</v>
          </cell>
          <cell r="V309">
            <v>44587</v>
          </cell>
          <cell r="W309">
            <v>39522</v>
          </cell>
          <cell r="X309">
            <v>44585</v>
          </cell>
          <cell r="Y309" t="str">
            <v>FUNCIONAMIENTO</v>
          </cell>
          <cell r="Z309">
            <v>35122</v>
          </cell>
          <cell r="AA309">
            <v>17139370.670000002</v>
          </cell>
          <cell r="AB309" t="str">
            <v>A-02-02-02-008-005</v>
          </cell>
          <cell r="AC309" t="str">
            <v>SERVICIOS DE SOPORTE</v>
          </cell>
          <cell r="AD309" t="str">
            <v>si</v>
          </cell>
          <cell r="AE309">
            <v>44926</v>
          </cell>
          <cell r="AN309" t="str">
            <v xml:space="preserve">Prestar sus servicios de apoyo a la gestión en las actividades a cargo de la Coordinación del Grupo Interno de trabajo de servicios generales y recursos físicos, que sean requeridas por la supervisión del contrato. </v>
          </cell>
          <cell r="AO309" t="str">
            <v xml:space="preserve">Contratación Directa </v>
          </cell>
          <cell r="AP309" t="str">
            <v>LOCAL</v>
          </cell>
          <cell r="AQ309" t="str">
            <v>BOGOTÁ D.C.</v>
          </cell>
          <cell r="AT309">
            <v>38</v>
          </cell>
          <cell r="AU309">
            <v>45106</v>
          </cell>
          <cell r="AV309" t="str">
            <v xml:space="preserve">Prestación Servicios </v>
          </cell>
          <cell r="AW309" t="str">
            <v>EN EJECUCIÓN</v>
          </cell>
          <cell r="AX309">
            <v>44585</v>
          </cell>
          <cell r="AY309">
            <v>44586</v>
          </cell>
          <cell r="BA309" t="str">
            <v>https://community.secop.gov.co/Public/Tendering/OpportunityDetail/Index?noticeUID=CO1.NTC.2696074&amp;isFromPublicArea=True&amp;isModal=true&amp;asPopupView=true</v>
          </cell>
          <cell r="BB309" t="str">
            <v>2022537150100246E</v>
          </cell>
          <cell r="BC309" t="str">
            <v>SI</v>
          </cell>
        </row>
        <row r="310">
          <cell r="A310">
            <v>309</v>
          </cell>
          <cell r="B310" t="str">
            <v>Felipe Abello Monsalvo</v>
          </cell>
          <cell r="C310">
            <v>1032406286</v>
          </cell>
          <cell r="D310">
            <v>32166</v>
          </cell>
          <cell r="E310" t="str">
            <v>Bogota D.C</v>
          </cell>
          <cell r="F310" t="str">
            <v>Hombre</v>
          </cell>
          <cell r="G310">
            <v>44588</v>
          </cell>
          <cell r="H310">
            <v>44846</v>
          </cell>
          <cell r="I310">
            <v>80111607</v>
          </cell>
          <cell r="J310" t="str">
            <v>Derecho - Master</v>
          </cell>
          <cell r="K310" t="str">
            <v>PROFESIONAL II</v>
          </cell>
          <cell r="L310" t="str">
            <v>Profesional</v>
          </cell>
          <cell r="M310">
            <v>6459683</v>
          </cell>
          <cell r="N310" t="str">
            <v>felipeabello@supertransporte.gov.co</v>
          </cell>
          <cell r="O310" t="str">
            <v xml:space="preserve"> felipeabellom@gmail.com</v>
          </cell>
          <cell r="P310">
            <v>3179044.86</v>
          </cell>
          <cell r="Q310">
            <v>27021881.309999999</v>
          </cell>
          <cell r="S310">
            <v>27021881.309999999</v>
          </cell>
          <cell r="T310" t="str">
            <v>Secretaria General</v>
          </cell>
          <cell r="U310" t="str">
            <v>Juan David Benjumea Quintero</v>
          </cell>
          <cell r="V310">
            <v>44589</v>
          </cell>
          <cell r="W310">
            <v>39922</v>
          </cell>
          <cell r="X310">
            <v>44587</v>
          </cell>
          <cell r="Y310" t="str">
            <v>FUNCIONAMIENTO</v>
          </cell>
          <cell r="Z310">
            <v>37022</v>
          </cell>
          <cell r="AA310">
            <v>27021881.309999999</v>
          </cell>
          <cell r="AB310" t="str">
            <v>A-02-02-02-008-002</v>
          </cell>
          <cell r="AC310" t="str">
            <v>SERVICIOS JURÍDICOS Y CONTABLES</v>
          </cell>
          <cell r="AD310" t="str">
            <v>no</v>
          </cell>
          <cell r="AE310">
            <v>44846</v>
          </cell>
          <cell r="AN310" t="str">
            <v>Prestar sus servicios profesionales a la Superintendencia de Transporte, apoyando las actividades para la implementación, actualización y divulgación de la información para el tratamiento de datos personales y manejo de la información confidencial de la Superintendencia de Transporte.</v>
          </cell>
          <cell r="AO310" t="str">
            <v xml:space="preserve">Contratación Directa </v>
          </cell>
          <cell r="AP310" t="str">
            <v>LOCAL</v>
          </cell>
          <cell r="AQ310" t="str">
            <v>BOGOTÁ D.C.</v>
          </cell>
          <cell r="AS310">
            <v>44586</v>
          </cell>
          <cell r="AT310">
            <v>34</v>
          </cell>
          <cell r="AU310">
            <v>45026</v>
          </cell>
          <cell r="AV310" t="str">
            <v xml:space="preserve">Prestación Servicios </v>
          </cell>
          <cell r="AW310" t="str">
            <v>EN EJECUCIÓN</v>
          </cell>
          <cell r="AZ310" t="str">
            <v>n/A</v>
          </cell>
          <cell r="BA310" t="str">
            <v>https://community.secop.gov.co/Public/Tendering/OpportunityDetail/Index?noticeUID=CO1.NTC.2706977&amp;isFromPublicArea=True&amp;isModal=true&amp;asPopupView=true</v>
          </cell>
          <cell r="BB310" t="str">
            <v>2022537150100080E</v>
          </cell>
          <cell r="BC310" t="str">
            <v>SI</v>
          </cell>
        </row>
        <row r="311">
          <cell r="A311">
            <v>310</v>
          </cell>
          <cell r="B311" t="str">
            <v xml:space="preserve">Sandra Milena Aguilera Sierra / BERTHA ANGELICA SANJUAN GONZALEZ </v>
          </cell>
          <cell r="C311">
            <v>1033688063</v>
          </cell>
          <cell r="D311">
            <v>31938</v>
          </cell>
          <cell r="E311" t="str">
            <v>Bogotá, D.C.</v>
          </cell>
          <cell r="F311" t="str">
            <v>Mujer</v>
          </cell>
          <cell r="G311">
            <v>44587</v>
          </cell>
          <cell r="H311">
            <v>44921</v>
          </cell>
          <cell r="I311">
            <v>80111601</v>
          </cell>
          <cell r="J311" t="str">
            <v>Comercio Internacional</v>
          </cell>
          <cell r="K311" t="str">
            <v>PROFESIONAL II</v>
          </cell>
          <cell r="L311" t="str">
            <v>Profesional</v>
          </cell>
          <cell r="M311">
            <v>3114539777</v>
          </cell>
          <cell r="N311" t="str">
            <v>sandraaguilera@supertransporte.gov.co</v>
          </cell>
          <cell r="O311" t="str">
            <v xml:space="preserve">sandra.aguilera10@gmail.com </v>
          </cell>
          <cell r="P311">
            <v>3179044.86</v>
          </cell>
          <cell r="Q311">
            <v>35715456</v>
          </cell>
          <cell r="S311">
            <v>35715456</v>
          </cell>
          <cell r="T311" t="str">
            <v>Oficina de Control Interno</v>
          </cell>
          <cell r="U311" t="str">
            <v>Martha Carlina Quijano Bautista</v>
          </cell>
          <cell r="V311">
            <v>44589</v>
          </cell>
          <cell r="W311">
            <v>25422</v>
          </cell>
          <cell r="X311">
            <v>44567</v>
          </cell>
          <cell r="Y311" t="str">
            <v>FUNCIONAMIENTO</v>
          </cell>
          <cell r="Z311">
            <v>36722</v>
          </cell>
          <cell r="AA311">
            <v>35715456</v>
          </cell>
          <cell r="AB311" t="str">
            <v>A-02-02-02-008-003</v>
          </cell>
          <cell r="AC311" t="str">
            <v>OTROS SERVICIOS PROFESIONALES, CIENTÍFICOS Y TÉCNICOS</v>
          </cell>
          <cell r="AD311" t="str">
            <v>si</v>
          </cell>
          <cell r="AE311">
            <v>44921</v>
          </cell>
          <cell r="AH311" t="str">
            <v>Cesión</v>
          </cell>
          <cell r="AI311">
            <v>44816</v>
          </cell>
          <cell r="AJ311">
            <v>44820</v>
          </cell>
          <cell r="AN311" t="str">
            <v>Prestar los servicios profesionales para apoyar a la Oficina de Control Interno en la ejecución de los roles: Evaluación y Seguimiento, Enfoque Hacia la Prevención y Evaluación a la Gestión de Riesgos y demás actividades propias de su rol de agente dinamizador del sistema de control interno de la Entidad.</v>
          </cell>
          <cell r="AO311" t="str">
            <v xml:space="preserve">Contratación Directa </v>
          </cell>
          <cell r="AP311" t="str">
            <v>LOCAL</v>
          </cell>
          <cell r="AQ311" t="str">
            <v>BOGOTÁ D.C.</v>
          </cell>
          <cell r="AR311" t="str">
            <v>Cesión</v>
          </cell>
          <cell r="AT311">
            <v>35</v>
          </cell>
          <cell r="AU311">
            <v>45101</v>
          </cell>
          <cell r="AV311" t="str">
            <v xml:space="preserve">Prestación Servicios </v>
          </cell>
          <cell r="AW311" t="str">
            <v>CESIÓN</v>
          </cell>
          <cell r="BA311" t="str">
            <v>https://community.secop.gov.co/Public/Tendering/OpportunityDetail/Index?noticeUID=CO1.NTC.2708041&amp;isFromPublicArea=True&amp;isModal=true&amp;asPopupView=true</v>
          </cell>
          <cell r="BB311" t="str">
            <v>2022537150100304E</v>
          </cell>
          <cell r="BC311" t="str">
            <v>SI</v>
          </cell>
        </row>
        <row r="312">
          <cell r="A312">
            <v>311</v>
          </cell>
          <cell r="B312" t="str">
            <v>CAMARA DE COMERCIO DE BUENAVENTURA</v>
          </cell>
          <cell r="C312">
            <v>890399034</v>
          </cell>
          <cell r="D312" t="e">
            <v>#N/A</v>
          </cell>
          <cell r="E312" t="str">
            <v>N/A</v>
          </cell>
          <cell r="F312" t="str">
            <v>Persona Jurídica</v>
          </cell>
          <cell r="G312">
            <v>44588</v>
          </cell>
          <cell r="H312">
            <v>44742</v>
          </cell>
          <cell r="I312">
            <v>80131500</v>
          </cell>
          <cell r="J312" t="str">
            <v>N/A</v>
          </cell>
          <cell r="K312" t="e">
            <v>#N/A</v>
          </cell>
          <cell r="L312" t="str">
            <v>N/A</v>
          </cell>
          <cell r="M312">
            <v>2424258</v>
          </cell>
          <cell r="N312" t="e">
            <v>#N/A</v>
          </cell>
          <cell r="O312" t="str">
            <v>presidencia@ccbun.org</v>
          </cell>
          <cell r="P312">
            <v>0</v>
          </cell>
          <cell r="Q312">
            <v>0</v>
          </cell>
          <cell r="S312">
            <v>0</v>
          </cell>
          <cell r="T312" t="str">
            <v>Dirección Administrativa</v>
          </cell>
          <cell r="U312" t="str">
            <v>Denis Adriana Monroy Rugeles</v>
          </cell>
          <cell r="V312">
            <v>44589</v>
          </cell>
          <cell r="W312" t="e">
            <v>#N/A</v>
          </cell>
          <cell r="X312" t="e">
            <v>#N/A</v>
          </cell>
          <cell r="Y312" t="str">
            <v>FUNCIONAMIENTO</v>
          </cell>
          <cell r="Z312" t="str">
            <v>N/A</v>
          </cell>
          <cell r="AA312" t="e">
            <v>#N/A</v>
          </cell>
          <cell r="AB312" t="e">
            <v>#N/A</v>
          </cell>
          <cell r="AC312" t="e">
            <v>#N/A</v>
          </cell>
          <cell r="AD312" t="str">
            <v>si</v>
          </cell>
          <cell r="AE312">
            <v>44926</v>
          </cell>
          <cell r="AH312" t="str">
            <v>Prórroga</v>
          </cell>
          <cell r="AI312">
            <v>44742</v>
          </cell>
          <cell r="AN312" t="str">
            <v xml:space="preserve">Entregar a título de comodato o préstamo de uso a favor de la Superintendencia de Transporte, un espacio de trabajo ubicado en las instalaciones de la Cámara de Comercio de Buenaventura </v>
          </cell>
          <cell r="AO312" t="str">
            <v>Comodato</v>
          </cell>
          <cell r="AP312" t="str">
            <v>LOCAL</v>
          </cell>
          <cell r="AQ312" t="str">
            <v>BOGOTÁ D.C.</v>
          </cell>
          <cell r="AS312">
            <v>44587</v>
          </cell>
          <cell r="AT312" t="e">
            <v>#N/A</v>
          </cell>
          <cell r="AU312">
            <v>45106</v>
          </cell>
          <cell r="AV312" t="str">
            <v>Comodato</v>
          </cell>
          <cell r="AW312" t="str">
            <v xml:space="preserve">MODIFICACIÓN </v>
          </cell>
          <cell r="AX312" t="str">
            <v>N/A</v>
          </cell>
          <cell r="AY312" t="str">
            <v>N/A</v>
          </cell>
          <cell r="AZ312" t="str">
            <v>N/A</v>
          </cell>
          <cell r="BA312" t="str">
            <v>https://community.secop.gov.co/Public/Tendering/OpportunityDetail/Index?noticeUID=CO1.NTC.2728476&amp;isFromPublicArea=True&amp;isModal=true&amp;asPopupView=true</v>
          </cell>
          <cell r="BB312" t="str">
            <v>2022537150100309E</v>
          </cell>
          <cell r="BC312" t="str">
            <v>SI</v>
          </cell>
        </row>
        <row r="313">
          <cell r="A313">
            <v>312</v>
          </cell>
          <cell r="B313" t="str">
            <v>ORGANIZACIÓN LEVIN DE COLOMBIA SAS</v>
          </cell>
          <cell r="C313">
            <v>900494351</v>
          </cell>
          <cell r="D313" t="e">
            <v>#N/A</v>
          </cell>
          <cell r="E313" t="e">
            <v>#N/A</v>
          </cell>
          <cell r="F313" t="str">
            <v>Persona Jurídica</v>
          </cell>
          <cell r="G313">
            <v>44589</v>
          </cell>
          <cell r="H313">
            <v>44926</v>
          </cell>
          <cell r="I313" t="str">
            <v>43231508;81112200;81111500</v>
          </cell>
          <cell r="J313" t="str">
            <v>N/A</v>
          </cell>
          <cell r="K313" t="e">
            <v>#N/A</v>
          </cell>
          <cell r="L313" t="str">
            <v>N/A</v>
          </cell>
          <cell r="M313">
            <v>7463068</v>
          </cell>
          <cell r="N313" t="e">
            <v>#N/A</v>
          </cell>
          <cell r="O313" t="str">
            <v>florencia.balsys@levinglobal.com</v>
          </cell>
          <cell r="P313" t="str">
            <v>Según factura</v>
          </cell>
          <cell r="Q313">
            <v>11625610</v>
          </cell>
          <cell r="S313">
            <v>11625610</v>
          </cell>
          <cell r="T313" t="str">
            <v>TIC - 1. Dirección Administrativa - 2. GIT -   Servicios Generales y Recursos Físicos</v>
          </cell>
          <cell r="U313" t="str">
            <v>1. Jorge Guillermo Neira Bossa 2. Claudia Milena Rodriguez Álvarez (01/10/2022)  - 1. Denis Adriana Monroy Rugeles 2. Harold Stevens Garcia Leon  (16/02/2022)</v>
          </cell>
          <cell r="V313">
            <v>44609</v>
          </cell>
          <cell r="W313">
            <v>40122</v>
          </cell>
          <cell r="X313">
            <v>44589</v>
          </cell>
          <cell r="Y313" t="str">
            <v>FUNCIONAMIENTO</v>
          </cell>
          <cell r="Z313">
            <v>37322</v>
          </cell>
          <cell r="AA313">
            <v>11625610</v>
          </cell>
          <cell r="AB313" t="str">
            <v>A-02-02-02-008-003</v>
          </cell>
          <cell r="AC313" t="str">
            <v>OTROS SERVICIOS PROFESIONALES, CIENTÍFICOS Y TÉCNICOS</v>
          </cell>
          <cell r="AD313" t="str">
            <v>si</v>
          </cell>
          <cell r="AE313">
            <v>44926</v>
          </cell>
          <cell r="AN313" t="str">
            <v>Prestación del servicio de actualización y soporte extendido técnico y funcional del software de gestión y administración de los activos de la Superintendencia de Transporte.</v>
          </cell>
          <cell r="AO313" t="str">
            <v xml:space="preserve">Contratación Directa </v>
          </cell>
          <cell r="AP313" t="str">
            <v>LOCAL</v>
          </cell>
          <cell r="AQ313" t="str">
            <v>BOGOTÁ D.C.</v>
          </cell>
          <cell r="AS313">
            <v>44587</v>
          </cell>
          <cell r="AT313" t="e">
            <v>#N/A</v>
          </cell>
          <cell r="AU313">
            <v>45106</v>
          </cell>
          <cell r="AV313" t="str">
            <v xml:space="preserve">Prestación Servicios </v>
          </cell>
          <cell r="AW313" t="str">
            <v>EN EJECUCIÓN</v>
          </cell>
          <cell r="AX313" t="str">
            <v>N/A</v>
          </cell>
          <cell r="AY313" t="str">
            <v>N/A</v>
          </cell>
          <cell r="BA313" t="str">
            <v>https://community.secop.gov.co/Public/Tendering/OpportunityDetail/Index?noticeUID=CO1.NTC.2738157&amp;isFromPublicArea=True&amp;isModal=true&amp;asPopupView=true</v>
          </cell>
          <cell r="BB313" t="str">
            <v>2022537150100305E</v>
          </cell>
          <cell r="BC313" t="str">
            <v>SI</v>
          </cell>
        </row>
        <row r="314">
          <cell r="A314">
            <v>313</v>
          </cell>
          <cell r="B314" t="str">
            <v>Edith Johana Cruz Casallas</v>
          </cell>
          <cell r="C314">
            <v>52801035</v>
          </cell>
          <cell r="D314">
            <v>29605</v>
          </cell>
          <cell r="E314" t="str">
            <v>Bogota D.C</v>
          </cell>
          <cell r="F314" t="str">
            <v>Mujer</v>
          </cell>
          <cell r="G314">
            <v>44588</v>
          </cell>
          <cell r="H314">
            <v>44926</v>
          </cell>
          <cell r="I314">
            <v>80111601</v>
          </cell>
          <cell r="J314" t="str">
            <v>TECNICA PROFESIONAL DE PROCESOS
ADMINISTRATIVOS</v>
          </cell>
          <cell r="K314" t="str">
            <v>BACHILLER I</v>
          </cell>
          <cell r="L314" t="str">
            <v>apoyo</v>
          </cell>
          <cell r="M314">
            <v>3142453553</v>
          </cell>
          <cell r="N314" t="str">
            <v>edithcruz@supertransporte.gov.co</v>
          </cell>
          <cell r="O314" t="str">
            <v>johanaccu26@hotmail.com</v>
          </cell>
          <cell r="P314">
            <v>1525760</v>
          </cell>
          <cell r="Q314">
            <v>17037653</v>
          </cell>
          <cell r="S314">
            <v>17037653</v>
          </cell>
          <cell r="T314" t="str">
            <v>Dirección de Investigaciones de la Delegatura de Tránsito y Transporte Terrestre</v>
          </cell>
          <cell r="U314" t="str">
            <v>Hernan Dario Otalora Guevara</v>
          </cell>
          <cell r="V314">
            <v>44589</v>
          </cell>
          <cell r="W314">
            <v>38422</v>
          </cell>
          <cell r="X314">
            <v>44579</v>
          </cell>
          <cell r="Y314" t="str">
            <v>INVERSIÓN</v>
          </cell>
          <cell r="Z314">
            <v>36622</v>
          </cell>
          <cell r="AA314">
            <v>17037653</v>
          </cell>
          <cell r="AB314" t="str">
            <v>C-2410-0600-3-0-2410002-02</v>
          </cell>
          <cell r="AC314" t="str">
            <v>ADQUISICIÓN DE BIENES Y SERVICIOS - SERVICIO DE SUPERVISIÓN EN EL CUMPLIMIENTO DE LOS REQUISITOS EN EL SECTOR TRANSPORTE - FORTALECIMIENTO A LA SUPERVISIÓN INTEGRAL A LOS VIGILADOS A NIVEL NACIONAL</v>
          </cell>
          <cell r="AD314" t="str">
            <v>si</v>
          </cell>
          <cell r="AE314">
            <v>44926</v>
          </cell>
          <cell r="AN314" t="str">
            <v>Prestar sus servicios de apoyo a la gestión a la Dirección de Investigaciones de la Delegatura de Tránsito y Transporte Terrrestre, desarrollando actividades administrativas y archivísticas de la información y documentación de la dependencia, para el fortalecimiento a la supervisión integral a los vigilados a nivel nacional.</v>
          </cell>
          <cell r="AO314" t="str">
            <v xml:space="preserve">Contratación Directa </v>
          </cell>
          <cell r="AP314" t="str">
            <v>LOCAL</v>
          </cell>
          <cell r="AQ314" t="str">
            <v>BOGOTÁ D.C.</v>
          </cell>
          <cell r="AT314">
            <v>41</v>
          </cell>
          <cell r="AU314">
            <v>45106</v>
          </cell>
          <cell r="AV314" t="str">
            <v xml:space="preserve">Prestación Servicios </v>
          </cell>
          <cell r="AW314" t="str">
            <v>EN EJECUCIÓN</v>
          </cell>
          <cell r="BA314" t="str">
            <v>https://community.secop.gov.co/Public/Tendering/OpportunityDetail/Index?noticeUID=CO1.NTC.2737771&amp;isFromPublicArea=True&amp;isModal=true&amp;asPopupView=true</v>
          </cell>
          <cell r="BB314" t="str">
            <v>2022537150100301E</v>
          </cell>
          <cell r="BC314" t="str">
            <v>SI</v>
          </cell>
        </row>
        <row r="315">
          <cell r="A315">
            <v>314</v>
          </cell>
          <cell r="B315" t="str">
            <v>IVÁN DARIO GÓMEZ LEE SAS</v>
          </cell>
          <cell r="C315">
            <v>901455820</v>
          </cell>
          <cell r="D315" t="e">
            <v>#N/A</v>
          </cell>
          <cell r="E315" t="e">
            <v>#N/A</v>
          </cell>
          <cell r="F315" t="str">
            <v>Persona Jurídica</v>
          </cell>
          <cell r="G315">
            <v>44588</v>
          </cell>
          <cell r="H315" t="str">
            <v>31/12/2022 </v>
          </cell>
          <cell r="I315">
            <v>80111607</v>
          </cell>
          <cell r="J315" t="str">
            <v>N/A</v>
          </cell>
          <cell r="K315" t="e">
            <v>#N/A</v>
          </cell>
          <cell r="L315" t="str">
            <v>Profesional</v>
          </cell>
          <cell r="M315">
            <v>3102907089</v>
          </cell>
          <cell r="N315" t="e">
            <v>#N/A</v>
          </cell>
          <cell r="O315" t="str">
            <v>gerencia@ivandariogomezlee.com</v>
          </cell>
          <cell r="P315" t="str">
            <v>Según factura</v>
          </cell>
          <cell r="Q315">
            <v>107334000</v>
          </cell>
          <cell r="S315">
            <v>107334000</v>
          </cell>
          <cell r="T315" t="str">
            <v>Secretaria General</v>
          </cell>
          <cell r="U315" t="str">
            <v>Juan David Benjumea Quintero</v>
          </cell>
          <cell r="V315">
            <v>44589</v>
          </cell>
          <cell r="W315">
            <v>39622</v>
          </cell>
          <cell r="X315">
            <v>44586</v>
          </cell>
          <cell r="Y315" t="str">
            <v>INVERSIÓN</v>
          </cell>
          <cell r="Z315">
            <v>36922</v>
          </cell>
          <cell r="AA315">
            <v>107334000</v>
          </cell>
          <cell r="AB315" t="str">
            <v>C-2410-0600-3-0-2410002-02</v>
          </cell>
          <cell r="AC315" t="str">
            <v>ADQUISICIÓN DE BIENES Y SERVICIOS - SERVICIO DE SUPERVISIÓN EN EL CUMPLIMIENTO DE LOS REQUISITOS EN EL SECTOR TRANSPORTE - FORTALECIMIENTO A LA SUPERVISIÓN INTEGRAL A LOS VIGILADOS A NIVEL NACIONAL</v>
          </cell>
          <cell r="AD315" t="str">
            <v>si</v>
          </cell>
          <cell r="AE315">
            <v>44926</v>
          </cell>
          <cell r="AN315" t="str">
            <v>Prestar sus servicios altamente calificados, para acompañar la implementación de la caracterización de inspección, vigilancia y control de las delegaturas; asesorar en el fortalecimiento institucional con miras a fortalecer la supervisión, acompañar y asesorar el análisis de los resultados entregados para adjudicar bajo las disposiciones de régimen de contratación Estatal vigente, la instalación, implementación, operación y mantenimiento del Sistema Integrado de Control y Vigilancia- SICOV.</v>
          </cell>
          <cell r="AO315" t="str">
            <v xml:space="preserve">Contratación Directa </v>
          </cell>
          <cell r="AP315" t="str">
            <v>LOCAL</v>
          </cell>
          <cell r="AQ315" t="str">
            <v>BOGOTÁ D.C.</v>
          </cell>
          <cell r="AS315">
            <v>44587</v>
          </cell>
          <cell r="AT315" t="e">
            <v>#N/A</v>
          </cell>
          <cell r="AU315">
            <v>45106</v>
          </cell>
          <cell r="AV315" t="str">
            <v xml:space="preserve">Prestación Servicios </v>
          </cell>
          <cell r="AW315" t="str">
            <v>EN EJECUCIÓN</v>
          </cell>
          <cell r="BA315" t="str">
            <v>https://community.secop.gov.co/Public/Tendering/OpportunityDetail/Index?noticeUID=CO1.NTC.2742490&amp;isFromPublicArea=True&amp;isModal=true&amp;asPopupView=true</v>
          </cell>
          <cell r="BB315" t="str">
            <v>2022537150100214E</v>
          </cell>
          <cell r="BC315" t="str">
            <v>SI</v>
          </cell>
        </row>
        <row r="316">
          <cell r="A316">
            <v>315</v>
          </cell>
          <cell r="B316" t="str">
            <v>PROGRAMA DE LAS NACIONES UNIDAS PARA EL DESARROLLO - PNUD</v>
          </cell>
          <cell r="C316">
            <v>800091076</v>
          </cell>
          <cell r="D316" t="str">
            <v>CANCELADO</v>
          </cell>
          <cell r="E316" t="str">
            <v>CANCELADO</v>
          </cell>
          <cell r="F316" t="str">
            <v>CANCELADO</v>
          </cell>
          <cell r="G316" t="str">
            <v>CANCELADO</v>
          </cell>
          <cell r="H316" t="str">
            <v>CANCELADO</v>
          </cell>
          <cell r="I316">
            <v>93121701</v>
          </cell>
          <cell r="J316" t="str">
            <v>CANCELADO</v>
          </cell>
          <cell r="K316" t="e">
            <v>#N/A</v>
          </cell>
          <cell r="L316" t="str">
            <v>CANCELADO</v>
          </cell>
          <cell r="M316" t="str">
            <v>CANCELADO</v>
          </cell>
          <cell r="N316" t="str">
            <v>CANCELADO</v>
          </cell>
          <cell r="O316" t="str">
            <v>fernando.adames@undp.org</v>
          </cell>
          <cell r="P316" t="str">
            <v>CANCELADO</v>
          </cell>
          <cell r="Q316" t="str">
            <v>CANCELADO</v>
          </cell>
          <cell r="R316" t="str">
            <v>CANCELADO</v>
          </cell>
          <cell r="S316" t="str">
            <v>CANCELADO</v>
          </cell>
          <cell r="T316" t="str">
            <v>CANCELADO</v>
          </cell>
          <cell r="U316" t="str">
            <v>CANCELADO</v>
          </cell>
          <cell r="V316" t="str">
            <v>CANCELADO</v>
          </cell>
          <cell r="W316" t="str">
            <v>CANCELADO</v>
          </cell>
          <cell r="X316" t="str">
            <v>CANCELADO</v>
          </cell>
          <cell r="Y316" t="str">
            <v>CANCELADO</v>
          </cell>
          <cell r="Z316" t="str">
            <v>CANCELADO</v>
          </cell>
          <cell r="AA316" t="str">
            <v>CANCELADO</v>
          </cell>
          <cell r="AB316" t="str">
            <v>CANCELADO</v>
          </cell>
          <cell r="AC316" t="str">
            <v>CANCELADO</v>
          </cell>
          <cell r="AD316" t="str">
            <v>no</v>
          </cell>
          <cell r="AE316" t="str">
            <v>CANCELADO</v>
          </cell>
          <cell r="AF316" t="str">
            <v>CANCELADO</v>
          </cell>
          <cell r="AG316" t="str">
            <v>CANCELADO</v>
          </cell>
          <cell r="AH316" t="str">
            <v>CANCELADO</v>
          </cell>
          <cell r="AI316" t="str">
            <v>CANCELADO</v>
          </cell>
          <cell r="AN316" t="str">
            <v>Aunar esfuerzos para implementar en la Superintendencia de Transporte el Programa Equipares Público - Sello de Igualdad de Género en Instituciones Públicas, en el marco de la Agenda 2030 de desarrollo sostenible y
las medidas frente al cambio climático que permitan acelerar la transversalización del enfoque de género en inclusión en las entidades del sector público colombiano.</v>
          </cell>
          <cell r="AO316" t="str">
            <v>CANCELADO</v>
          </cell>
          <cell r="AP316" t="str">
            <v>CANCELADO</v>
          </cell>
          <cell r="AQ316" t="str">
            <v>CANCELADO</v>
          </cell>
          <cell r="AR316" t="str">
            <v>CANCELADO</v>
          </cell>
          <cell r="AS316">
            <v>44587</v>
          </cell>
          <cell r="AT316" t="str">
            <v>CANCELADO</v>
          </cell>
          <cell r="AU316" t="e">
            <v>#VALUE!</v>
          </cell>
          <cell r="AV316" t="str">
            <v>CANCELADO</v>
          </cell>
          <cell r="AW316" t="str">
            <v>CANCELADO</v>
          </cell>
          <cell r="AX316" t="str">
            <v>CANCELADO</v>
          </cell>
          <cell r="AY316" t="str">
            <v>CANCELADO</v>
          </cell>
          <cell r="AZ316" t="str">
            <v>CANCELADO</v>
          </cell>
          <cell r="BA316" t="str">
            <v>https://community.secop.gov.co/Public/Tendering/OpportunityDetail/Index?noticeUID=CO1.NTC.2755527&amp;isFromPublicArea=True&amp;isModal=true&amp;asPopupView=true</v>
          </cell>
          <cell r="BB316" t="str">
            <v>2022537150100332E</v>
          </cell>
          <cell r="BC316" t="str">
            <v>CANCELADO</v>
          </cell>
        </row>
        <row r="317">
          <cell r="A317">
            <v>316</v>
          </cell>
          <cell r="B317" t="str">
            <v>Johana Patricia Lotero Prada</v>
          </cell>
          <cell r="C317">
            <v>1018429764</v>
          </cell>
          <cell r="D317">
            <v>32781</v>
          </cell>
          <cell r="E317" t="str">
            <v>Medellín</v>
          </cell>
          <cell r="F317" t="str">
            <v>Mujer</v>
          </cell>
          <cell r="G317">
            <v>44589</v>
          </cell>
          <cell r="H317">
            <v>44834</v>
          </cell>
          <cell r="I317">
            <v>80111607</v>
          </cell>
          <cell r="J317" t="str">
            <v>Derecho - ESP</v>
          </cell>
          <cell r="K317" t="str">
            <v>ESPECIALIZADO III</v>
          </cell>
          <cell r="L317" t="str">
            <v>Profesional</v>
          </cell>
          <cell r="M317">
            <v>7526709</v>
          </cell>
          <cell r="N317" t="str">
            <v>johannalotero@supertransporte.gov.co</v>
          </cell>
          <cell r="O317" t="str">
            <v>johalot.abogada@hotmail.com</v>
          </cell>
          <cell r="P317">
            <v>6724901</v>
          </cell>
          <cell r="Q317">
            <v>54695861</v>
          </cell>
          <cell r="R317">
            <v>12553149</v>
          </cell>
          <cell r="S317">
            <v>67249010</v>
          </cell>
          <cell r="T317" t="str">
            <v>Dirección de Investigaciones de Concesiones e Infraestructura</v>
          </cell>
          <cell r="U317" t="str">
            <v>Diego Andres Guarin Villabon</v>
          </cell>
          <cell r="V317">
            <v>44593</v>
          </cell>
          <cell r="W317">
            <v>20522</v>
          </cell>
          <cell r="X317">
            <v>44566</v>
          </cell>
          <cell r="Y317" t="str">
            <v>INVERSIÓN</v>
          </cell>
          <cell r="Z317">
            <v>37222</v>
          </cell>
          <cell r="AA317">
            <v>54695861</v>
          </cell>
          <cell r="AB317" t="str">
            <v>C-2410-0600-3-0-2410002-02</v>
          </cell>
          <cell r="AC317" t="str">
            <v>ADQUISICIÓN DE BIENES Y SERVICIOS - SERVICIO DE SUPERVISIÓN EN EL CUMPLIMIENTO DE LOS REQUISITOS EN EL SECTOR TRANSPORTE - FORTALECIMIENTO A LA SUPERVISIÓN INTEGRAL A LOS VIGILADOS A NIVEL NACIONAL</v>
          </cell>
          <cell r="AD317" t="str">
            <v>si</v>
          </cell>
          <cell r="AE317">
            <v>44895</v>
          </cell>
          <cell r="AH317" t="str">
            <v>ADICIÓN Y PRÓRROGA</v>
          </cell>
          <cell r="AI317">
            <v>44833</v>
          </cell>
          <cell r="AJ317" t="str">
            <v>N/A</v>
          </cell>
          <cell r="AN317" t="str">
            <v xml:space="preserve">Prestar sus servicios profesionales apoyando jurídicamente a la Dirección de Investigaciones de Concesiones e Infraestructura, en la sustanciación, revisión y gestión de las actuaciones administrativas a su cargo, para contribuir al fortalecimiento de las funciones de inspección, vigilancia y control que le fueron asignadas. </v>
          </cell>
          <cell r="AO317" t="str">
            <v xml:space="preserve">Contratación Directa </v>
          </cell>
          <cell r="AP317" t="str">
            <v>LOCAL</v>
          </cell>
          <cell r="AQ317" t="str">
            <v>BOGOTÁ D.C.</v>
          </cell>
          <cell r="AS317">
            <v>44619</v>
          </cell>
          <cell r="AT317">
            <v>33</v>
          </cell>
          <cell r="AU317">
            <v>45075</v>
          </cell>
          <cell r="AV317" t="str">
            <v xml:space="preserve">Prestación Servicios </v>
          </cell>
          <cell r="AW317" t="str">
            <v xml:space="preserve">MODIFICACIÓN </v>
          </cell>
          <cell r="AX317">
            <v>44564</v>
          </cell>
          <cell r="AY317">
            <v>44589</v>
          </cell>
          <cell r="BA317" t="str">
            <v>https://community.secop.gov.co/Public/Tendering/OpportunityDetail/Index?noticeUID=CO1.NTC.2762659&amp;isFromPublicArea=True&amp;isModal=true&amp;asPopupView=true</v>
          </cell>
          <cell r="BB317" t="str">
            <v>2022537150100037E </v>
          </cell>
          <cell r="BC317" t="str">
            <v>SI</v>
          </cell>
        </row>
        <row r="318">
          <cell r="A318">
            <v>317</v>
          </cell>
          <cell r="B318" t="str">
            <v>SEGUROS DEL ESTADO S.A.</v>
          </cell>
          <cell r="C318">
            <v>860009578</v>
          </cell>
          <cell r="D318" t="e">
            <v>#N/A</v>
          </cell>
          <cell r="E318" t="e">
            <v>#N/A</v>
          </cell>
          <cell r="F318" t="str">
            <v>Persona Jurídica</v>
          </cell>
          <cell r="G318">
            <v>44610</v>
          </cell>
          <cell r="H318">
            <v>44977</v>
          </cell>
          <cell r="I318">
            <v>84131503</v>
          </cell>
          <cell r="J318" t="str">
            <v>N/A</v>
          </cell>
          <cell r="K318" t="e">
            <v>#N/A</v>
          </cell>
          <cell r="L318" t="str">
            <v>N/A</v>
          </cell>
          <cell r="M318">
            <v>6019330</v>
          </cell>
          <cell r="N318" t="e">
            <v>#N/A</v>
          </cell>
          <cell r="O318" t="str">
            <v>jose.maluche@segurosdelestado.com</v>
          </cell>
          <cell r="P318" t="str">
            <v>Según factura</v>
          </cell>
          <cell r="Q318">
            <v>17481100</v>
          </cell>
          <cell r="S318">
            <v>17481100</v>
          </cell>
          <cell r="T318" t="str">
            <v>Dirección Administrativa</v>
          </cell>
          <cell r="U318" t="str">
            <v>Denis Adriana Monroy Rugeles</v>
          </cell>
          <cell r="V318">
            <v>44613</v>
          </cell>
          <cell r="W318">
            <v>38822</v>
          </cell>
          <cell r="X318">
            <v>44580</v>
          </cell>
          <cell r="Y318" t="str">
            <v>FUNCIONAMIENTO</v>
          </cell>
          <cell r="Z318">
            <v>48422</v>
          </cell>
          <cell r="AA318">
            <v>54695861</v>
          </cell>
          <cell r="AB318" t="str">
            <v>A-02-02-02-007-001</v>
          </cell>
          <cell r="AC318" t="str">
            <v>SERVICIOS FINANCIEROS Y SERVICIOS CONEXOS</v>
          </cell>
          <cell r="AD318" t="str">
            <v>si</v>
          </cell>
          <cell r="AE318">
            <v>44977</v>
          </cell>
          <cell r="AN318" t="str">
            <v>Adquirir los Seguros Colectivos de vehículos para el Parque Automotor de la SUPERINTENDENCIA DE TRANSPORTE.</v>
          </cell>
          <cell r="AO318" t="str">
            <v>Minima Cuantía</v>
          </cell>
          <cell r="AP318" t="str">
            <v>LOCAL</v>
          </cell>
          <cell r="AQ318" t="str">
            <v>BOGOTÁ D.C.</v>
          </cell>
          <cell r="AR318" t="str">
            <v>IPMC-002-2022</v>
          </cell>
          <cell r="AS318">
            <v>44610</v>
          </cell>
          <cell r="AT318" t="e">
            <v>#N/A</v>
          </cell>
          <cell r="AU318">
            <v>45157</v>
          </cell>
          <cell r="AV318" t="str">
            <v>Mínima cuantía</v>
          </cell>
          <cell r="AW318" t="str">
            <v>EN EJECUCIÓN</v>
          </cell>
          <cell r="AX318" t="str">
            <v>N/A</v>
          </cell>
          <cell r="AY318" t="str">
            <v>N/A</v>
          </cell>
          <cell r="BA318" t="str">
            <v>https://community.secop.gov.co/Public/Tendering/OpportunityDetail/Index?noticeUID=CO1.NTC.2827210&amp;isFromPublicArea=True&amp;isModal=true&amp;asPopupView=true</v>
          </cell>
          <cell r="BB318" t="str">
            <v>2022537150100310E</v>
          </cell>
          <cell r="BC318" t="str">
            <v>SI</v>
          </cell>
        </row>
        <row r="319">
          <cell r="A319">
            <v>318</v>
          </cell>
          <cell r="B319" t="str">
            <v>UNIÓN TEMPORAL SERVICIOS BPO</v>
          </cell>
          <cell r="C319">
            <v>901444086</v>
          </cell>
          <cell r="D319" t="e">
            <v>#N/A</v>
          </cell>
          <cell r="E319" t="e">
            <v>#N/A</v>
          </cell>
          <cell r="F319" t="str">
            <v>Persona Jurídica</v>
          </cell>
          <cell r="G319">
            <v>44609</v>
          </cell>
          <cell r="H319">
            <v>44910</v>
          </cell>
          <cell r="J319" t="str">
            <v>N/A</v>
          </cell>
          <cell r="K319" t="e">
            <v>#N/A</v>
          </cell>
          <cell r="L319" t="str">
            <v>N/A</v>
          </cell>
          <cell r="M319">
            <v>3142952041</v>
          </cell>
          <cell r="N319" t="str">
            <v>N/A</v>
          </cell>
          <cell r="O319" t="str">
            <v>Uniontemporal.Colombiacompraeficiente@americas.com</v>
          </cell>
          <cell r="P319" t="str">
            <v>Según factura</v>
          </cell>
          <cell r="Q319">
            <v>937055980</v>
          </cell>
          <cell r="S319">
            <v>937055980</v>
          </cell>
          <cell r="T319" t="str">
            <v>GIT - Relacionamiento con el Ciudadano</v>
          </cell>
          <cell r="U319" t="str">
            <v>Sandra Liliana Ucrós Velásquez</v>
          </cell>
          <cell r="V319">
            <v>44616</v>
          </cell>
          <cell r="W319">
            <v>37322</v>
          </cell>
          <cell r="X319">
            <v>44575</v>
          </cell>
          <cell r="Y319" t="str">
            <v>FUNCIONAMIENTO</v>
          </cell>
          <cell r="Z319">
            <v>48322</v>
          </cell>
          <cell r="AA319">
            <v>937055980</v>
          </cell>
          <cell r="AB319" t="str">
            <v>A-02-02-02-008-005</v>
          </cell>
          <cell r="AC319" t="str">
            <v xml:space="preserve"> SERVICIOS DE
SOPORTE</v>
          </cell>
          <cell r="AD319" t="str">
            <v>si</v>
          </cell>
          <cell r="AE319">
            <v>44910</v>
          </cell>
          <cell r="AN319" t="str">
            <v>Prestar servicios de Centro de Contacto, para soporte al Sistema Nacional de Supervisión al Transporte VIGÍA, y al Sistema Consola TAUX, y aquellos que sean inherentes a la prestación oportuna del servicio a los vigilados, ciudadanos y funcionarios de la Superintendencia de Transporte.</v>
          </cell>
          <cell r="AO319" t="str">
            <v>Orden de compra</v>
          </cell>
          <cell r="AP319" t="str">
            <v>LOCAL</v>
          </cell>
          <cell r="AQ319" t="str">
            <v>BOGOTÁ D.C.</v>
          </cell>
          <cell r="AR319" t="str">
            <v>OC 85431</v>
          </cell>
          <cell r="AS319">
            <v>44609</v>
          </cell>
          <cell r="AT319" t="e">
            <v>#N/A</v>
          </cell>
          <cell r="AU319">
            <v>45090</v>
          </cell>
          <cell r="AV319" t="str">
            <v>Acuerdo Marco de precios</v>
          </cell>
          <cell r="AW319" t="str">
            <v>EN EJECUCIÓN</v>
          </cell>
          <cell r="AX319" t="str">
            <v>N/A</v>
          </cell>
          <cell r="AY319" t="str">
            <v>N/A</v>
          </cell>
          <cell r="AZ319">
            <v>44606</v>
          </cell>
          <cell r="BA319" t="str">
            <v>https://www.colombiacompra.gov.co/tienda-virtual-del-estado-colombiano/ordenes-compra/85431</v>
          </cell>
          <cell r="BB319" t="str">
            <v>2022537150100319E</v>
          </cell>
          <cell r="BC319" t="str">
            <v>SI</v>
          </cell>
        </row>
        <row r="320">
          <cell r="A320">
            <v>319</v>
          </cell>
          <cell r="B320" t="str">
            <v xml:space="preserve">EMPRESA DE SEGURIDAD Y VIGILANCIA SERVICONFOR LIMITADA </v>
          </cell>
          <cell r="C320">
            <v>860517560</v>
          </cell>
          <cell r="D320" t="e">
            <v>#N/A</v>
          </cell>
          <cell r="E320" t="e">
            <v>#N/A</v>
          </cell>
          <cell r="F320" t="str">
            <v>Persona Jurídica</v>
          </cell>
          <cell r="G320">
            <v>44662</v>
          </cell>
          <cell r="H320">
            <v>44895</v>
          </cell>
          <cell r="I320" t="str">
            <v>92101501, 92101501, 92101501, 92121701, 92121701 y 92121701</v>
          </cell>
          <cell r="J320" t="str">
            <v>N/A</v>
          </cell>
          <cell r="K320" t="e">
            <v>#N/A</v>
          </cell>
          <cell r="L320" t="str">
            <v>N/A</v>
          </cell>
          <cell r="M320">
            <v>3118187273</v>
          </cell>
          <cell r="N320" t="str">
            <v>N/A</v>
          </cell>
          <cell r="O320" t="str">
            <v>johanna.ramirez@serviconfor.com</v>
          </cell>
          <cell r="P320">
            <v>34361379.090000004</v>
          </cell>
          <cell r="Q320">
            <v>274891033</v>
          </cell>
          <cell r="S320">
            <v>274891033</v>
          </cell>
          <cell r="T320" t="str">
            <v>GIT - Servicios Generales y Recursos Físicos</v>
          </cell>
          <cell r="U320" t="str">
            <v>Denis Adriana Monroy Rugeles</v>
          </cell>
          <cell r="V320">
            <v>44663</v>
          </cell>
          <cell r="W320">
            <v>43322</v>
          </cell>
          <cell r="X320">
            <v>44626</v>
          </cell>
          <cell r="Y320" t="str">
            <v>FUNCIONAMIENTO</v>
          </cell>
          <cell r="Z320">
            <v>62122</v>
          </cell>
          <cell r="AA320">
            <v>274891033</v>
          </cell>
          <cell r="AB320" t="str">
            <v>A-02-02-02-008-005</v>
          </cell>
          <cell r="AC320" t="str">
            <v>SERVICIOS DE SOPORTE</v>
          </cell>
          <cell r="AD320" t="str">
            <v>si</v>
          </cell>
          <cell r="AE320">
            <v>44895</v>
          </cell>
          <cell r="AN320" t="str">
            <v>Prestar el servicio integral de vigilancia y seguridad privada en las modalidades que se requiera, con armas y sin armas de fuego, con medios de apoyo humano y tecnológico, para los funcionarios, usuarios, bienes muebles e inmuebles, en las sedes de la superintendencia de transporte y en las que llegare a ser responsable la entidad</v>
          </cell>
          <cell r="AO320" t="str">
            <v>Selección abreviada menor cuantía</v>
          </cell>
          <cell r="AP320" t="str">
            <v>LOCAL</v>
          </cell>
          <cell r="AQ320" t="str">
            <v>BOGOTÁ D.C.</v>
          </cell>
          <cell r="AR320" t="str">
            <v>SAMC-001 DE 2022</v>
          </cell>
          <cell r="AS320">
            <v>44662</v>
          </cell>
          <cell r="AT320">
            <v>19</v>
          </cell>
          <cell r="AU320">
            <v>45075</v>
          </cell>
          <cell r="AV320" t="str">
            <v>Selección abreviada menor cuantía</v>
          </cell>
          <cell r="AW320" t="str">
            <v>EN EJECUCIÓN</v>
          </cell>
          <cell r="AX320" t="str">
            <v>N/A</v>
          </cell>
          <cell r="AY320" t="str">
            <v>N/A</v>
          </cell>
          <cell r="AZ320">
            <v>44662</v>
          </cell>
          <cell r="BA320" t="str">
            <v>https://community.secop.gov.co/Public/Tendering/OpportunityDetail/Index?noticeUID=CO1.NTC.2883653&amp;isFromPublicArea=True&amp;isModal=true&amp;asPopupView=true</v>
          </cell>
          <cell r="BB320" t="str">
            <v>2022537150100101E</v>
          </cell>
          <cell r="BC320" t="str">
            <v>SI</v>
          </cell>
        </row>
        <row r="321">
          <cell r="A321">
            <v>320</v>
          </cell>
          <cell r="B321" t="str">
            <v>FUNDACION JOVENES CON UN PROPOSITO DE AMOR</v>
          </cell>
          <cell r="C321">
            <v>901466000</v>
          </cell>
          <cell r="D321" t="e">
            <v>#N/A</v>
          </cell>
          <cell r="E321" t="e">
            <v>#N/A</v>
          </cell>
          <cell r="F321" t="str">
            <v>Persona Jurídica</v>
          </cell>
          <cell r="G321">
            <v>44669</v>
          </cell>
          <cell r="H321">
            <v>44701</v>
          </cell>
          <cell r="I321" t="str">
            <v>53102516, 46181543, 53103101 y 60101405</v>
          </cell>
          <cell r="J321" t="str">
            <v>N/A</v>
          </cell>
          <cell r="K321" t="e">
            <v>#N/A</v>
          </cell>
          <cell r="L321" t="str">
            <v>N/A</v>
          </cell>
          <cell r="M321">
            <v>3227507456</v>
          </cell>
          <cell r="N321" t="str">
            <v>N/A</v>
          </cell>
          <cell r="O321" t="str">
            <v>fundacionfuioa@gmail.com</v>
          </cell>
          <cell r="P321" t="str">
            <v>Según factura</v>
          </cell>
          <cell r="Q321">
            <v>8787495.5</v>
          </cell>
          <cell r="S321">
            <v>8787495.5</v>
          </cell>
          <cell r="T321" t="str">
            <v>Dirección Administrativa</v>
          </cell>
          <cell r="U321" t="str">
            <v>Denis Adriana Monroy Rugeles</v>
          </cell>
          <cell r="V321">
            <v>44672</v>
          </cell>
          <cell r="W321">
            <v>44422</v>
          </cell>
          <cell r="X321">
            <v>44635</v>
          </cell>
          <cell r="Y321" t="str">
            <v>FUNCIONAMIENTO</v>
          </cell>
          <cell r="Z321">
            <v>63522</v>
          </cell>
          <cell r="AA321">
            <v>8787495.5</v>
          </cell>
          <cell r="AB321" t="str">
            <v>A-02-02-01-002-008</v>
          </cell>
          <cell r="AC321" t="str">
            <v>DOTACIÓN
(PRENDAS DE VESTIR Y CALZADO)</v>
          </cell>
          <cell r="AD321" t="str">
            <v>no</v>
          </cell>
          <cell r="AE321">
            <v>44716</v>
          </cell>
          <cell r="AH321" t="str">
            <v>Prórroga</v>
          </cell>
          <cell r="AI321">
            <v>44700</v>
          </cell>
          <cell r="AN321" t="str">
            <v>Adquirir prendas institucionales para la Superintendencia de Transporte, conforme a las cantidades y especificaciones que se relacionan en la ficha técnica</v>
          </cell>
          <cell r="AO321" t="str">
            <v>Minima Cuantía</v>
          </cell>
          <cell r="AP321" t="str">
            <v>LOCAL</v>
          </cell>
          <cell r="AQ321" t="str">
            <v>BOGOTÁ D.C.</v>
          </cell>
          <cell r="AR321" t="str">
            <v>IPMC 003-2022</v>
          </cell>
          <cell r="AS321">
            <v>44664</v>
          </cell>
          <cell r="AT321" t="e">
            <v>#N/A</v>
          </cell>
          <cell r="AU321">
            <v>44896</v>
          </cell>
          <cell r="AV321" t="str">
            <v>Mínima cuantía</v>
          </cell>
          <cell r="AW321" t="str">
            <v>EN EJECUCIÓN</v>
          </cell>
          <cell r="AX321" t="str">
            <v>N/A</v>
          </cell>
          <cell r="AY321" t="str">
            <v>N/A</v>
          </cell>
          <cell r="AZ321">
            <v>44672</v>
          </cell>
          <cell r="BA321" t="str">
            <v>https://community.secop.gov.co/Public/Tendering/OpportunityDetail/Index?noticeUID=CO1.NTC.2889487&amp;isFromPublicArea=True&amp;isModal=true&amp;asPopupView=true</v>
          </cell>
          <cell r="BB321" t="str">
            <v>2023537150100323E</v>
          </cell>
          <cell r="BC321" t="str">
            <v>SI</v>
          </cell>
        </row>
        <row r="322">
          <cell r="A322">
            <v>321</v>
          </cell>
          <cell r="B322" t="str">
            <v>COOMEVA EMERGENCIA MEDICA SERVICIO DE AMBULANCIA PREPAGADA SAS - CEM SAP SAS</v>
          </cell>
          <cell r="C322">
            <v>901417124</v>
          </cell>
          <cell r="D322" t="e">
            <v>#N/A</v>
          </cell>
          <cell r="E322" t="e">
            <v>#N/A</v>
          </cell>
          <cell r="F322" t="str">
            <v>Persona Jurídica</v>
          </cell>
          <cell r="G322">
            <v>44669</v>
          </cell>
          <cell r="H322">
            <v>44926</v>
          </cell>
          <cell r="I322">
            <v>85101604</v>
          </cell>
          <cell r="J322" t="str">
            <v>N/A</v>
          </cell>
          <cell r="K322" t="e">
            <v>#N/A</v>
          </cell>
          <cell r="L322" t="str">
            <v>N/A</v>
          </cell>
          <cell r="M322">
            <v>3125716657</v>
          </cell>
          <cell r="N322" t="str">
            <v>N/A</v>
          </cell>
          <cell r="O322" t="str">
            <v>glenysc_nunez@coomeva.com.co; fredya_diaz@coomeva.com.co ;</v>
          </cell>
          <cell r="P322">
            <v>808889</v>
          </cell>
          <cell r="Q322">
            <v>7280000</v>
          </cell>
          <cell r="S322">
            <v>7280000</v>
          </cell>
          <cell r="T322" t="str">
            <v>GIT-Talento Humano</v>
          </cell>
          <cell r="U322" t="str">
            <v>María Angélica Tello Coley</v>
          </cell>
          <cell r="V322">
            <v>44673</v>
          </cell>
          <cell r="W322">
            <v>45022</v>
          </cell>
          <cell r="X322">
            <v>44643</v>
          </cell>
          <cell r="Y322" t="str">
            <v>FUNCIONAMIENTO</v>
          </cell>
          <cell r="Z322">
            <v>63422</v>
          </cell>
          <cell r="AA322">
            <v>7280000</v>
          </cell>
          <cell r="AB322" t="str">
            <v>A-02-02-02-009-003</v>
          </cell>
          <cell r="AC322" t="str">
            <v>SERVICIOS 
PARA EL CUIDADO DE LA SALUD 
HUMANA Y SERVICIOS SOCIALES</v>
          </cell>
          <cell r="AD322" t="str">
            <v>si</v>
          </cell>
          <cell r="AE322">
            <v>44926</v>
          </cell>
          <cell r="AN322" t="str">
            <v>Prestación del servicio de área protegida para los servidores públicos, funcionarios, Contratistas, usuarios y visitantes en las sedes de la Superintendencia de Transporte.</v>
          </cell>
          <cell r="AO322" t="str">
            <v>Minima Cuantía</v>
          </cell>
          <cell r="AP322" t="str">
            <v>LOCAL</v>
          </cell>
          <cell r="AQ322" t="str">
            <v>BOGOTÁ D.C.</v>
          </cell>
          <cell r="AR322" t="str">
            <v>IPMC 004-2022</v>
          </cell>
          <cell r="AS322">
            <v>44664</v>
          </cell>
          <cell r="AT322" t="e">
            <v>#N/A</v>
          </cell>
          <cell r="AU322">
            <v>45106</v>
          </cell>
          <cell r="AV322" t="str">
            <v>Mínima cuantía</v>
          </cell>
          <cell r="AW322" t="str">
            <v>EN EJECUCIÓN</v>
          </cell>
          <cell r="AX322" t="str">
            <v>N/A</v>
          </cell>
          <cell r="AY322" t="str">
            <v>N/A</v>
          </cell>
          <cell r="AZ322">
            <v>44672</v>
          </cell>
          <cell r="BA322" t="str">
            <v>https://community.secop.gov.co/Public/Tendering/OpportunityDetail/Index?noticeUID=CO1.NTC.2890402&amp;isFromPublicArea=True&amp;isModal=true&amp;asPopupView=true</v>
          </cell>
          <cell r="BB322" t="str">
            <v>2022537150100322E </v>
          </cell>
          <cell r="BC322" t="str">
            <v>SI</v>
          </cell>
        </row>
        <row r="323">
          <cell r="A323">
            <v>322</v>
          </cell>
          <cell r="B323" t="str">
            <v>Grupo Microsistemas Colombia SAS</v>
          </cell>
          <cell r="C323">
            <v>900418656</v>
          </cell>
          <cell r="D323" t="e">
            <v>#N/A</v>
          </cell>
          <cell r="E323" t="e">
            <v>#N/A</v>
          </cell>
          <cell r="F323" t="str">
            <v>Persona Jurídica</v>
          </cell>
          <cell r="G323">
            <v>44669</v>
          </cell>
          <cell r="H323">
            <v>45050</v>
          </cell>
          <cell r="I323" t="str">
            <v>81112501, 81112501 y 81112501</v>
          </cell>
          <cell r="J323" t="str">
            <v>N/A</v>
          </cell>
          <cell r="K323" t="e">
            <v>#N/A</v>
          </cell>
          <cell r="L323" t="str">
            <v>N/A</v>
          </cell>
          <cell r="M323" t="str">
            <v>7433559 y 3043430956</v>
          </cell>
          <cell r="N323" t="str">
            <v>N/A</v>
          </cell>
          <cell r="O323" t="str">
            <v>informacion@gmsseguridad.com</v>
          </cell>
          <cell r="P323" t="str">
            <v>Según factura</v>
          </cell>
          <cell r="Q323">
            <v>82700002</v>
          </cell>
          <cell r="S323">
            <v>82700002</v>
          </cell>
          <cell r="T323" t="str">
            <v>TICS</v>
          </cell>
          <cell r="U323" t="str">
            <v>Jorge Guillermo Neira Bossa 2. Claudia Milena Rodriguez Álvarez (01/10/2022)</v>
          </cell>
          <cell r="V323">
            <v>44673</v>
          </cell>
          <cell r="W323">
            <v>42322</v>
          </cell>
          <cell r="X323">
            <v>44620</v>
          </cell>
          <cell r="Y323" t="str">
            <v>FUNCIONAMIENTO</v>
          </cell>
          <cell r="Z323">
            <v>63322</v>
          </cell>
          <cell r="AA323">
            <v>82700002</v>
          </cell>
          <cell r="AB323" t="str">
            <v>A-02-02-01-004-007</v>
          </cell>
          <cell r="AC323" t="str">
            <v>EQUIPO Y APARATOS DE RADIO, TELEVISIÓN Y COMUNICACIONES</v>
          </cell>
          <cell r="AD323" t="str">
            <v>si</v>
          </cell>
          <cell r="AE323">
            <v>45050</v>
          </cell>
          <cell r="AN323" t="str">
            <v>Renovación de licenciamiento de antivirus Kaspersky con actualización y soporte por un (1) año para la Superintendencia de Transporte</v>
          </cell>
          <cell r="AO323" t="str">
            <v>Selección abreviada subasta inversa</v>
          </cell>
          <cell r="AP323" t="str">
            <v>LOCAL</v>
          </cell>
          <cell r="AQ323" t="str">
            <v>BOGOTÁ D.C.</v>
          </cell>
          <cell r="AR323" t="str">
            <v>SASI-001-2022</v>
          </cell>
          <cell r="AS323">
            <v>44664</v>
          </cell>
          <cell r="AT323" t="e">
            <v>#N/A</v>
          </cell>
          <cell r="AU323">
            <v>45230</v>
          </cell>
          <cell r="AV323" t="str">
            <v>Selección abreviada subasta inversa</v>
          </cell>
          <cell r="AW323" t="str">
            <v>EN EJECUCIÓN</v>
          </cell>
          <cell r="AX323" t="str">
            <v>N/A</v>
          </cell>
          <cell r="AY323" t="str">
            <v>N/A</v>
          </cell>
          <cell r="AZ323">
            <v>44673</v>
          </cell>
          <cell r="BA323" t="str">
            <v>https://community.secop.gov.co/Public/Tendering/OpportunityDetail/Index?noticeUID=CO1.NTC.2883203&amp;isFromPublicArea=True&amp;isModal=true&amp;asPopupView=true</v>
          </cell>
          <cell r="BB323" t="str">
            <v xml:space="preserve">
2022537150100327E</v>
          </cell>
          <cell r="BC323" t="str">
            <v>SI</v>
          </cell>
        </row>
        <row r="324">
          <cell r="A324">
            <v>323</v>
          </cell>
          <cell r="B324" t="str">
            <v>MUNDOLIMPIEZA LTDA</v>
          </cell>
          <cell r="C324">
            <v>830068543</v>
          </cell>
          <cell r="D324" t="e">
            <v>#N/A</v>
          </cell>
          <cell r="E324" t="e">
            <v>#N/A</v>
          </cell>
          <cell r="F324" t="str">
            <v>Persona Jurídica</v>
          </cell>
          <cell r="G324">
            <v>44669</v>
          </cell>
          <cell r="H324">
            <v>44910</v>
          </cell>
          <cell r="J324" t="str">
            <v>N/A</v>
          </cell>
          <cell r="K324" t="e">
            <v>#N/A</v>
          </cell>
          <cell r="L324" t="str">
            <v>N/A</v>
          </cell>
          <cell r="M324">
            <v>7171268</v>
          </cell>
          <cell r="N324" t="str">
            <v>N/A</v>
          </cell>
          <cell r="O324" t="str">
            <v>licitaciones@mundolimpieza.co</v>
          </cell>
          <cell r="P324" t="str">
            <v>Según factura</v>
          </cell>
          <cell r="Q324">
            <v>142010309.59999999</v>
          </cell>
          <cell r="S324">
            <v>142010309.59999999</v>
          </cell>
          <cell r="T324" t="str">
            <v>GIT - Servicios Generales y Recursos Físicos</v>
          </cell>
          <cell r="U324" t="str">
            <v>Denis Adriana Monroy Rugeles</v>
          </cell>
          <cell r="V324">
            <v>44673</v>
          </cell>
          <cell r="W324">
            <v>44522</v>
          </cell>
          <cell r="X324">
            <v>44635</v>
          </cell>
          <cell r="Y324" t="str">
            <v>FUNCIONAMIENTO</v>
          </cell>
          <cell r="Z324">
            <v>63222</v>
          </cell>
          <cell r="AA324">
            <v>113925593.47</v>
          </cell>
          <cell r="AB324" t="str">
            <v>A-02-02-02-006-003
A-02-02-02-008-005</v>
          </cell>
          <cell r="AC324" t="str">
            <v>ALOJAMIENTO;  SERVICIOS DE SUMINISTROS DE COMIDAS Y BEBIDAS SERVICIOS DE  SOPORTE</v>
          </cell>
          <cell r="AD324" t="str">
            <v>si</v>
          </cell>
          <cell r="AE324">
            <v>44910</v>
          </cell>
          <cell r="AN324" t="str">
            <v>ADQUISICIÓN DEL SERVICIO INTEGRAL DE ASEO Y CAFETERÍA, EN LAS INSTALACIONES DE LA ENTIDAD, DE ACUERDO A LAS ESPECIFICACIONES Y NECESIDADES DE LA ENTIDAD</v>
          </cell>
          <cell r="AO324" t="str">
            <v>Orden de compra</v>
          </cell>
          <cell r="AP324" t="str">
            <v>LOCAL</v>
          </cell>
          <cell r="AQ324" t="str">
            <v>BOGOTÁ D.C.</v>
          </cell>
          <cell r="AR324" t="str">
            <v>OC 88361</v>
          </cell>
          <cell r="AS324">
            <v>44669</v>
          </cell>
          <cell r="AT324" t="e">
            <v>#N/A</v>
          </cell>
          <cell r="AU324">
            <v>45090</v>
          </cell>
          <cell r="AV324" t="str">
            <v>Acuerdo Marco de precios</v>
          </cell>
          <cell r="AW324" t="str">
            <v>EN EJECUCIÓN</v>
          </cell>
          <cell r="AX324" t="str">
            <v>N/A</v>
          </cell>
          <cell r="AY324" t="str">
            <v>N/A</v>
          </cell>
          <cell r="AZ324">
            <v>44673</v>
          </cell>
          <cell r="BA324" t="str">
            <v>https://www.colombiacompra.gov.co/tienda-virtual-del-estado-colombiano/ordenes-compra/88361</v>
          </cell>
          <cell r="BB324" t="str">
            <v>2022537150100324E</v>
          </cell>
          <cell r="BC324" t="str">
            <v>SI</v>
          </cell>
        </row>
        <row r="325">
          <cell r="A325">
            <v>324</v>
          </cell>
          <cell r="B325" t="str">
            <v>YUBARTA SAS</v>
          </cell>
          <cell r="C325">
            <v>805018905</v>
          </cell>
          <cell r="D325" t="e">
            <v>#N/A</v>
          </cell>
          <cell r="E325" t="e">
            <v>#N/A</v>
          </cell>
          <cell r="F325" t="str">
            <v>Persona Jurídica</v>
          </cell>
          <cell r="G325">
            <v>44678</v>
          </cell>
          <cell r="H325">
            <v>44926</v>
          </cell>
          <cell r="I325" t="str">
            <v>53101804, 53101504, 53101604, 53111602, 53101502, 53101602, 53101802, 53111601</v>
          </cell>
          <cell r="J325" t="str">
            <v>N/A</v>
          </cell>
          <cell r="K325" t="e">
            <v>#N/A</v>
          </cell>
          <cell r="L325" t="str">
            <v>N/A</v>
          </cell>
          <cell r="M325" t="str">
            <v>57 2 3877230 39</v>
          </cell>
          <cell r="N325" t="str">
            <v>N/A</v>
          </cell>
          <cell r="O325" t="str">
            <v>mercadeo@yubarta.com</v>
          </cell>
          <cell r="P325" t="str">
            <v>Según factura</v>
          </cell>
          <cell r="Q325">
            <v>13270827.83</v>
          </cell>
          <cell r="S325">
            <v>13270827.83</v>
          </cell>
          <cell r="T325" t="str">
            <v>GIT-Talento Humano</v>
          </cell>
          <cell r="U325" t="str">
            <v>María Angélica Tello Coley</v>
          </cell>
          <cell r="V325">
            <v>44680</v>
          </cell>
          <cell r="W325">
            <v>44722</v>
          </cell>
          <cell r="X325">
            <v>44637</v>
          </cell>
          <cell r="Y325" t="str">
            <v>FUNCIONAMIENTO</v>
          </cell>
          <cell r="Z325">
            <v>65522</v>
          </cell>
          <cell r="AA325">
            <v>47941174.549999997</v>
          </cell>
          <cell r="AB325" t="str">
            <v>A-02-02-01-002-008</v>
          </cell>
          <cell r="AC325" t="str">
            <v>DOTACIÓN
(PRENDAS DE VESTIR Y CALZADO)</v>
          </cell>
          <cell r="AD325" t="str">
            <v>si</v>
          </cell>
          <cell r="AE325">
            <v>44926</v>
          </cell>
          <cell r="AN325" t="str">
            <v>Adquirir las dotaciones de vestuario y calzado para los funcionarios de la Superintendencia de Transporte con derecho a ella, en cumplimiento de la Ley - Segemento ropa dama</v>
          </cell>
          <cell r="AO325" t="str">
            <v>Orden de compra</v>
          </cell>
          <cell r="AP325" t="str">
            <v>LOCAL</v>
          </cell>
          <cell r="AQ325" t="str">
            <v>BOGOTÁ D.C.</v>
          </cell>
          <cell r="AR325" t="str">
            <v xml:space="preserve">OC 88889 </v>
          </cell>
          <cell r="AS325">
            <v>44678</v>
          </cell>
          <cell r="AT325" t="e">
            <v>#N/A</v>
          </cell>
          <cell r="AU325">
            <v>45106</v>
          </cell>
          <cell r="AV325" t="str">
            <v>Acuerdo Marco de precios</v>
          </cell>
          <cell r="AW325" t="str">
            <v>EN EJECUCIÓN</v>
          </cell>
          <cell r="AX325" t="str">
            <v>N/A</v>
          </cell>
          <cell r="AY325" t="str">
            <v>N/A</v>
          </cell>
          <cell r="AZ325">
            <v>44680</v>
          </cell>
          <cell r="BA325" t="str">
            <v>https://www.colombiacompra.gov.co/tienda-virtual-del-estado-colombiano/ordenes-compra/88889</v>
          </cell>
          <cell r="BB325" t="str">
            <v>2022537150100340E</v>
          </cell>
          <cell r="BC325" t="str">
            <v>SI</v>
          </cell>
        </row>
        <row r="326">
          <cell r="A326">
            <v>325</v>
          </cell>
          <cell r="B326" t="str">
            <v>YUBARTA SAS</v>
          </cell>
          <cell r="C326">
            <v>805018905</v>
          </cell>
          <cell r="D326" t="e">
            <v>#N/A</v>
          </cell>
          <cell r="E326" t="e">
            <v>#N/A</v>
          </cell>
          <cell r="F326" t="str">
            <v>Persona Jurídica</v>
          </cell>
          <cell r="G326">
            <v>44678</v>
          </cell>
          <cell r="H326">
            <v>44926</v>
          </cell>
          <cell r="I326" t="str">
            <v>53101804, 53101504, 53101604, 53111602, 53101502, 53101602, 53101802, 53111602</v>
          </cell>
          <cell r="J326" t="str">
            <v>N/A</v>
          </cell>
          <cell r="K326" t="e">
            <v>#N/A</v>
          </cell>
          <cell r="L326" t="str">
            <v>N/A</v>
          </cell>
          <cell r="M326" t="str">
            <v>57 2 3877230 39</v>
          </cell>
          <cell r="N326" t="str">
            <v>N/A</v>
          </cell>
          <cell r="O326" t="str">
            <v>mercadeo@yubarta.com</v>
          </cell>
          <cell r="P326" t="str">
            <v>Según factura</v>
          </cell>
          <cell r="Q326">
            <v>10713323.1</v>
          </cell>
          <cell r="S326">
            <v>10713323.1</v>
          </cell>
          <cell r="T326" t="str">
            <v>GIT-Talento Humano</v>
          </cell>
          <cell r="U326" t="str">
            <v>María Angélica Tello Coley</v>
          </cell>
          <cell r="V326">
            <v>44680</v>
          </cell>
          <cell r="W326">
            <v>44722</v>
          </cell>
          <cell r="X326">
            <v>44637</v>
          </cell>
          <cell r="Y326" t="str">
            <v>FUNCIONAMIENTO</v>
          </cell>
          <cell r="Z326">
            <v>65422</v>
          </cell>
          <cell r="AA326">
            <v>10713323.1</v>
          </cell>
          <cell r="AB326" t="str">
            <v>A-02-02-01-002-008</v>
          </cell>
          <cell r="AC326" t="str">
            <v>DOTACIÓN
(PRENDAS DE VESTIR Y CALZADO)</v>
          </cell>
          <cell r="AD326" t="str">
            <v>si</v>
          </cell>
          <cell r="AE326">
            <v>44926</v>
          </cell>
          <cell r="AN326" t="str">
            <v>Adquirir las dotaciones de vestuario y calzado para los funcionarios de la Superintendencia de Transporte con derecho a ella, en cumplimiento de la Ley</v>
          </cell>
          <cell r="AO326" t="str">
            <v>Orden de compra</v>
          </cell>
          <cell r="AP326" t="str">
            <v>LOCAL</v>
          </cell>
          <cell r="AQ326" t="str">
            <v>BOGOTÁ D.C.</v>
          </cell>
          <cell r="AR326" t="str">
            <v>OC 88890</v>
          </cell>
          <cell r="AS326">
            <v>44678</v>
          </cell>
          <cell r="AT326" t="e">
            <v>#N/A</v>
          </cell>
          <cell r="AU326">
            <v>45106</v>
          </cell>
          <cell r="AV326" t="str">
            <v>Acuerdo Marco de precios</v>
          </cell>
          <cell r="AW326" t="str">
            <v>EN EJECUCIÓN</v>
          </cell>
          <cell r="AX326" t="str">
            <v>N/A</v>
          </cell>
          <cell r="AY326" t="str">
            <v>N/A</v>
          </cell>
          <cell r="AZ326">
            <v>44680</v>
          </cell>
          <cell r="BA326" t="str">
            <v>https://www.colombiacompra.gov.co/tienda-virtual-del-estado-colombiano/ordenes-compra/88890</v>
          </cell>
          <cell r="BB326" t="str">
            <v>2022537150100341E</v>
          </cell>
          <cell r="BC326" t="str">
            <v>SI</v>
          </cell>
        </row>
        <row r="327">
          <cell r="A327">
            <v>326</v>
          </cell>
          <cell r="B327" t="str">
            <v>DOTACION INTEGRAL S.A.S</v>
          </cell>
          <cell r="C327">
            <v>830513863</v>
          </cell>
          <cell r="D327" t="e">
            <v>#N/A</v>
          </cell>
          <cell r="E327" t="e">
            <v>#N/A</v>
          </cell>
          <cell r="F327" t="str">
            <v>Persona Jurídica</v>
          </cell>
          <cell r="G327">
            <v>44678</v>
          </cell>
          <cell r="H327">
            <v>44926</v>
          </cell>
          <cell r="I327" t="str">
            <v>53101804, 53101504, 53101604, 53111602, 53101502, 53101602, 53101802, 53111603</v>
          </cell>
          <cell r="J327" t="str">
            <v>N/A</v>
          </cell>
          <cell r="K327" t="e">
            <v>#N/A</v>
          </cell>
          <cell r="L327" t="str">
            <v>N/A</v>
          </cell>
          <cell r="M327" t="str">
            <v>57 6 3343232</v>
          </cell>
          <cell r="N327" t="str">
            <v>N/A</v>
          </cell>
          <cell r="O327" t="str">
            <v>cce@dotacionintegral.com</v>
          </cell>
          <cell r="P327" t="str">
            <v>Según factura</v>
          </cell>
          <cell r="Q327">
            <v>5646312</v>
          </cell>
          <cell r="S327">
            <v>5646312</v>
          </cell>
          <cell r="T327" t="str">
            <v>GIT-Talento Humano</v>
          </cell>
          <cell r="U327" t="str">
            <v>María Angélica Tello Coley</v>
          </cell>
          <cell r="V327">
            <v>44680</v>
          </cell>
          <cell r="W327">
            <v>44722</v>
          </cell>
          <cell r="X327">
            <v>44637</v>
          </cell>
          <cell r="Y327" t="str">
            <v>FUNCIONAMIENTO</v>
          </cell>
          <cell r="Z327">
            <v>65622</v>
          </cell>
          <cell r="AA327">
            <v>5646312</v>
          </cell>
          <cell r="AB327" t="str">
            <v>A-02-02-01-002-008</v>
          </cell>
          <cell r="AC327" t="str">
            <v>DOTACIÓN
(PRENDAS DE VESTIR Y CALZADO)</v>
          </cell>
          <cell r="AD327" t="str">
            <v>si</v>
          </cell>
          <cell r="AE327">
            <v>44926</v>
          </cell>
          <cell r="AN327" t="str">
            <v>Adquirir las dotaciones de vestuario y calzado para los funcionarios de la Superintendencia de Transporte con derecho a ella, en cumplimiento de la Ley</v>
          </cell>
          <cell r="AO327" t="str">
            <v>Orden de compra</v>
          </cell>
          <cell r="AP327" t="str">
            <v>LOCAL</v>
          </cell>
          <cell r="AQ327" t="str">
            <v>BOGOTÁ D.C.</v>
          </cell>
          <cell r="AR327" t="str">
            <v>OC 88891</v>
          </cell>
          <cell r="AS327">
            <v>44678</v>
          </cell>
          <cell r="AT327" t="e">
            <v>#N/A</v>
          </cell>
          <cell r="AU327">
            <v>45106</v>
          </cell>
          <cell r="AV327" t="str">
            <v>Acuerdo Marco de precios</v>
          </cell>
          <cell r="AW327" t="str">
            <v>EN EJECUCIÓN</v>
          </cell>
          <cell r="AX327" t="str">
            <v>N/A</v>
          </cell>
          <cell r="AY327" t="str">
            <v>N/A</v>
          </cell>
          <cell r="AZ327">
            <v>44680</v>
          </cell>
          <cell r="BA327" t="str">
            <v>https://www.colombiacompra.gov.co/tienda-virtual-del-estado-colombiano/ordenes-compra/88891</v>
          </cell>
          <cell r="BB327" t="str">
            <v>2022537150100342E</v>
          </cell>
          <cell r="BC327" t="str">
            <v>SI</v>
          </cell>
        </row>
        <row r="328">
          <cell r="A328">
            <v>327</v>
          </cell>
          <cell r="B328" t="str">
            <v>SPARTA SHOES SAS</v>
          </cell>
          <cell r="C328">
            <v>900315346</v>
          </cell>
          <cell r="D328" t="e">
            <v>#N/A</v>
          </cell>
          <cell r="E328" t="e">
            <v>#N/A</v>
          </cell>
          <cell r="F328" t="str">
            <v>Persona Jurídica</v>
          </cell>
          <cell r="G328">
            <v>44678</v>
          </cell>
          <cell r="H328">
            <v>44926</v>
          </cell>
          <cell r="I328" t="str">
            <v>53101804, 53101504, 53101604, 53111602, 53101502, 53101602, 53101802, 53111604</v>
          </cell>
          <cell r="J328" t="str">
            <v>N/A</v>
          </cell>
          <cell r="K328" t="e">
            <v>#N/A</v>
          </cell>
          <cell r="L328" t="str">
            <v>N/A</v>
          </cell>
          <cell r="M328" t="str">
            <v>2782458 y
3123978053</v>
          </cell>
          <cell r="N328" t="str">
            <v>N/A</v>
          </cell>
          <cell r="O328" t="str">
            <v>spartashoes@hotmail.com</v>
          </cell>
          <cell r="P328" t="str">
            <v>Según factura</v>
          </cell>
          <cell r="Q328">
            <v>3878396.24</v>
          </cell>
          <cell r="S328">
            <v>3878396.24</v>
          </cell>
          <cell r="T328" t="str">
            <v>GIT-Talento Humano</v>
          </cell>
          <cell r="U328" t="str">
            <v>María Angélica Tello Coley</v>
          </cell>
          <cell r="V328">
            <v>44680</v>
          </cell>
          <cell r="W328">
            <v>44722</v>
          </cell>
          <cell r="X328">
            <v>44637</v>
          </cell>
          <cell r="Y328" t="str">
            <v>FUNCIONAMIENTO</v>
          </cell>
          <cell r="Z328">
            <v>65722</v>
          </cell>
          <cell r="AA328">
            <v>3878396.24</v>
          </cell>
          <cell r="AB328" t="str">
            <v>A-02-02-01-002-008</v>
          </cell>
          <cell r="AC328" t="str">
            <v>DOTACIÓN
(PRENDAS DE VESTIR Y CALZADO)</v>
          </cell>
          <cell r="AD328" t="str">
            <v>si</v>
          </cell>
          <cell r="AE328">
            <v>44926</v>
          </cell>
          <cell r="AN328" t="str">
            <v>Adquirir las dotaciones de vestuario y calzado para los funcionarios de la Superintendencia de Transporte con derecho a ella, en cumplimiento de la Ley</v>
          </cell>
          <cell r="AO328" t="str">
            <v>Orden de compra</v>
          </cell>
          <cell r="AP328" t="str">
            <v>LOCAL</v>
          </cell>
          <cell r="AQ328" t="str">
            <v>BOGOTÁ D.C.</v>
          </cell>
          <cell r="AR328" t="str">
            <v>OC 88893</v>
          </cell>
          <cell r="AS328">
            <v>44678</v>
          </cell>
          <cell r="AT328" t="e">
            <v>#N/A</v>
          </cell>
          <cell r="AU328">
            <v>45106</v>
          </cell>
          <cell r="AV328" t="str">
            <v>Acuerdo Marco de precios</v>
          </cell>
          <cell r="AW328" t="str">
            <v>EN EJECUCIÓN</v>
          </cell>
          <cell r="AX328" t="str">
            <v>N/A</v>
          </cell>
          <cell r="AY328" t="str">
            <v>N/A</v>
          </cell>
          <cell r="AZ328">
            <v>44680</v>
          </cell>
          <cell r="BA328" t="str">
            <v>https://www.colombiacompra.gov.co/tienda-virtual-del-estado-colombiano/ordenes-compra/88893</v>
          </cell>
          <cell r="BB328" t="str">
            <v>2022537150100343E</v>
          </cell>
          <cell r="BC328" t="str">
            <v>SI</v>
          </cell>
        </row>
        <row r="329">
          <cell r="A329">
            <v>328</v>
          </cell>
          <cell r="B329" t="str">
            <v>AUTOSERVICIO MECÁNICO SAS</v>
          </cell>
          <cell r="C329">
            <v>900355181</v>
          </cell>
          <cell r="D329" t="e">
            <v>#N/A</v>
          </cell>
          <cell r="E329" t="e">
            <v>#N/A</v>
          </cell>
          <cell r="F329" t="str">
            <v>Persona Jurídica</v>
          </cell>
          <cell r="G329">
            <v>44678</v>
          </cell>
          <cell r="H329">
            <v>44926</v>
          </cell>
          <cell r="I329" t="str">
            <v>78181500, 25172600, 25172000, 25171700</v>
          </cell>
          <cell r="J329" t="str">
            <v>N/A</v>
          </cell>
          <cell r="K329" t="e">
            <v>#N/A</v>
          </cell>
          <cell r="L329" t="str">
            <v>N/A</v>
          </cell>
          <cell r="M329" t="str">
            <v>57 (1) 2444944
57 (316) 3356458</v>
          </cell>
          <cell r="N329" t="str">
            <v>N/A</v>
          </cell>
          <cell r="O329" t="str">
            <v>licitaciones@autoserviciomecanico.com</v>
          </cell>
          <cell r="P329" t="str">
            <v>Según factura</v>
          </cell>
          <cell r="Q329">
            <v>45000000</v>
          </cell>
          <cell r="S329">
            <v>45000000</v>
          </cell>
          <cell r="T329" t="str">
            <v>GIT - Servicios Generales y Recursos Físicos</v>
          </cell>
          <cell r="U329" t="str">
            <v>Denis Adriana Monroy Rugeles</v>
          </cell>
          <cell r="V329">
            <v>44680</v>
          </cell>
          <cell r="W329">
            <v>43522</v>
          </cell>
          <cell r="X329">
            <v>44626</v>
          </cell>
          <cell r="Y329" t="str">
            <v>FUNCIONAMIENTO</v>
          </cell>
          <cell r="Z329">
            <v>66022</v>
          </cell>
          <cell r="AA329">
            <v>45000000</v>
          </cell>
          <cell r="AB329" t="str">
            <v>A-02-02-02-008-007</v>
          </cell>
          <cell r="AC329" t="str">
            <v>SERVICIOS DE 
MANTENIMIENTO, REPARACIÓN E 
INSTALACIÓN (EXCEPTO 
SERVICIOS DE CONSTRUCCIÓN)</v>
          </cell>
          <cell r="AD329" t="str">
            <v>si</v>
          </cell>
          <cell r="AE329">
            <v>44926</v>
          </cell>
          <cell r="AN329" t="str">
            <v>Prestar el servicio de mantenimiento preventivo y correctivo, con el suministro de repuestos para los vehículos que integren el parque automotor de la Superintendencia de Transporte.</v>
          </cell>
          <cell r="AO329" t="str">
            <v>Orden de compra</v>
          </cell>
          <cell r="AP329" t="str">
            <v>LOCAL</v>
          </cell>
          <cell r="AQ329" t="str">
            <v>BOGOTÁ D.C.</v>
          </cell>
          <cell r="AR329" t="str">
            <v>OC 88932</v>
          </cell>
          <cell r="AS329">
            <v>44678</v>
          </cell>
          <cell r="AT329" t="e">
            <v>#N/A</v>
          </cell>
          <cell r="AU329">
            <v>45106</v>
          </cell>
          <cell r="AV329" t="str">
            <v>Acuerdo Marco de precios</v>
          </cell>
          <cell r="AW329" t="str">
            <v>EN EJECUCIÓN</v>
          </cell>
          <cell r="AX329" t="str">
            <v>N/A</v>
          </cell>
          <cell r="AY329" t="str">
            <v>N/A</v>
          </cell>
          <cell r="AZ329">
            <v>44680</v>
          </cell>
          <cell r="BA329" t="str">
            <v>https://www.colombiacompra.gov.co/tienda-virtual-del-estado-colombiano/ordenes-compra/88932</v>
          </cell>
          <cell r="BB329" t="str">
            <v>2022537150100344E</v>
          </cell>
          <cell r="BC329" t="str">
            <v>SI</v>
          </cell>
        </row>
        <row r="330">
          <cell r="A330">
            <v>329</v>
          </cell>
          <cell r="B330" t="str">
            <v>SUBATOURS SAS</v>
          </cell>
          <cell r="C330">
            <v>800075003</v>
          </cell>
          <cell r="D330" t="e">
            <v>#N/A</v>
          </cell>
          <cell r="E330" t="e">
            <v>#N/A</v>
          </cell>
          <cell r="F330" t="str">
            <v>Persona Jurídica</v>
          </cell>
          <cell r="G330">
            <v>44684</v>
          </cell>
          <cell r="H330">
            <v>44926</v>
          </cell>
          <cell r="I330">
            <v>78111502</v>
          </cell>
          <cell r="J330" t="str">
            <v>N/A</v>
          </cell>
          <cell r="K330" t="e">
            <v>#N/A</v>
          </cell>
          <cell r="L330" t="str">
            <v>N/A</v>
          </cell>
          <cell r="M330">
            <v>6803999</v>
          </cell>
          <cell r="N330" t="str">
            <v>N/A</v>
          </cell>
          <cell r="O330" t="str">
            <v>SUBATOURS@SUBATOURS.COM.CO</v>
          </cell>
          <cell r="P330" t="str">
            <v>Según factura</v>
          </cell>
          <cell r="Q330">
            <v>120609668</v>
          </cell>
          <cell r="S330">
            <v>120609668</v>
          </cell>
          <cell r="T330" t="str">
            <v>GIT - Servicios Generales y Recursos Físicos</v>
          </cell>
          <cell r="U330" t="str">
            <v>Denis Adriana Monroy Rugeles</v>
          </cell>
          <cell r="V330">
            <v>44686</v>
          </cell>
          <cell r="W330">
            <v>43422</v>
          </cell>
          <cell r="X330">
            <v>44626</v>
          </cell>
          <cell r="Y330" t="str">
            <v>FUNCIONAMIENTO</v>
          </cell>
          <cell r="Z330">
            <v>67122</v>
          </cell>
          <cell r="AA330">
            <v>120609668</v>
          </cell>
          <cell r="AB330" t="str">
            <v>A-02-02-02-006-004</v>
          </cell>
          <cell r="AC330" t="str">
            <v>SERVICIOS DE TRANSPORTE
DE PASAJEROS</v>
          </cell>
          <cell r="AD330" t="str">
            <v>si</v>
          </cell>
          <cell r="AE330">
            <v>44926</v>
          </cell>
          <cell r="AN330" t="str">
            <v>Prestar el servicio de suministro de tiquetes aéreos en rutas nacionales e internacionales para cubrir el desplazamiento de los servidores públicos y contratistas, requeridos para el desarrollo de las actividades propias de la misión la Superintendencia de Transporte.</v>
          </cell>
          <cell r="AO330" t="str">
            <v>Selección abreviada subasta inversa</v>
          </cell>
          <cell r="AP330" t="str">
            <v>LOCAL</v>
          </cell>
          <cell r="AQ330" t="str">
            <v>BOGOTÁ D.C.</v>
          </cell>
          <cell r="AR330" t="str">
            <v>SASI-002-2022</v>
          </cell>
          <cell r="AS330">
            <v>44683</v>
          </cell>
          <cell r="AT330" t="e">
            <v>#N/A</v>
          </cell>
          <cell r="AU330">
            <v>45106</v>
          </cell>
          <cell r="AV330" t="str">
            <v>Selección abreviada subasta inversa</v>
          </cell>
          <cell r="AW330" t="str">
            <v>EN EJECUCIÓN</v>
          </cell>
          <cell r="AX330" t="str">
            <v>N/A</v>
          </cell>
          <cell r="AY330" t="str">
            <v>N/A</v>
          </cell>
          <cell r="AZ330">
            <v>44686</v>
          </cell>
          <cell r="BA330" t="str">
            <v>https://community.secop.gov.co/Public/Tendering/OpportunityDetail/Index?noticeUID=CO1.NTC.2898909&amp;isFromPublicArea=True&amp;isModal=true&amp;asPopupView=true</v>
          </cell>
          <cell r="BB330" t="str">
            <v>2022537150100328E</v>
          </cell>
          <cell r="BC330" t="str">
            <v>SI</v>
          </cell>
        </row>
        <row r="331">
          <cell r="A331">
            <v>330</v>
          </cell>
          <cell r="B331" t="str">
            <v>UNE</v>
          </cell>
          <cell r="C331">
            <v>900092385</v>
          </cell>
          <cell r="D331" t="e">
            <v>#N/A</v>
          </cell>
          <cell r="E331" t="e">
            <v>#N/A</v>
          </cell>
          <cell r="F331" t="str">
            <v>Persona Jurídica</v>
          </cell>
          <cell r="G331">
            <v>44699</v>
          </cell>
          <cell r="H331">
            <v>44926</v>
          </cell>
          <cell r="I331">
            <v>81112101</v>
          </cell>
          <cell r="J331" t="str">
            <v>N/A</v>
          </cell>
          <cell r="K331" t="e">
            <v>#N/A</v>
          </cell>
          <cell r="L331" t="str">
            <v>N/A</v>
          </cell>
          <cell r="M331">
            <v>3057133668</v>
          </cell>
          <cell r="N331" t="str">
            <v>N/A</v>
          </cell>
          <cell r="O331" t="str">
            <v>atencioncce@tigo.com.co</v>
          </cell>
          <cell r="P331" t="str">
            <v>Según factura</v>
          </cell>
          <cell r="Q331">
            <v>9006905.2699999996</v>
          </cell>
          <cell r="S331">
            <v>9006905.2699999996</v>
          </cell>
          <cell r="T331" t="str">
            <v>TICS</v>
          </cell>
          <cell r="U331" t="str">
            <v>Jorge Guillermo Neira Bossa 2. Claudia Milena Rodriguez Álvarez (01/10/2022)</v>
          </cell>
          <cell r="V331">
            <v>44708</v>
          </cell>
          <cell r="W331">
            <v>45622</v>
          </cell>
          <cell r="X331">
            <v>44658</v>
          </cell>
          <cell r="Y331" t="str">
            <v>FUNCIONAMIENTO</v>
          </cell>
          <cell r="Z331">
            <v>73422</v>
          </cell>
          <cell r="AA331">
            <v>9006905.2699999996</v>
          </cell>
          <cell r="AB331" t="str">
            <v>A-02-02-02-008-004</v>
          </cell>
          <cell r="AC331" t="str">
            <v>SERVICIOS DE
TELECOMUNICACIONES,
TRANSMISIÓN Y SUMINISTRO DE
INFORMACIÓN</v>
          </cell>
          <cell r="AD331" t="str">
            <v>si</v>
          </cell>
          <cell r="AE331">
            <v>44926</v>
          </cell>
          <cell r="AN331" t="str">
            <v>Prestación de Servicios de Conectividad para la Superintendencia de Transporte al amparo del Acuerdo Marco de Precios. Conforme evento de Cotización No. 128259 el proveedor seleccionado es UNE quien garantizará la prestación de este servicio a partir del día 16 de junio de 2022, previo a ello se debe gestionar lo pertinente a la instalación</v>
          </cell>
          <cell r="AO331" t="str">
            <v>Orden de compra</v>
          </cell>
          <cell r="AP331" t="str">
            <v>LOCAL</v>
          </cell>
          <cell r="AQ331" t="str">
            <v>BOGOTÁ D.C.</v>
          </cell>
          <cell r="AR331" t="str">
            <v>OC 90066</v>
          </cell>
          <cell r="AS331">
            <v>44699</v>
          </cell>
          <cell r="AT331" t="e">
            <v>#N/A</v>
          </cell>
          <cell r="AU331">
            <v>45106</v>
          </cell>
          <cell r="AV331" t="str">
            <v>Acuerdo Marco de precios</v>
          </cell>
          <cell r="AW331" t="str">
            <v>EN EJECUCIÓN</v>
          </cell>
          <cell r="AX331" t="str">
            <v>N/A</v>
          </cell>
          <cell r="AY331" t="str">
            <v>N/A</v>
          </cell>
          <cell r="AZ331">
            <v>44708</v>
          </cell>
          <cell r="BA331" t="str">
            <v>https://www.colombiacompra.gov.co/tienda-virtual-del-estado-colombiano/ordenes-compra/90066</v>
          </cell>
          <cell r="BB331" t="str">
            <v>2022537150100345E</v>
          </cell>
          <cell r="BC331" t="str">
            <v>SI</v>
          </cell>
        </row>
        <row r="332">
          <cell r="A332">
            <v>331</v>
          </cell>
          <cell r="B332" t="str">
            <v>UNION TEMPORAL TECNOLOGIA COLOMBIA 2022</v>
          </cell>
          <cell r="C332" t="str">
            <v>901603532-3</v>
          </cell>
          <cell r="D332" t="e">
            <v>#N/A</v>
          </cell>
          <cell r="E332" t="e">
            <v>#N/A</v>
          </cell>
          <cell r="F332" t="str">
            <v>Persona Jurídica</v>
          </cell>
          <cell r="G332">
            <v>44727</v>
          </cell>
          <cell r="H332">
            <v>44909</v>
          </cell>
          <cell r="I332">
            <v>43212201</v>
          </cell>
          <cell r="J332" t="str">
            <v>N/A</v>
          </cell>
          <cell r="K332" t="e">
            <v>#N/A</v>
          </cell>
          <cell r="L332" t="str">
            <v>N/A</v>
          </cell>
          <cell r="M332" t="str">
            <v xml:space="preserve">3002183963
</v>
          </cell>
          <cell r="N332" t="str">
            <v>N/A</v>
          </cell>
          <cell r="O332" t="str">
            <v>gerencia@colsistec.com</v>
          </cell>
          <cell r="P332" t="str">
            <v>Según factura</v>
          </cell>
          <cell r="Q332">
            <v>980554800</v>
          </cell>
          <cell r="S332">
            <v>980554800</v>
          </cell>
          <cell r="T332" t="str">
            <v>TICS</v>
          </cell>
          <cell r="U332" t="str">
            <v>Jorge Guillermo Neira Bossa 2. Claudia Milena Rodriguez Álvarez (01/10/2022)</v>
          </cell>
          <cell r="V332">
            <v>44733</v>
          </cell>
          <cell r="W332" t="str">
            <v>45122  y 45922</v>
          </cell>
          <cell r="X332" t="str">
            <v>29/04/2022 y 29/03/2022</v>
          </cell>
          <cell r="Y332" t="str">
            <v>FUNCIONAMIENTO E INVERSIÓN</v>
          </cell>
          <cell r="Z332" t="str">
            <v>79122 Y 79522</v>
          </cell>
          <cell r="AA332" t="str">
            <v>$779.805.000 Y $200.749.800</v>
          </cell>
          <cell r="AB332" t="str">
            <v>A-02-02-02-008-003 Y C-2499-0600-2-0-2499067-02</v>
          </cell>
          <cell r="AC332" t="str">
            <v>OTROS SERVICIOS PROFESIONALES, CIENTÍFICOS Y TÉCNICOS -- ADQUISICIÓN DE
BIENES Y SERVICIOS - SERVICIOS
TECNOLÓGICOS - MEJORAMIENTO DE LA
GESTIÓN Y CAPACIDAD INSTITUCIONAL PARA
LA SUPERVISIÓN INTEGRAL A LOS VIGILADOS A
NIVEL NACIONAL</v>
          </cell>
          <cell r="AD332" t="str">
            <v>si</v>
          </cell>
          <cell r="AE332">
            <v>44864</v>
          </cell>
          <cell r="AN332" t="str">
            <v>Adquisición de nodos para el sistema hiperconvergente de la Superintendencia de Transporte y renovación de la garantía de los equipos de hiperconvergencia con que cuenta la entidad.</v>
          </cell>
          <cell r="AO332" t="str">
            <v>Selección abreviada subasta inversa</v>
          </cell>
          <cell r="AP332" t="str">
            <v>LOCAL</v>
          </cell>
          <cell r="AQ332" t="str">
            <v>BOGOTÁ D.C.</v>
          </cell>
          <cell r="AR332" t="str">
            <v>SASI-003-2022</v>
          </cell>
          <cell r="AS332">
            <v>44721</v>
          </cell>
          <cell r="AT332" t="e">
            <v>#N/A</v>
          </cell>
          <cell r="AU332">
            <v>45044</v>
          </cell>
          <cell r="AV332" t="str">
            <v>Compraventa</v>
          </cell>
          <cell r="AW332" t="str">
            <v>EN EJECUCIÓN</v>
          </cell>
          <cell r="AX332" t="str">
            <v>N/A</v>
          </cell>
          <cell r="AY332" t="str">
            <v>N/A</v>
          </cell>
          <cell r="AZ332">
            <v>44729</v>
          </cell>
          <cell r="BA332" t="str">
            <v>https://community.secop.gov.co/Public/Tendering/OpportunityDetail/Index?noticeUID=CO1.NTC.2940011&amp;isFromPublicArea=True&amp;isModal=true&amp;asPopupView=true</v>
          </cell>
          <cell r="BB332" t="str">
            <v>2022537150100338E</v>
          </cell>
          <cell r="BC332" t="str">
            <v>SI</v>
          </cell>
        </row>
        <row r="333">
          <cell r="A333">
            <v>332</v>
          </cell>
          <cell r="B333" t="str">
            <v>INGENIERÍA DOMÓTICA HJC S.A.S</v>
          </cell>
          <cell r="C333">
            <v>900403255</v>
          </cell>
          <cell r="D333" t="e">
            <v>#N/A</v>
          </cell>
          <cell r="E333" t="e">
            <v>#N/A</v>
          </cell>
          <cell r="F333" t="str">
            <v>Persona Jurídica</v>
          </cell>
          <cell r="G333">
            <v>44733</v>
          </cell>
          <cell r="H333">
            <v>44926</v>
          </cell>
          <cell r="I333" t="str">
            <v>72101511; 40101700</v>
          </cell>
          <cell r="J333" t="str">
            <v>N/A</v>
          </cell>
          <cell r="K333" t="e">
            <v>#N/A</v>
          </cell>
          <cell r="L333" t="str">
            <v>N/A</v>
          </cell>
          <cell r="M333" t="str">
            <v>601 5410903</v>
          </cell>
          <cell r="N333" t="str">
            <v>N/A</v>
          </cell>
          <cell r="O333" t="str">
            <v>weinhold.ingdomotica@gmail.com  proyectos.ingdomotica@gmail.com</v>
          </cell>
          <cell r="P333" t="str">
            <v>Según factura</v>
          </cell>
          <cell r="Q333">
            <v>3201100</v>
          </cell>
          <cell r="S333">
            <v>3201100</v>
          </cell>
          <cell r="T333" t="str">
            <v>TICS</v>
          </cell>
          <cell r="U333" t="str">
            <v>Jorge Guillermo Neira Bossa 2. Claudia Milena Rodriguez Álvarez (01/10/2022)</v>
          </cell>
          <cell r="V333">
            <v>44747</v>
          </cell>
          <cell r="W333">
            <v>46722</v>
          </cell>
          <cell r="X333">
            <v>44694</v>
          </cell>
          <cell r="Y333" t="str">
            <v>FUNCIONAMIENTO</v>
          </cell>
          <cell r="Z333">
            <v>80222</v>
          </cell>
          <cell r="AA333">
            <v>3201100</v>
          </cell>
          <cell r="AB333" t="str">
            <v xml:space="preserve">A-02-02-02-008-007
</v>
          </cell>
          <cell r="AC333" t="str">
            <v>SERVICIOS DE
MANTENIMIENTO, REPARACIÓN E INSTALACIÓN
(EXCEPTO SERVICIOS DE CONSTRUCCIÓN)</v>
          </cell>
          <cell r="AD333" t="str">
            <v>si</v>
          </cell>
          <cell r="AE333">
            <v>44926</v>
          </cell>
          <cell r="AN333" t="str">
            <v>Prestar el servicio de mantenimiento de aires acondicionados de la Superintendencia de Transporte</v>
          </cell>
          <cell r="AO333" t="str">
            <v>Minima Cuantía</v>
          </cell>
          <cell r="AP333" t="str">
            <v>LOCAL</v>
          </cell>
          <cell r="AQ333" t="str">
            <v>BOGOTÁ D.C.</v>
          </cell>
          <cell r="AR333" t="str">
            <v>IPMC-006-2022</v>
          </cell>
          <cell r="AS333">
            <v>44712</v>
          </cell>
          <cell r="AT333" t="e">
            <v>#N/A</v>
          </cell>
          <cell r="AU333">
            <v>45106</v>
          </cell>
          <cell r="AV333" t="str">
            <v xml:space="preserve">Prestación Servicios </v>
          </cell>
          <cell r="AW333" t="str">
            <v>EN EJECUCIÓN</v>
          </cell>
          <cell r="AX333" t="str">
            <v>N/A</v>
          </cell>
          <cell r="AY333" t="str">
            <v>N/A</v>
          </cell>
          <cell r="AZ333">
            <v>44740</v>
          </cell>
          <cell r="BA333" t="str">
            <v>https://community.secop.gov.co/Public/Tendering/ContractNoticeManagement/Index?currentLanguage=es-CO&amp;Page=login&amp;Country=CO&amp;SkinName=CCE</v>
          </cell>
          <cell r="BB333" t="str">
            <v>2022537150100339E</v>
          </cell>
          <cell r="BC333" t="str">
            <v>SI</v>
          </cell>
        </row>
        <row r="334">
          <cell r="A334">
            <v>333</v>
          </cell>
          <cell r="B334" t="str">
            <v>CAMER FIRMA COLOMBIA S.A.S</v>
          </cell>
          <cell r="C334">
            <v>901312112</v>
          </cell>
          <cell r="D334" t="e">
            <v>#N/A</v>
          </cell>
          <cell r="E334" t="e">
            <v>#N/A</v>
          </cell>
          <cell r="F334" t="str">
            <v>Persona Jurídica</v>
          </cell>
          <cell r="G334">
            <v>44734</v>
          </cell>
          <cell r="H334" t="str">
            <v>4/07/2023 </v>
          </cell>
          <cell r="I334" t="str">
            <v>43233200, 81161500</v>
          </cell>
          <cell r="J334" t="str">
            <v>N/A</v>
          </cell>
          <cell r="K334" t="e">
            <v>#N/A</v>
          </cell>
          <cell r="L334" t="str">
            <v>N/A</v>
          </cell>
          <cell r="M334">
            <v>3052986580</v>
          </cell>
          <cell r="N334" t="str">
            <v>N/A</v>
          </cell>
          <cell r="O334" t="str">
            <v>contacto@colombia.camerfirma.co</v>
          </cell>
          <cell r="P334" t="str">
            <v>Un solo pago</v>
          </cell>
          <cell r="Q334">
            <v>3498600</v>
          </cell>
          <cell r="S334">
            <v>3498600</v>
          </cell>
          <cell r="T334" t="str">
            <v>TICS</v>
          </cell>
          <cell r="U334" t="str">
            <v>Jorge Guillermo Neira Bossa 2. Claudia Milena Rodriguez Álvarez (01/10/2022)</v>
          </cell>
          <cell r="V334">
            <v>44747</v>
          </cell>
          <cell r="W334">
            <v>46622</v>
          </cell>
          <cell r="X334">
            <v>44692</v>
          </cell>
          <cell r="Y334" t="str">
            <v>FUNCIONAMIENTO</v>
          </cell>
          <cell r="Z334">
            <v>80422</v>
          </cell>
          <cell r="AA334">
            <v>3498600</v>
          </cell>
          <cell r="AB334" t="str">
            <v>A-02-02-01-004-007</v>
          </cell>
          <cell r="AC334" t="str">
            <v>EQUIPO Y APARATOS DE RADIO, TELEVISIÓN Y COMUNICACIONES</v>
          </cell>
          <cell r="AD334" t="str">
            <v>si</v>
          </cell>
          <cell r="AE334">
            <v>45112</v>
          </cell>
          <cell r="AN334" t="str">
            <v>Adquisición de certificado digital de persona jurídica, certificados de firma digital y certificado de servidor seguro SSL para la Superintendencia de Transporte</v>
          </cell>
          <cell r="AO334" t="str">
            <v>Minima Cuantía</v>
          </cell>
          <cell r="AP334" t="str">
            <v>LOCAL</v>
          </cell>
          <cell r="AQ334" t="str">
            <v>BOGOTÁ D.C.</v>
          </cell>
          <cell r="AR334" t="str">
            <v>IPMC-005-2022</v>
          </cell>
          <cell r="AS334">
            <v>44714</v>
          </cell>
          <cell r="AT334" t="e">
            <v>#N/A</v>
          </cell>
          <cell r="AU334">
            <v>45292</v>
          </cell>
          <cell r="AV334" t="str">
            <v>Compraventa</v>
          </cell>
          <cell r="AW334" t="str">
            <v>EN EJECUCIÓN</v>
          </cell>
          <cell r="AX334" t="str">
            <v>N/A</v>
          </cell>
          <cell r="AY334" t="str">
            <v>N/A</v>
          </cell>
          <cell r="BA334" t="str">
            <v>https://community.secop.gov.co/Public/Tendering/ContractNoticeManagement/Index?currentLanguage=es-CO&amp;Page=login&amp;Country=CO&amp;SkinName=CCE</v>
          </cell>
          <cell r="BB334" t="str">
            <v>2022537150100336E</v>
          </cell>
          <cell r="BC334" t="str">
            <v>SI</v>
          </cell>
        </row>
        <row r="335">
          <cell r="A335">
            <v>334</v>
          </cell>
          <cell r="B335" t="str">
            <v>INTERNACIONAL DE ARCHIVOS S.A.S</v>
          </cell>
          <cell r="C335">
            <v>900360373</v>
          </cell>
          <cell r="D335" t="e">
            <v>#N/A</v>
          </cell>
          <cell r="E335" t="e">
            <v>#N/A</v>
          </cell>
          <cell r="F335" t="str">
            <v>Persona Jurídica</v>
          </cell>
          <cell r="G335">
            <v>44740</v>
          </cell>
          <cell r="H335">
            <v>44922</v>
          </cell>
          <cell r="I335">
            <v>80131502</v>
          </cell>
          <cell r="J335" t="str">
            <v>N/A</v>
          </cell>
          <cell r="K335" t="e">
            <v>#N/A</v>
          </cell>
          <cell r="L335" t="str">
            <v>N/A</v>
          </cell>
          <cell r="M335">
            <v>3902864</v>
          </cell>
          <cell r="N335" t="str">
            <v>N/A</v>
          </cell>
          <cell r="O335" t="str">
            <v>coordinacion@interarchivos.com.co</v>
          </cell>
          <cell r="P335">
            <v>20854750</v>
          </cell>
          <cell r="Q335">
            <v>125128500</v>
          </cell>
          <cell r="S335">
            <v>125128500</v>
          </cell>
          <cell r="T335" t="str">
            <v xml:space="preserve">Dirección Administrativa - Coordinador de Gestión
Documental </v>
          </cell>
          <cell r="U335" t="str">
            <v>Denis Adriana Monroy Rugeles</v>
          </cell>
          <cell r="V335">
            <v>44747</v>
          </cell>
          <cell r="W335">
            <v>47922</v>
          </cell>
          <cell r="X335">
            <v>44734</v>
          </cell>
          <cell r="Y335" t="str">
            <v>FUNCIONAMIENTO</v>
          </cell>
          <cell r="Z335">
            <v>84022</v>
          </cell>
          <cell r="AA335">
            <v>125128500</v>
          </cell>
          <cell r="AB335" t="str">
            <v>A-02-02-02-007-002</v>
          </cell>
          <cell r="AC335" t="str">
            <v>SERVICIOS
INMOBILIARIOS</v>
          </cell>
          <cell r="AD335" t="str">
            <v>si</v>
          </cell>
          <cell r="AE335">
            <v>44922</v>
          </cell>
          <cell r="AN335" t="str">
            <v>Entregar a título de arrendamiento un espacio físico en el inmueble ubicado en la Avenida Calle 12 #79ª-25 Bodega 6 y 7, Parque Empresarial Alsacia en la ciudad de Bogotá D.C., para el funcionamiento del archivo de gestión y central de la Superintendencia de Transporte.</v>
          </cell>
          <cell r="AO335" t="str">
            <v>Contratación Directa</v>
          </cell>
          <cell r="AP335" t="str">
            <v>LOCAL</v>
          </cell>
          <cell r="AQ335" t="str">
            <v>BOGOTÁ D.C.</v>
          </cell>
          <cell r="AS335">
            <v>44740</v>
          </cell>
          <cell r="AT335" t="e">
            <v>#N/A</v>
          </cell>
          <cell r="AU335">
            <v>45102</v>
          </cell>
          <cell r="AV335" t="str">
            <v>Arrendamiento Inmuebles</v>
          </cell>
          <cell r="AW335" t="str">
            <v>EN EJECUCIÓN</v>
          </cell>
          <cell r="AX335" t="str">
            <v>N/A</v>
          </cell>
          <cell r="AY335" t="str">
            <v>N/A</v>
          </cell>
          <cell r="BA335" t="str">
            <v>https://community.secop.gov.co/Public/Tendering/ContractNoticeManagement/Index?currentLanguage=es-CO&amp;Page=login&amp;Country=CO&amp;SkinName=CCE</v>
          </cell>
          <cell r="BB335" t="str">
            <v>2022537150100334E</v>
          </cell>
          <cell r="BC335" t="str">
            <v>SI</v>
          </cell>
        </row>
        <row r="336">
          <cell r="A336">
            <v>335</v>
          </cell>
          <cell r="B336" t="str">
            <v>EMPRESA INMOBILIARIA Y DE SERVICIOS LOGISTICOS DE CUNDINAMARCA</v>
          </cell>
          <cell r="C336">
            <v>830021022</v>
          </cell>
          <cell r="D336" t="e">
            <v>#N/A</v>
          </cell>
          <cell r="E336" t="e">
            <v>#N/A</v>
          </cell>
          <cell r="F336" t="str">
            <v>Persona Jurídica</v>
          </cell>
          <cell r="G336">
            <v>44742</v>
          </cell>
          <cell r="H336">
            <v>44760</v>
          </cell>
          <cell r="I336">
            <v>78101801</v>
          </cell>
          <cell r="J336" t="str">
            <v>N/A</v>
          </cell>
          <cell r="K336" t="e">
            <v>#N/A</v>
          </cell>
          <cell r="L336" t="str">
            <v>N/A</v>
          </cell>
          <cell r="M336" t="str">
            <v>7491535 7491538</v>
          </cell>
          <cell r="N336" t="str">
            <v>N/A</v>
          </cell>
          <cell r="O336" t="str">
            <v>contratacion.oaj@eic.gov.co</v>
          </cell>
          <cell r="P336" t="str">
            <v>Un solo pago</v>
          </cell>
          <cell r="Q336">
            <v>33761146</v>
          </cell>
          <cell r="S336">
            <v>33761146</v>
          </cell>
          <cell r="T336" t="str">
            <v>Dirección Administrativa</v>
          </cell>
          <cell r="U336" t="str">
            <v>Denis Adriana Monroy Rugeles</v>
          </cell>
          <cell r="V336">
            <v>44750</v>
          </cell>
          <cell r="W336">
            <v>48222</v>
          </cell>
          <cell r="X336">
            <v>44736</v>
          </cell>
          <cell r="Y336" t="str">
            <v>FUNCIONAMIENTO</v>
          </cell>
          <cell r="Z336">
            <v>84222</v>
          </cell>
          <cell r="AA336">
            <v>33761146</v>
          </cell>
          <cell r="AB336" t="str">
            <v>A-02-02-02-006-005</v>
          </cell>
          <cell r="AC336" t="str">
            <v>SERVICIOS DE TRANSPORTE
DE CARGA</v>
          </cell>
          <cell r="AD336" t="str">
            <v>no</v>
          </cell>
          <cell r="AE336">
            <v>44760</v>
          </cell>
          <cell r="AN336" t="str">
            <v>Prestar los servicios de apoyo logístico para el traslado de mobiliario de muebles y enseres, así como del archivo de la Superintendencia de Transporte y su organización en el punto destino</v>
          </cell>
          <cell r="AO336" t="str">
            <v>Contratación Directa - interadministrativo</v>
          </cell>
          <cell r="AP336" t="str">
            <v>LOCAL</v>
          </cell>
          <cell r="AQ336" t="str">
            <v>BOGOTÁ D.C.</v>
          </cell>
          <cell r="AR336" t="str">
            <v>Contrato Interadministrativo</v>
          </cell>
          <cell r="AS336">
            <v>44741</v>
          </cell>
          <cell r="AT336" t="e">
            <v>#N/A</v>
          </cell>
          <cell r="AU336">
            <v>44940</v>
          </cell>
          <cell r="AV336" t="str">
            <v xml:space="preserve">Prestación Servicios </v>
          </cell>
          <cell r="AW336" t="str">
            <v>EN EJECUCIÓN</v>
          </cell>
          <cell r="AX336" t="str">
            <v>N/A</v>
          </cell>
          <cell r="AY336" t="str">
            <v>N/A</v>
          </cell>
          <cell r="BA336" t="str">
            <v>https://community.secop.gov.co/Public/Tendering/ContractNoticeManagement/Index?currentLanguage=es-CO&amp;Page=login&amp;Country=CO&amp;SkinName=CCE</v>
          </cell>
          <cell r="BB336" t="str">
            <v>2022537150100335E</v>
          </cell>
          <cell r="BC336" t="str">
            <v>SI</v>
          </cell>
        </row>
        <row r="337">
          <cell r="A337">
            <v>336</v>
          </cell>
          <cell r="B337" t="str">
            <v>COMPAÑIA INDUSTRIAL FERRETERA SAS</v>
          </cell>
          <cell r="C337">
            <v>900610936</v>
          </cell>
          <cell r="D337" t="e">
            <v>#N/A</v>
          </cell>
          <cell r="E337" t="e">
            <v>#N/A</v>
          </cell>
          <cell r="F337" t="str">
            <v>Persona Jurídica</v>
          </cell>
          <cell r="G337">
            <v>44750</v>
          </cell>
          <cell r="H337">
            <v>44786</v>
          </cell>
          <cell r="I337" t="str">
            <v>46181704 y otros</v>
          </cell>
          <cell r="J337" t="str">
            <v>N/A</v>
          </cell>
          <cell r="K337" t="e">
            <v>#N/A</v>
          </cell>
          <cell r="L337" t="str">
            <v>N/A</v>
          </cell>
          <cell r="M337">
            <v>2770662</v>
          </cell>
          <cell r="N337" t="str">
            <v>N/A</v>
          </cell>
          <cell r="O337" t="str">
            <v>COMPANIAINDUSTRIALFERRETERA@GMAIL.COM</v>
          </cell>
          <cell r="P337" t="str">
            <v>Según factura</v>
          </cell>
          <cell r="Q337">
            <v>4441695</v>
          </cell>
          <cell r="S337">
            <v>4441695</v>
          </cell>
          <cell r="T337" t="str">
            <v>GIT-Talento Humano</v>
          </cell>
          <cell r="U337" t="str">
            <v>María Angélica Tello Coley</v>
          </cell>
          <cell r="V337">
            <v>44756</v>
          </cell>
          <cell r="W337">
            <v>48022</v>
          </cell>
          <cell r="X337">
            <v>44735</v>
          </cell>
          <cell r="Y337" t="str">
            <v>FUNCIONAMIENTO</v>
          </cell>
          <cell r="Z337">
            <v>88222</v>
          </cell>
          <cell r="AA337">
            <v>4441695</v>
          </cell>
          <cell r="AB337" t="str">
            <v>A-02-02-01-002-008 Y Otras</v>
          </cell>
          <cell r="AC337" t="str">
            <v>PRENDAS DE VESTIR Y CALZADO</v>
          </cell>
          <cell r="AD337" t="str">
            <v>no</v>
          </cell>
          <cell r="AE337">
            <v>44786</v>
          </cell>
          <cell r="AN337" t="str">
            <v xml:space="preserve">Adquirir los elementos de protección personal que requiera la Superintendencia de Transporte </v>
          </cell>
          <cell r="AO337" t="str">
            <v>Minima Cuantía</v>
          </cell>
          <cell r="AP337" t="str">
            <v>LOCAL</v>
          </cell>
          <cell r="AQ337" t="str">
            <v>BOGOTÁ D.C.</v>
          </cell>
          <cell r="AR337" t="str">
            <v>IPMC-007-2022</v>
          </cell>
          <cell r="AS337">
            <v>44750</v>
          </cell>
          <cell r="AT337" t="e">
            <v>#N/A</v>
          </cell>
          <cell r="AU337">
            <v>44966</v>
          </cell>
          <cell r="AV337" t="str">
            <v>Compraventa</v>
          </cell>
          <cell r="AW337" t="str">
            <v>EN EJECUCIÓN</v>
          </cell>
          <cell r="AX337" t="str">
            <v>N/A</v>
          </cell>
          <cell r="AY337" t="str">
            <v>N/A</v>
          </cell>
          <cell r="AZ337">
            <v>44755</v>
          </cell>
          <cell r="BA337" t="str">
            <v>https://community.secop.gov.co/Public/Tendering/OpportunityDetail/Index?noticeUID=CO1.NTC.2990580&amp;isFromPublicArea=True&amp;isModal=true&amp;asPopupView=true</v>
          </cell>
          <cell r="BB337" t="str">
            <v>2022537150100337E</v>
          </cell>
          <cell r="BC337" t="str">
            <v>SI</v>
          </cell>
        </row>
        <row r="338">
          <cell r="A338">
            <v>337</v>
          </cell>
          <cell r="B338" t="str">
            <v>VENEPLAST LTDA</v>
          </cell>
          <cell r="C338">
            <v>900019737</v>
          </cell>
          <cell r="D338" t="e">
            <v>#N/A</v>
          </cell>
          <cell r="E338" t="e">
            <v>#N/A</v>
          </cell>
          <cell r="F338" t="str">
            <v>Persona Jurídica</v>
          </cell>
          <cell r="G338">
            <v>44755</v>
          </cell>
          <cell r="H338">
            <v>44800</v>
          </cell>
          <cell r="I338">
            <v>44103103</v>
          </cell>
          <cell r="J338" t="str">
            <v>N/A</v>
          </cell>
          <cell r="K338" t="e">
            <v>#N/A</v>
          </cell>
          <cell r="L338" t="str">
            <v>N/A</v>
          </cell>
          <cell r="M338">
            <v>3008827132</v>
          </cell>
          <cell r="N338" t="str">
            <v>N/A</v>
          </cell>
          <cell r="O338" t="str">
            <v xml:space="preserve"> asisbogota@veneplast.com.co</v>
          </cell>
          <cell r="P338" t="str">
            <v>Según factura</v>
          </cell>
          <cell r="Q338">
            <v>16667996.800000001</v>
          </cell>
          <cell r="S338">
            <v>16667996.800000001</v>
          </cell>
          <cell r="T338" t="str">
            <v>Dirección Administrativa</v>
          </cell>
          <cell r="U338" t="str">
            <v>Denis Adriana Monroy Rugeles</v>
          </cell>
          <cell r="V338">
            <v>44769</v>
          </cell>
          <cell r="W338">
            <v>47522</v>
          </cell>
          <cell r="X338">
            <v>44722</v>
          </cell>
          <cell r="Y338" t="str">
            <v>FUNCIONAMIENTO</v>
          </cell>
          <cell r="Z338">
            <v>89022</v>
          </cell>
          <cell r="AA338">
            <v>16667996.800000001</v>
          </cell>
          <cell r="AB338" t="str">
            <v xml:space="preserve">A-02-02-01-003-005 </v>
          </cell>
          <cell r="AC338" t="str">
            <v>OTROS 
PRODUCTOS QUÍMICOS; FIBRAS 
ARTIFICIALES (O FIBRAS 
INDUSTRIALES HECHAS POR EL 
HOMBRE)</v>
          </cell>
          <cell r="AD338" t="str">
            <v>no</v>
          </cell>
          <cell r="AE338">
            <v>44800</v>
          </cell>
          <cell r="AN338" t="str">
            <v>Adquisición de tóner para las impresoras de la Superintendencia de Transporte. 
4.1 Alcance del Objeto: Los tóneres requeridos por la Superintendencia de Transporte deben ser 
originales, y deben entregarse a la entidad en caja sellada.</v>
          </cell>
          <cell r="AO338" t="str">
            <v>Orden de compra</v>
          </cell>
          <cell r="AP338" t="str">
            <v>LOCAL</v>
          </cell>
          <cell r="AQ338" t="str">
            <v>BOGOTÁ D.C.</v>
          </cell>
          <cell r="AR338" t="str">
            <v>OC-93333</v>
          </cell>
          <cell r="AS338">
            <v>44754</v>
          </cell>
          <cell r="AT338" t="e">
            <v>#N/A</v>
          </cell>
          <cell r="AU338">
            <v>44980</v>
          </cell>
          <cell r="AV338" t="str">
            <v>Acuerdo Marco de precios</v>
          </cell>
          <cell r="AW338" t="str">
            <v>EN EJECUCIÓN</v>
          </cell>
          <cell r="AX338" t="str">
            <v>N/A</v>
          </cell>
          <cell r="AY338" t="str">
            <v>N/A</v>
          </cell>
          <cell r="AZ338">
            <v>44767</v>
          </cell>
          <cell r="BA338" t="str">
            <v>https://www.colombiacompra.gov.co/tienda-virtual-del-estado-colombiano/ordenes-compra/93333</v>
          </cell>
          <cell r="BB338" t="str">
            <v>2022537150100350E</v>
          </cell>
          <cell r="BC338" t="str">
            <v>SI</v>
          </cell>
        </row>
        <row r="339">
          <cell r="A339">
            <v>338</v>
          </cell>
          <cell r="B339" t="str">
            <v>VENEPLAST LTDA</v>
          </cell>
          <cell r="C339">
            <v>900019737</v>
          </cell>
          <cell r="D339" t="e">
            <v>#N/A</v>
          </cell>
          <cell r="E339" t="e">
            <v>#N/A</v>
          </cell>
          <cell r="F339" t="str">
            <v>Persona Jurídica</v>
          </cell>
          <cell r="G339">
            <v>44755</v>
          </cell>
          <cell r="H339">
            <v>44800</v>
          </cell>
          <cell r="I339">
            <v>44103103</v>
          </cell>
          <cell r="J339" t="str">
            <v>N/A</v>
          </cell>
          <cell r="K339" t="e">
            <v>#N/A</v>
          </cell>
          <cell r="L339" t="str">
            <v>N/A</v>
          </cell>
          <cell r="M339">
            <v>3008827132</v>
          </cell>
          <cell r="N339" t="str">
            <v>N/A</v>
          </cell>
          <cell r="O339" t="str">
            <v xml:space="preserve"> asisbogota@veneplast.com.co</v>
          </cell>
          <cell r="P339" t="str">
            <v>Según factura</v>
          </cell>
          <cell r="Q339">
            <v>18778372.309999999</v>
          </cell>
          <cell r="S339">
            <v>18778372.309999999</v>
          </cell>
          <cell r="T339" t="str">
            <v>Dirección Administrativa</v>
          </cell>
          <cell r="U339" t="str">
            <v>Denis Adriana Monroy Rugeles</v>
          </cell>
          <cell r="V339">
            <v>44769</v>
          </cell>
          <cell r="W339">
            <v>47522</v>
          </cell>
          <cell r="X339">
            <v>44722</v>
          </cell>
          <cell r="Y339" t="str">
            <v>FUNCIONAMIENTO</v>
          </cell>
          <cell r="Z339">
            <v>89122</v>
          </cell>
          <cell r="AA339">
            <v>18778372.309999999</v>
          </cell>
          <cell r="AB339" t="str">
            <v xml:space="preserve">A-02-02-01-003-005 </v>
          </cell>
          <cell r="AC339" t="str">
            <v>OTROS 
PRODUCTOS QUÍMICOS; FIBRAS 
ARTIFICIALES (O FIBRAS 
INDUSTRIALES HECHAS POR EL 
HOMBRE)</v>
          </cell>
          <cell r="AD339" t="str">
            <v>no</v>
          </cell>
          <cell r="AE339">
            <v>44800</v>
          </cell>
          <cell r="AN339" t="str">
            <v>Adquisición de tóner para las impresoras de la Superintendencia de Transporte. 
4.1 Alcance del Objeto: Los tóneres requeridos por la Superintendencia de Transporte deben ser 
originales, y deben entregarse a la entidad en caja sellada.</v>
          </cell>
          <cell r="AO339" t="str">
            <v>Orden de compra</v>
          </cell>
          <cell r="AP339" t="str">
            <v>LOCAL</v>
          </cell>
          <cell r="AQ339" t="str">
            <v>BOGOTÁ D.C.</v>
          </cell>
          <cell r="AR339" t="str">
            <v>OC-93334</v>
          </cell>
          <cell r="AS339">
            <v>44754</v>
          </cell>
          <cell r="AT339" t="e">
            <v>#N/A</v>
          </cell>
          <cell r="AU339">
            <v>44980</v>
          </cell>
          <cell r="AV339" t="str">
            <v>Acuerdo Marco de precios</v>
          </cell>
          <cell r="AW339" t="str">
            <v>EN EJECUCIÓN</v>
          </cell>
          <cell r="AX339" t="str">
            <v>N/A</v>
          </cell>
          <cell r="AY339" t="str">
            <v>N/A</v>
          </cell>
          <cell r="AZ339">
            <v>44767</v>
          </cell>
          <cell r="BA339" t="str">
            <v>https://www.colombiacompra.gov.co/tienda-virtual-del-estado-colombiano/ordenes-compra/93334</v>
          </cell>
          <cell r="BB339" t="str">
            <v>2022537150100351E</v>
          </cell>
          <cell r="BC339" t="str">
            <v>SI</v>
          </cell>
        </row>
        <row r="340">
          <cell r="A340">
            <v>339</v>
          </cell>
          <cell r="B340" t="str">
            <v>Juliana Valentina Corredor Piamonte</v>
          </cell>
          <cell r="C340">
            <v>1010243115</v>
          </cell>
          <cell r="D340">
            <v>36088</v>
          </cell>
          <cell r="E340" t="str">
            <v xml:space="preserve">Bogotá </v>
          </cell>
          <cell r="F340" t="str">
            <v>Mujer</v>
          </cell>
          <cell r="G340">
            <v>44761</v>
          </cell>
          <cell r="H340">
            <v>44860</v>
          </cell>
          <cell r="I340">
            <v>80111601</v>
          </cell>
          <cell r="J340" t="str">
            <v>Bachiller (Ciencia pólitica y Gobierno)</v>
          </cell>
          <cell r="K340" t="str">
            <v>Bachiller II</v>
          </cell>
          <cell r="L340" t="str">
            <v>Apoyo</v>
          </cell>
          <cell r="M340">
            <v>8057113</v>
          </cell>
          <cell r="N340" t="str">
            <v>N/A</v>
          </cell>
          <cell r="O340" t="str">
            <v>julianav.corredor@urosario.edu.co</v>
          </cell>
          <cell r="P340">
            <v>1765376</v>
          </cell>
          <cell r="Q340">
            <v>5590357.3300000001</v>
          </cell>
          <cell r="S340">
            <v>5590357.3300000001</v>
          </cell>
          <cell r="T340" t="str">
            <v>Delegatura de Concesiones e Infraestructura</v>
          </cell>
          <cell r="U340" t="str">
            <v>Hermes José Castro Estrada</v>
          </cell>
          <cell r="V340">
            <v>44763</v>
          </cell>
          <cell r="W340">
            <v>48622</v>
          </cell>
          <cell r="X340">
            <v>44743</v>
          </cell>
          <cell r="Y340" t="str">
            <v>INVERSIÓN</v>
          </cell>
          <cell r="Z340">
            <v>90322</v>
          </cell>
          <cell r="AA340">
            <v>5590357.3300000001</v>
          </cell>
          <cell r="AB340" t="str">
            <v>C-2410-0600-3-0-2410002-02</v>
          </cell>
          <cell r="AC340" t="str">
            <v>ADQUISICIÓN DE BIENES Y
SERVICIOS - SERVICIO DE
SUPERVISIÓN EN EL
CUMPLIMIENTO DE LOS
REQUISITOS EN EL SECTOR
TRANSPORTE - FORTALECIMIENTO
A LA SUPERVISIÓN INTEGRAL A
LOS VIGILADOS A NIVEL
NACIONAL</v>
          </cell>
          <cell r="AD340" t="str">
            <v>si</v>
          </cell>
          <cell r="AE340">
            <v>44860</v>
          </cell>
          <cell r="AN340" t="str">
            <v>Prestar sus servicios de apoyo a la gestión en el Despacho del Superintendente Delegado de Concesiones e Infraestructura y sus direcciones, para la organización de los expedientes correspondientes a la gestión desarrollada en las actuaciones administrativas a su cargo</v>
          </cell>
          <cell r="AO340" t="str">
            <v>Contratación Directa</v>
          </cell>
          <cell r="AP340" t="str">
            <v>LOCAL</v>
          </cell>
          <cell r="AQ340" t="str">
            <v>BOGOTÁ D.C.</v>
          </cell>
          <cell r="AR340" t="str">
            <v>N/A</v>
          </cell>
          <cell r="AS340">
            <v>44760</v>
          </cell>
          <cell r="AT340">
            <v>24</v>
          </cell>
          <cell r="AU340">
            <v>45040</v>
          </cell>
          <cell r="AV340" t="str">
            <v xml:space="preserve">Prestación Servicios </v>
          </cell>
          <cell r="AW340" t="str">
            <v>EN EJECUCIÓN</v>
          </cell>
          <cell r="BA340" t="str">
            <v>https://community.secop.gov.co/Public/Tendering/OpportunityDetail/Index?noticeUID=CO1.NTC.3047214&amp;isFromPublicArea=True&amp;isModal=true&amp;asPopupView=true</v>
          </cell>
          <cell r="BB340" t="str">
            <v>2022537150100333E</v>
          </cell>
          <cell r="BC340" t="str">
            <v>SI</v>
          </cell>
        </row>
        <row r="341">
          <cell r="A341">
            <v>340</v>
          </cell>
          <cell r="B341" t="str">
            <v>Angela Tatiana Cepeda Pinzón / Maria Teresa Martinez</v>
          </cell>
          <cell r="C341" t="str">
            <v>1026296671 / 52097307</v>
          </cell>
          <cell r="D341" t="str">
            <v>17/08/1996 / 20/12/1971</v>
          </cell>
          <cell r="E341" t="str">
            <v xml:space="preserve">Bogotá </v>
          </cell>
          <cell r="F341" t="str">
            <v>Mujer</v>
          </cell>
          <cell r="G341">
            <v>44768</v>
          </cell>
          <cell r="H341">
            <v>44834</v>
          </cell>
          <cell r="I341">
            <v>80111601</v>
          </cell>
          <cell r="J341" t="str">
            <v>Técnico Laoral en Secretariado Ejecutivo</v>
          </cell>
          <cell r="K341" t="str">
            <v>Técnico I</v>
          </cell>
          <cell r="L341" t="str">
            <v>Apoyo</v>
          </cell>
          <cell r="M341">
            <v>3228492616</v>
          </cell>
          <cell r="N341" t="str">
            <v>N/A</v>
          </cell>
          <cell r="O341" t="str">
            <v>angelacepeda7@gmail.com</v>
          </cell>
          <cell r="P341">
            <v>1873920</v>
          </cell>
          <cell r="Q341">
            <v>4372480</v>
          </cell>
          <cell r="R341">
            <v>1811456</v>
          </cell>
          <cell r="S341">
            <v>6183936</v>
          </cell>
          <cell r="T341" t="str">
            <v>GIT de Jurisdicción Coactiva de la Oficina Asesora Jurídica</v>
          </cell>
          <cell r="U341" t="str">
            <v>Jhohan Samir Abdlah Rubiano</v>
          </cell>
          <cell r="V341">
            <v>44769</v>
          </cell>
          <cell r="W341">
            <v>24022</v>
          </cell>
          <cell r="X341">
            <v>44567</v>
          </cell>
          <cell r="Y341" t="str">
            <v>FUNCIONAMIENTO</v>
          </cell>
          <cell r="Z341">
            <v>92422</v>
          </cell>
          <cell r="AA341">
            <v>4372480</v>
          </cell>
          <cell r="AB341" t="str">
            <v>A-02-02-02-008-005</v>
          </cell>
          <cell r="AC341" t="str">
            <v>SERVICIOS DE 
SOPORTE</v>
          </cell>
          <cell r="AD341" t="str">
            <v>si</v>
          </cell>
          <cell r="AE341">
            <v>44870</v>
          </cell>
          <cell r="AH341" t="str">
            <v>ADICIÓN Y PRÓRROGA</v>
          </cell>
          <cell r="AI341">
            <v>44834</v>
          </cell>
          <cell r="AJ341" t="str">
            <v>N/A</v>
          </cell>
          <cell r="AK341" t="str">
            <v>Cesión</v>
          </cell>
          <cell r="AL341">
            <v>44844</v>
          </cell>
          <cell r="AM341">
            <v>44845</v>
          </cell>
          <cell r="AN341" t="str">
            <v xml:space="preserve">Prestar sus servicios de apoyo a la gestión con el fin de dar el soporte requerido en la entrega de insumos para gestión documental, manejo de archivo y organización topográfica del mismo derivado de los procesos de cobro coactivo y/o los asignados por la Oficina Asesora Jurídica. </v>
          </cell>
          <cell r="AO341" t="str">
            <v>Contratación Directa</v>
          </cell>
          <cell r="AP341" t="str">
            <v>LOCAL</v>
          </cell>
          <cell r="AQ341" t="str">
            <v>BOGOTÁ D.C.</v>
          </cell>
          <cell r="AR341" t="str">
            <v>N/A</v>
          </cell>
          <cell r="AS341">
            <v>44764</v>
          </cell>
          <cell r="AT341" t="e">
            <v>#VALUE!</v>
          </cell>
          <cell r="AU341">
            <v>45050</v>
          </cell>
          <cell r="AV341" t="str">
            <v xml:space="preserve">Prestación Servicios </v>
          </cell>
          <cell r="AW341" t="str">
            <v xml:space="preserve">CESIÓN / MODIFICACIÓN </v>
          </cell>
          <cell r="AX341">
            <v>44748</v>
          </cell>
          <cell r="AY341">
            <v>44769</v>
          </cell>
          <cell r="AZ341" t="str">
            <v>N/A</v>
          </cell>
          <cell r="BA341" t="str">
            <v>https://community.secop.gov.co/Public/Tendering/OpportunityDetail/Index?noticeUID=CO1.NTC.3060904&amp;isFromPublicArea=True&amp;isModal=true&amp;asPopupView=true</v>
          </cell>
          <cell r="BB341" t="str">
            <v>2022537150100347E</v>
          </cell>
          <cell r="BC341" t="str">
            <v>SI</v>
          </cell>
        </row>
        <row r="342">
          <cell r="A342">
            <v>341</v>
          </cell>
          <cell r="B342" t="str">
            <v>Oracle Colombia Ltda</v>
          </cell>
          <cell r="C342">
            <v>800103052</v>
          </cell>
          <cell r="D342" t="e">
            <v>#N/A</v>
          </cell>
          <cell r="E342" t="e">
            <v>#N/A</v>
          </cell>
          <cell r="F342" t="str">
            <v>Persona Jurídica</v>
          </cell>
          <cell r="G342">
            <v>44767</v>
          </cell>
          <cell r="H342">
            <v>45009</v>
          </cell>
          <cell r="I342" t="str">
            <v>81112501; 81112209; 81111805</v>
          </cell>
          <cell r="J342" t="e">
            <v>#N/A</v>
          </cell>
          <cell r="K342" t="e">
            <v>#N/A</v>
          </cell>
          <cell r="L342" t="str">
            <v>N/A</v>
          </cell>
          <cell r="M342">
            <v>6118385</v>
          </cell>
          <cell r="N342" t="str">
            <v>N/A</v>
          </cell>
          <cell r="O342" t="str">
            <v>ivan.montejo@oracle.com</v>
          </cell>
          <cell r="P342" t="str">
            <v>Un solo pago</v>
          </cell>
          <cell r="Q342">
            <v>794376745</v>
          </cell>
          <cell r="S342">
            <v>794376745</v>
          </cell>
          <cell r="T342" t="str">
            <v>TICS</v>
          </cell>
          <cell r="U342" t="str">
            <v>Jorge Guillermo Neira Bossa 2. Claudia Milena Rodriguez Álvarez (01/10/2022) hasta el 13/10/2022 
3. Rafael Enrique Niebles Fuenmayor</v>
          </cell>
          <cell r="V342">
            <v>44773</v>
          </cell>
          <cell r="W342">
            <v>48922</v>
          </cell>
          <cell r="X342">
            <v>44754</v>
          </cell>
          <cell r="Y342" t="str">
            <v>FUNCIONAMIENTO</v>
          </cell>
          <cell r="Z342">
            <v>91822</v>
          </cell>
          <cell r="AA342">
            <v>794376745</v>
          </cell>
          <cell r="AB342" t="str">
            <v>A-02-02-02-008-003</v>
          </cell>
          <cell r="AC342" t="str">
            <v>OTROS SERVICIOS
PROFESIONALES, CIENTÍFICOS Y TÉCNICOS</v>
          </cell>
          <cell r="AD342" t="str">
            <v>si</v>
          </cell>
          <cell r="AE342">
            <v>44981</v>
          </cell>
          <cell r="AN342" t="str">
            <v>Renovación de la actualización y soporte del licenciamiento de los productos Oracle denominado SOFWARE UPDATE LICENSE &amp; SUPPORT dela superintendencia de transporte.</v>
          </cell>
          <cell r="AO342" t="str">
            <v>Orden de compra</v>
          </cell>
          <cell r="AP342" t="str">
            <v>LOCAL</v>
          </cell>
          <cell r="AQ342" t="str">
            <v>BOGOTÁ D.C.</v>
          </cell>
          <cell r="AR342" t="str">
            <v>OC-93834</v>
          </cell>
          <cell r="AS342">
            <v>44767</v>
          </cell>
          <cell r="AT342" t="e">
            <v>#N/A</v>
          </cell>
          <cell r="AU342">
            <v>45161</v>
          </cell>
          <cell r="AV342" t="str">
            <v>Acuerdo Marco de precios</v>
          </cell>
          <cell r="AW342" t="str">
            <v>EN EJECUCIÓN</v>
          </cell>
          <cell r="AX342" t="str">
            <v>N/A</v>
          </cell>
          <cell r="AY342" t="str">
            <v>N/A</v>
          </cell>
          <cell r="AZ342">
            <v>44769</v>
          </cell>
          <cell r="BA342" t="str">
            <v>https://www.colombiacompra.gov.co/tienda-virtual-del-estado-colombiano/ordenes-compra/93834</v>
          </cell>
          <cell r="BB342" t="str">
            <v>2022537150100346E</v>
          </cell>
          <cell r="BC342" t="str">
            <v>SI</v>
          </cell>
        </row>
        <row r="343">
          <cell r="A343">
            <v>342</v>
          </cell>
          <cell r="B343" t="str">
            <v>TICBRIDGE</v>
          </cell>
          <cell r="C343">
            <v>900313620</v>
          </cell>
          <cell r="D343" t="e">
            <v>#N/A</v>
          </cell>
          <cell r="E343" t="e">
            <v>#N/A</v>
          </cell>
          <cell r="F343" t="str">
            <v>Persona Jurídica</v>
          </cell>
          <cell r="G343">
            <v>44777</v>
          </cell>
          <cell r="H343">
            <v>44900</v>
          </cell>
          <cell r="I343" t="str">
            <v>81112200, 45111900</v>
          </cell>
          <cell r="J343" t="e">
            <v>#N/A</v>
          </cell>
          <cell r="K343" t="e">
            <v>#N/A</v>
          </cell>
          <cell r="L343" t="str">
            <v>N/A</v>
          </cell>
          <cell r="M343">
            <v>6431584</v>
          </cell>
          <cell r="N343" t="str">
            <v>N/A</v>
          </cell>
          <cell r="O343" t="str">
            <v>yulieth.pastran@ticbridge.com</v>
          </cell>
          <cell r="P343" t="str">
            <v>Según factura</v>
          </cell>
          <cell r="Q343">
            <v>975500000</v>
          </cell>
          <cell r="S343">
            <v>975500000</v>
          </cell>
          <cell r="T343" t="str">
            <v>TICS</v>
          </cell>
          <cell r="U343" t="str">
            <v>Jorge Guillermo Neira Bossa 2. Claudia Milena Rodriguez Álvarez (01/10/2022)</v>
          </cell>
          <cell r="V343">
            <v>44791</v>
          </cell>
          <cell r="W343">
            <v>45822</v>
          </cell>
          <cell r="X343">
            <v>44678</v>
          </cell>
          <cell r="Y343" t="str">
            <v>INVERSIÓN</v>
          </cell>
          <cell r="Z343">
            <v>96822</v>
          </cell>
          <cell r="AA343">
            <v>975500000</v>
          </cell>
          <cell r="AB343" t="str">
            <v>C-2499-0600-2-0-2499067-02</v>
          </cell>
          <cell r="AC343" t="str">
            <v xml:space="preserve">ADQUISICIÓN DE
BIENES Y SERVICIOS - SERVICIOS
TECNOLÓGICOS - MEJORAMIENTO DE LA
GESTIÓN Y CAPACIDAD INSTITUCIONAL PARA
LA SUPERVISIÓN INTEGRAL A LOS VIGILADOS A
NIVEL NACIONAL
</v>
          </cell>
          <cell r="AD343" t="str">
            <v>si</v>
          </cell>
          <cell r="AE343">
            <v>44900</v>
          </cell>
          <cell r="AN343" t="str">
            <v>Adquisición e instalación de equipamiento para la modernización tecnológica de espacios para la realización de audiencias y conciliaciones en la Superintendencia de Transporte</v>
          </cell>
          <cell r="AO343" t="str">
            <v>Selección abreviada subasta inversa</v>
          </cell>
          <cell r="AP343" t="str">
            <v>LOCAL</v>
          </cell>
          <cell r="AQ343" t="str">
            <v>BOGOTÁ D.C.</v>
          </cell>
          <cell r="AR343" t="str">
            <v>SASI-004-2022</v>
          </cell>
          <cell r="AS343">
            <v>44774</v>
          </cell>
          <cell r="AT343" t="e">
            <v>#N/A</v>
          </cell>
          <cell r="AU343">
            <v>45080</v>
          </cell>
          <cell r="AV343" t="str">
            <v>Compraventa</v>
          </cell>
          <cell r="AW343" t="str">
            <v>EN EJECUCIÓN</v>
          </cell>
          <cell r="AX343" t="str">
            <v>N/A</v>
          </cell>
          <cell r="AY343" t="str">
            <v>N/A</v>
          </cell>
          <cell r="AZ343">
            <v>44785</v>
          </cell>
          <cell r="BA343" t="str">
            <v>https://community.secop.gov.co/Public/Tendering/OpportunityDetail/Index?noticeUID=CO1.NTC.3003059&amp;isFromPublicArea=True&amp;isModal=true&amp;asPopupView=true</v>
          </cell>
          <cell r="BB343" t="str">
            <v>2022537150100352E</v>
          </cell>
          <cell r="BC343" t="str">
            <v>SI</v>
          </cell>
        </row>
        <row r="344">
          <cell r="A344">
            <v>343</v>
          </cell>
          <cell r="B344" t="str">
            <v xml:space="preserve">POWERSUN S.A.S </v>
          </cell>
          <cell r="C344" t="str">
            <v>900.098.348-3</v>
          </cell>
          <cell r="D344" t="e">
            <v>#N/A</v>
          </cell>
          <cell r="E344" t="e">
            <v>#N/A</v>
          </cell>
          <cell r="F344" t="str">
            <v>Persona Jurídica</v>
          </cell>
          <cell r="G344">
            <v>44777</v>
          </cell>
          <cell r="H344">
            <v>44926</v>
          </cell>
          <cell r="I344" t="str">
            <v>72151514, 39121000</v>
          </cell>
          <cell r="J344" t="e">
            <v>#N/A</v>
          </cell>
          <cell r="K344" t="e">
            <v>#N/A</v>
          </cell>
          <cell r="L344" t="str">
            <v>N/A</v>
          </cell>
          <cell r="M344">
            <v>7450203</v>
          </cell>
          <cell r="N344" t="str">
            <v>N/A</v>
          </cell>
          <cell r="O344" t="str">
            <v>licitaciones@powersunups.com</v>
          </cell>
          <cell r="P344" t="str">
            <v>Según factura</v>
          </cell>
          <cell r="Q344">
            <v>9697310</v>
          </cell>
          <cell r="S344">
            <v>9697310</v>
          </cell>
          <cell r="T344" t="str">
            <v>TICS</v>
          </cell>
          <cell r="U344" t="str">
            <v>Jorge Guillermo Neira Bossa 2. Claudia Milena Rodriguez Álvarez (01/10/2022)</v>
          </cell>
          <cell r="V344">
            <v>44790</v>
          </cell>
          <cell r="W344">
            <v>42422</v>
          </cell>
          <cell r="X344">
            <v>44620</v>
          </cell>
          <cell r="Y344" t="str">
            <v>FUNCIONAMIENTO</v>
          </cell>
          <cell r="Z344">
            <v>96922</v>
          </cell>
          <cell r="AA344">
            <v>9697310</v>
          </cell>
          <cell r="AB344" t="str">
            <v>A-02-02-02-008-007</v>
          </cell>
          <cell r="AC344" t="str">
            <v>SERVICIOS DE MANTENIMIENTO, REPARACIÓN E INSTALACIÓN (EXCEPTO SERVICIOS DE CONSTRUCCIÓN)</v>
          </cell>
          <cell r="AD344" t="str">
            <v>si</v>
          </cell>
          <cell r="AE344">
            <v>44926</v>
          </cell>
          <cell r="AN344" t="str">
            <v>Prestar el servicio de mantenimiento de los Sistemas de Alimentación Ininterrumpida(SAI - UPS) de las sedes de la Superintendencia de Transporte incluyendo bolsa de repuestos</v>
          </cell>
          <cell r="AO344" t="str">
            <v>Selección abreviada subasta inversa</v>
          </cell>
          <cell r="AP344" t="str">
            <v>LOCAL</v>
          </cell>
          <cell r="AQ344" t="str">
            <v>BOGOTÁ D.C.</v>
          </cell>
          <cell r="AR344" t="str">
            <v>SASI 005 (1  LOTE)</v>
          </cell>
          <cell r="AS344">
            <v>44767</v>
          </cell>
          <cell r="AT344" t="e">
            <v>#N/A</v>
          </cell>
          <cell r="AU344">
            <v>45106</v>
          </cell>
          <cell r="AV344" t="str">
            <v xml:space="preserve">Prestación Servicios </v>
          </cell>
          <cell r="AW344" t="str">
            <v>EN EJECUCIÓN</v>
          </cell>
          <cell r="AX344" t="str">
            <v>N/A</v>
          </cell>
          <cell r="AY344" t="str">
            <v>N/A</v>
          </cell>
          <cell r="AZ344">
            <v>44785</v>
          </cell>
          <cell r="BA344" t="str">
            <v>https://community.secop.gov.co/Public/Tendering/OpportunityDetail/Index?noticeUID=CO1.NTC.3000384&amp;isFromPublicArea=True&amp;isModal=true&amp;asPopupView=true</v>
          </cell>
          <cell r="BB344" t="str">
            <v>2022537150100348E</v>
          </cell>
          <cell r="BC344" t="str">
            <v>SI</v>
          </cell>
        </row>
        <row r="345">
          <cell r="A345">
            <v>344</v>
          </cell>
          <cell r="B345" t="str">
            <v>UT SISEG 2022-1: SISELCOM / INFRAESTRUCTURAS SEGURAS SAS</v>
          </cell>
          <cell r="C345" t="str">
            <v>900.639.534-1 / 901.188.624-1</v>
          </cell>
          <cell r="D345" t="e">
            <v>#N/A</v>
          </cell>
          <cell r="E345" t="e">
            <v>#N/A</v>
          </cell>
          <cell r="F345" t="str">
            <v>Persona Jurídica</v>
          </cell>
          <cell r="G345">
            <v>44774</v>
          </cell>
          <cell r="H345">
            <v>44926</v>
          </cell>
          <cell r="I345" t="str">
            <v>72151514, 39121000</v>
          </cell>
          <cell r="J345" t="e">
            <v>#N/A</v>
          </cell>
          <cell r="K345" t="e">
            <v>#N/A</v>
          </cell>
          <cell r="L345" t="str">
            <v>N/A</v>
          </cell>
          <cell r="M345">
            <v>3868071</v>
          </cell>
          <cell r="N345" t="str">
            <v>N/A</v>
          </cell>
          <cell r="O345" t="str">
            <v>informacion@siselcom.co</v>
          </cell>
          <cell r="P345" t="str">
            <v>Según factura</v>
          </cell>
          <cell r="Q345">
            <v>139010000</v>
          </cell>
          <cell r="S345">
            <v>139010000</v>
          </cell>
          <cell r="T345" t="str">
            <v>TICS</v>
          </cell>
          <cell r="U345" t="str">
            <v>Jorge Guillermo Neira Bossa 2. Claudia Milena Rodriguez Álvarez (01/10/2022)</v>
          </cell>
          <cell r="V345">
            <v>44784</v>
          </cell>
          <cell r="W345">
            <v>42422</v>
          </cell>
          <cell r="X345">
            <v>44620</v>
          </cell>
          <cell r="Y345" t="str">
            <v>FUNCIONAMIENTO</v>
          </cell>
          <cell r="Z345">
            <v>97022</v>
          </cell>
          <cell r="AA345">
            <v>139010000</v>
          </cell>
          <cell r="AB345" t="str">
            <v>A-02-02-02-008-007</v>
          </cell>
          <cell r="AC345" t="str">
            <v>SERVICIOS DE MANTENIMIENTO, REPARACIÓN E INSTALACIÓN (EXCEPTO SERVICIOS DE CONSTRUCCIÓN)</v>
          </cell>
          <cell r="AD345" t="str">
            <v>si</v>
          </cell>
          <cell r="AE345">
            <v>44926</v>
          </cell>
          <cell r="AN345" t="str">
            <v>Prestar el servicio de mantenimiento de los Sistemas de Alimentación Ininterrumpida(SAI - UPS) de las sedes de la Superintendencia de Transporte incluyendo bolsa de repuestos</v>
          </cell>
          <cell r="AO345" t="str">
            <v>Selección abreviada subasta inversa</v>
          </cell>
          <cell r="AP345" t="str">
            <v>LOCAL</v>
          </cell>
          <cell r="AQ345" t="str">
            <v>BOGOTÁ D.C.</v>
          </cell>
          <cell r="AR345" t="str">
            <v>SASI 005 (2  LOTE)</v>
          </cell>
          <cell r="AS345">
            <v>44767</v>
          </cell>
          <cell r="AT345" t="e">
            <v>#N/A</v>
          </cell>
          <cell r="AU345">
            <v>45106</v>
          </cell>
          <cell r="AV345" t="str">
            <v xml:space="preserve">Prestación Servicios </v>
          </cell>
          <cell r="AW345" t="str">
            <v>EN EJECUCIÓN</v>
          </cell>
          <cell r="AX345" t="str">
            <v>N/A</v>
          </cell>
          <cell r="AY345" t="str">
            <v>N/A</v>
          </cell>
          <cell r="AZ345">
            <v>44782</v>
          </cell>
          <cell r="BA345" t="str">
            <v>https://community.secop.gov.co/Public/Tendering/OpportunityDetail/Index?noticeUID=CO1.NTC.3000384&amp;isFromPublicArea=True&amp;isModal=true&amp;asPopupView=true</v>
          </cell>
          <cell r="BB345" t="str">
            <v>2022537150100349E</v>
          </cell>
          <cell r="BC345" t="str">
            <v>SI</v>
          </cell>
        </row>
        <row r="346">
          <cell r="A346">
            <v>345</v>
          </cell>
          <cell r="B346" t="str">
            <v>Ernst &amp; Young SAS</v>
          </cell>
          <cell r="C346">
            <v>860036884</v>
          </cell>
          <cell r="D346" t="e">
            <v>#N/A</v>
          </cell>
          <cell r="E346" t="e">
            <v>#N/A</v>
          </cell>
          <cell r="F346" t="str">
            <v>Persona Jurídica</v>
          </cell>
          <cell r="G346">
            <v>44781</v>
          </cell>
          <cell r="H346">
            <v>44911</v>
          </cell>
          <cell r="I346">
            <v>81111500</v>
          </cell>
          <cell r="J346" t="e">
            <v>#N/A</v>
          </cell>
          <cell r="K346" t="e">
            <v>#N/A</v>
          </cell>
          <cell r="L346" t="str">
            <v>N/A</v>
          </cell>
          <cell r="M346">
            <v>4847000</v>
          </cell>
          <cell r="N346" t="str">
            <v>N/A</v>
          </cell>
          <cell r="O346" t="str">
            <v>CONTACTOEY@CO.EY.COM</v>
          </cell>
          <cell r="P346" t="str">
            <v>Según factura</v>
          </cell>
          <cell r="Q346">
            <v>407568200</v>
          </cell>
          <cell r="S346">
            <v>407568200</v>
          </cell>
          <cell r="T346" t="str">
            <v>TICS</v>
          </cell>
          <cell r="U346" t="str">
            <v>1,Jorge Guillermo Neira Bossa hasta el (30/09/2022)
 2. Claudia Milena Rodriguez Álvarez (01/10/2022) - hasta el 13/10/2022
2.1. Rafael Enrique Niebles Fuenmayor
3. Diego Felipe Diaz Burgos</v>
          </cell>
          <cell r="V346">
            <v>44790</v>
          </cell>
          <cell r="W346">
            <v>42522</v>
          </cell>
          <cell r="X346">
            <v>44620</v>
          </cell>
          <cell r="Y346" t="str">
            <v>INVERSIÓN</v>
          </cell>
          <cell r="Z346">
            <v>97622</v>
          </cell>
          <cell r="AA346">
            <v>407568200</v>
          </cell>
          <cell r="AB346" t="str">
            <v>C-2499-0600-2-0-2499067-02</v>
          </cell>
          <cell r="AC346" t="str">
            <v>ADQUISICIÓN DE
BIENES Y SERVICIOS - SERVICIOS
TECNOLÓGICOS - MEJORAMIENTO DE LA
GESTIÓN Y CAPACIDAD INSTITUCIONAL PARA
LA SUPERVISIÓN INTEGRAL A LOS VIGILADOS A
NIVEL NACIONAL</v>
          </cell>
          <cell r="AD346" t="str">
            <v>si</v>
          </cell>
          <cell r="AE346">
            <v>44910</v>
          </cell>
          <cell r="AN346" t="str">
            <v xml:space="preserve">Prestar servicios de consultoría especializada para la formulación de un plan de continuidad de negocio para la optimización de procesos y procedimientos de la superintendencia de transporte </v>
          </cell>
          <cell r="AO346" t="str">
            <v>Concurso de méritos abierto</v>
          </cell>
          <cell r="AP346" t="str">
            <v>LOCAL</v>
          </cell>
          <cell r="AQ346" t="str">
            <v>BOGOTÁ D.C.</v>
          </cell>
          <cell r="AR346" t="str">
            <v>CMA-001-2022</v>
          </cell>
          <cell r="AS346">
            <v>44757</v>
          </cell>
          <cell r="AT346" t="e">
            <v>#N/A</v>
          </cell>
          <cell r="AU346">
            <v>45090</v>
          </cell>
          <cell r="AV346" t="str">
            <v>Consultoria</v>
          </cell>
          <cell r="AW346" t="str">
            <v>EN EJECUCIÓN</v>
          </cell>
          <cell r="AX346" t="str">
            <v>N/A</v>
          </cell>
          <cell r="AY346" t="str">
            <v>N/A</v>
          </cell>
          <cell r="AZ346">
            <v>44789</v>
          </cell>
          <cell r="BA346" t="str">
            <v>https://community.secop.gov.co/Public/Tendering/OpportunityDetail/Index?noticeUID=CO1.NTC.3012367&amp;isFromPublicArea=True&amp;isModal=true&amp;asPopupView=true</v>
          </cell>
          <cell r="BB346" t="str">
            <v>2022537150100353E</v>
          </cell>
          <cell r="BC346" t="str">
            <v>SI</v>
          </cell>
        </row>
        <row r="347">
          <cell r="A347">
            <v>346</v>
          </cell>
          <cell r="B347" t="str">
            <v>Carlos Enrique Ricaurte Pardo</v>
          </cell>
          <cell r="C347">
            <v>13071583</v>
          </cell>
          <cell r="D347">
            <v>29855</v>
          </cell>
          <cell r="E347" t="str">
            <v>Pasto</v>
          </cell>
          <cell r="F347" t="str">
            <v>Hombre</v>
          </cell>
          <cell r="G347">
            <v>44797</v>
          </cell>
          <cell r="H347">
            <v>44926</v>
          </cell>
          <cell r="I347">
            <v>80111614</v>
          </cell>
          <cell r="J347" t="str">
            <v>Ingenieria de sisitemas esp en contrucción de software</v>
          </cell>
          <cell r="K347" t="str">
            <v>ESPECIALIZADO IV</v>
          </cell>
          <cell r="L347" t="str">
            <v>Profesional</v>
          </cell>
          <cell r="M347">
            <v>3173473850</v>
          </cell>
          <cell r="N347" t="str">
            <v>carlosricaurte@supertransporte.gov.co</v>
          </cell>
          <cell r="O347" t="str">
            <v>carlinhoricaurte@gmail.com</v>
          </cell>
          <cell r="P347">
            <v>7288832</v>
          </cell>
          <cell r="Q347">
            <v>31099017</v>
          </cell>
          <cell r="S347">
            <v>31099017</v>
          </cell>
          <cell r="T347" t="str">
            <v>TICS</v>
          </cell>
          <cell r="U347" t="str">
            <v>Jorge Guillermo Neira Bossa 2. Claudia Milena Rodriguez Álvarez (01/10/2022)</v>
          </cell>
          <cell r="V347">
            <v>44802</v>
          </cell>
          <cell r="W347">
            <v>50022</v>
          </cell>
          <cell r="X347">
            <v>44777</v>
          </cell>
          <cell r="Y347" t="str">
            <v>INVERSIÓN</v>
          </cell>
          <cell r="Z347">
            <v>100122</v>
          </cell>
          <cell r="AA347">
            <v>31099017</v>
          </cell>
          <cell r="AB347" t="str">
            <v>C-2499-0600-2-0-2499062-02</v>
          </cell>
          <cell r="AC347" t="str">
            <v>ADQUISICIÓN DE BIENES Y
SERVICIOS - SERVICIOS DE
INFORMACIÓN ACTUALIZADOS -
MEJORAMIENTO DE LA GESTIÓN Y
CAPACIDAD INSTITUCIONAL PARA
LA SUPERVISIÓN INTEGRAL A LOS
VIGILADOS A NIVEL NACIONAL</v>
          </cell>
          <cell r="AD347" t="str">
            <v>si</v>
          </cell>
          <cell r="AE347">
            <v>44926</v>
          </cell>
          <cell r="AN347" t="str">
            <v xml:space="preserve">Prestar sus servicios profesionales adelantando actividades para la codificación de software de los sistemas de información de la Superintendencia de Transporte, particularmente en el mantenimiento evolutivo del software de gestión documental "ORFEO" </v>
          </cell>
          <cell r="AO347" t="str">
            <v xml:space="preserve">Contratación Directa </v>
          </cell>
          <cell r="AP347" t="str">
            <v>LOCAL</v>
          </cell>
          <cell r="AQ347" t="str">
            <v>BOGOTÁ D.C.</v>
          </cell>
          <cell r="AR347" t="str">
            <v>N/A</v>
          </cell>
          <cell r="AS347">
            <v>44797</v>
          </cell>
          <cell r="AT347">
            <v>41</v>
          </cell>
          <cell r="AU347" t="str">
            <v>N/A</v>
          </cell>
          <cell r="AV347" t="str">
            <v xml:space="preserve">Prestación Servicios </v>
          </cell>
          <cell r="AW347" t="str">
            <v>EN EJECUCIÓN</v>
          </cell>
          <cell r="AX347" t="str">
            <v>N/A</v>
          </cell>
          <cell r="AY347">
            <v>44798</v>
          </cell>
          <cell r="AZ347">
            <v>44802</v>
          </cell>
          <cell r="BA347" t="str">
            <v>https://community.secop.gov.co/Public/Tendering/OpportunityDetail/Index?noticeUID=CO1.NTC.3189907&amp;isFromPublicArea=True&amp;isModal=true&amp;asPopupView=true</v>
          </cell>
        </row>
        <row r="348">
          <cell r="A348">
            <v>347</v>
          </cell>
          <cell r="B348" t="str">
            <v>SEGUROS DEL ESTADO S.A.</v>
          </cell>
          <cell r="C348">
            <v>860009578</v>
          </cell>
          <cell r="D348" t="e">
            <v>#N/A</v>
          </cell>
          <cell r="E348" t="e">
            <v>#N/A</v>
          </cell>
          <cell r="F348" t="str">
            <v>Persona Jurídica</v>
          </cell>
          <cell r="G348">
            <v>44798</v>
          </cell>
          <cell r="H348">
            <v>45167</v>
          </cell>
          <cell r="I348">
            <v>84131603</v>
          </cell>
          <cell r="J348" t="e">
            <v>#N/A</v>
          </cell>
          <cell r="K348" t="e">
            <v>#N/A</v>
          </cell>
          <cell r="L348" t="str">
            <v>N/A</v>
          </cell>
          <cell r="M348">
            <v>6019330</v>
          </cell>
          <cell r="N348" t="str">
            <v>N/A</v>
          </cell>
          <cell r="O348" t="str">
            <v>licitaciones@segurosdelestado.com</v>
          </cell>
          <cell r="P348" t="str">
            <v>Unico pago</v>
          </cell>
          <cell r="Q348">
            <v>3902000</v>
          </cell>
          <cell r="S348">
            <v>3902000</v>
          </cell>
          <cell r="T348" t="str">
            <v>Dirección Administrativa</v>
          </cell>
          <cell r="U348" t="str">
            <v>Denis Adriana Monroy Rugeles</v>
          </cell>
          <cell r="V348">
            <v>44802</v>
          </cell>
          <cell r="W348">
            <v>49222</v>
          </cell>
          <cell r="X348">
            <v>44764</v>
          </cell>
          <cell r="Y348" t="str">
            <v>FUNCIONAMIENTO</v>
          </cell>
          <cell r="Z348">
            <v>100422</v>
          </cell>
          <cell r="AA348">
            <v>3902000</v>
          </cell>
          <cell r="AB348" t="str">
            <v>A-02-02-02-007-001</v>
          </cell>
          <cell r="AC348" t="str">
            <v>ADQUISICIÓN DE BIENES Y
SERVICIOS - SERVICIOS DE
INFORMACIÓN ACTUALIZADOS -
MEJORAMIENTO DE LA GESTIÓN Y
CAPACIDAD INSTITUCIONAL PARA
LA SUPERVISIÓN INTEGRAL A LOS
VIGILADOS A NIVEL NACIONAL</v>
          </cell>
          <cell r="AD348" t="str">
            <v>si</v>
          </cell>
          <cell r="AE348">
            <v>45167</v>
          </cell>
          <cell r="AN348" t="str">
            <v xml:space="preserve">Adquisición de los seguros obligatorios SOAT para vehículos de propiedad de la SUPERTRANSPORTE. </v>
          </cell>
          <cell r="AO348" t="str">
            <v>Minima Cuantía</v>
          </cell>
          <cell r="AP348" t="str">
            <v>LOCAL</v>
          </cell>
          <cell r="AQ348" t="str">
            <v>BOGOTÁ D.C.</v>
          </cell>
          <cell r="AR348" t="str">
            <v>IPMC - 008-2022</v>
          </cell>
          <cell r="AS348">
            <v>44798</v>
          </cell>
          <cell r="AT348" t="e">
            <v>#N/A</v>
          </cell>
          <cell r="AU348" t="str">
            <v>N/A</v>
          </cell>
          <cell r="AV348" t="str">
            <v>CONTRATO DE SEGURO</v>
          </cell>
          <cell r="AW348" t="str">
            <v>EN EJECUCIÓN</v>
          </cell>
          <cell r="AX348" t="str">
            <v>N/A</v>
          </cell>
          <cell r="AY348" t="str">
            <v>N/A</v>
          </cell>
          <cell r="AZ348" t="str">
            <v>N/A</v>
          </cell>
          <cell r="BA348" t="str">
            <v>https://community.secop.gov.co/Public/Tendering/OpportunityDetail/Index?noticeUID=CO1.NTC.3148699&amp;isFromPublicArea=True&amp;isModal=true&amp;asPopupView=true</v>
          </cell>
        </row>
        <row r="349">
          <cell r="A349">
            <v>348</v>
          </cell>
          <cell r="B349" t="str">
            <v>Carlos Eduardo Campos Garcia</v>
          </cell>
          <cell r="C349">
            <v>80097502</v>
          </cell>
          <cell r="D349">
            <v>30318</v>
          </cell>
          <cell r="E349" t="str">
            <v>Bogotá D.C.</v>
          </cell>
          <cell r="F349" t="str">
            <v>Hombre</v>
          </cell>
          <cell r="G349">
            <v>44802</v>
          </cell>
          <cell r="H349">
            <v>44926</v>
          </cell>
          <cell r="I349">
            <v>80111614</v>
          </cell>
          <cell r="J349" t="str">
            <v>Ingeniero de Sisitemsa</v>
          </cell>
          <cell r="K349" t="str">
            <v>ESPECIALIZADO IV</v>
          </cell>
          <cell r="L349" t="str">
            <v>Profesional</v>
          </cell>
          <cell r="M349">
            <v>3592295</v>
          </cell>
          <cell r="N349" t="str">
            <v>carloscampos@supertransporte.gov.co</v>
          </cell>
          <cell r="O349" t="str">
            <v>careduc@gmail.com</v>
          </cell>
          <cell r="P349">
            <v>7288832</v>
          </cell>
          <cell r="Q349">
            <v>31099017</v>
          </cell>
          <cell r="S349">
            <v>31099017</v>
          </cell>
          <cell r="T349" t="str">
            <v>TICS</v>
          </cell>
          <cell r="U349" t="str">
            <v>Jorge Guillermo Neira Bossa 2. Claudia Milena Rodriguez Álvarez (01/10/2022)</v>
          </cell>
          <cell r="V349">
            <v>44805</v>
          </cell>
          <cell r="W349">
            <v>49922</v>
          </cell>
          <cell r="X349">
            <v>44777</v>
          </cell>
          <cell r="Y349" t="str">
            <v>INVERSIÓN</v>
          </cell>
          <cell r="Z349">
            <v>100722</v>
          </cell>
          <cell r="AA349">
            <v>29884211</v>
          </cell>
          <cell r="AB349" t="str">
            <v xml:space="preserve">C-2499-0600-2-0-2499062-02 </v>
          </cell>
          <cell r="AC349" t="str">
            <v>ADQUISICIÓN DE BIENES Y
SERVICIOS - SERVICIOS DE
INFORMACIÓN ACTUALIZADOS -
MEJORAMIENTO DE LA GESTIÓN Y
CAPACIDAD INSTITUCIONAL PARA
LA SUPERVISIÓN INTEGRAL A LOS
VIGILADOS A NIVEL NACIONAL</v>
          </cell>
          <cell r="AD349" t="str">
            <v>si</v>
          </cell>
          <cell r="AE349">
            <v>44926</v>
          </cell>
          <cell r="AN349" t="str">
            <v xml:space="preserve">Prestar sus servicios profesionales adelantando actividades para la codificación de software de los sistemas de información de la Superintendencia de Transporte, particularmente en el desarrollo de funcionalidades del software para la gestión de notificaciones. </v>
          </cell>
          <cell r="AO349" t="str">
            <v xml:space="preserve">Contratación Directa </v>
          </cell>
          <cell r="AP349" t="str">
            <v>LOCAL</v>
          </cell>
          <cell r="AQ349" t="str">
            <v>BOGOTÁ D.C.</v>
          </cell>
          <cell r="AR349" t="str">
            <v>N/A</v>
          </cell>
          <cell r="AS349">
            <v>44802</v>
          </cell>
          <cell r="AT349">
            <v>39</v>
          </cell>
          <cell r="AU349" t="str">
            <v>N/A</v>
          </cell>
          <cell r="AV349" t="str">
            <v xml:space="preserve">Prestación Servicios </v>
          </cell>
          <cell r="AW349" t="str">
            <v>EN EJECUCIÓN</v>
          </cell>
          <cell r="AX349" t="str">
            <v>N/A</v>
          </cell>
          <cell r="AY349">
            <v>44805</v>
          </cell>
          <cell r="AZ349">
            <v>44758</v>
          </cell>
          <cell r="BA349" t="str">
            <v>https://www.secop.gov.co/CO1BusinessLine/Tendering/ContractNoticeView/Index?prevCtxLbl=Buscar+procesos&amp;prevCtxUrl=https%3a%2f%2fwww.secop.gov.co%3a443%2fCO1BusinessLine%2fTendering%2fContractNoticeManagement%2fIndex&amp;notice=CO1.NTC.3204541</v>
          </cell>
        </row>
        <row r="350">
          <cell r="A350">
            <v>349</v>
          </cell>
          <cell r="B350" t="str">
            <v xml:space="preserve">PROGRAMA DE LAS NACIONES UNIDAS PARA EL DESARROLLO PNUD </v>
          </cell>
          <cell r="C350">
            <v>800091076</v>
          </cell>
          <cell r="D350" t="e">
            <v>#N/A</v>
          </cell>
          <cell r="E350" t="str">
            <v>CANCELADO</v>
          </cell>
          <cell r="F350" t="str">
            <v>CANCELADO</v>
          </cell>
          <cell r="G350" t="str">
            <v>CANCELADO</v>
          </cell>
          <cell r="H350" t="str">
            <v>CANCELADO</v>
          </cell>
          <cell r="I350" t="str">
            <v>CANCELADO</v>
          </cell>
          <cell r="J350" t="str">
            <v>CANCELADO</v>
          </cell>
          <cell r="K350" t="str">
            <v>N/A</v>
          </cell>
          <cell r="L350" t="str">
            <v>N/A</v>
          </cell>
          <cell r="M350" t="str">
            <v>N/A</v>
          </cell>
          <cell r="N350" t="str">
            <v>N/A</v>
          </cell>
          <cell r="O350" t="str">
            <v>N/A</v>
          </cell>
          <cell r="P350" t="str">
            <v>N/A</v>
          </cell>
          <cell r="Q350" t="str">
            <v>N/A</v>
          </cell>
          <cell r="S350" t="str">
            <v>N/A</v>
          </cell>
          <cell r="T350" t="str">
            <v>N/A</v>
          </cell>
          <cell r="U350" t="str">
            <v>N/A</v>
          </cell>
          <cell r="V350" t="str">
            <v>CANCELADO</v>
          </cell>
          <cell r="W350" t="str">
            <v>CANCELADO</v>
          </cell>
          <cell r="X350" t="str">
            <v>CANCELADO</v>
          </cell>
          <cell r="Y350" t="str">
            <v>CANCELADO</v>
          </cell>
          <cell r="Z350" t="str">
            <v>CANCELADO</v>
          </cell>
          <cell r="AA350" t="str">
            <v>CANCELADO</v>
          </cell>
          <cell r="AB350" t="str">
            <v>CANCELADO</v>
          </cell>
          <cell r="AC350" t="str">
            <v>CANCELADO</v>
          </cell>
          <cell r="AD350" t="str">
            <v>no</v>
          </cell>
          <cell r="AE350" t="str">
            <v>CANCELADO</v>
          </cell>
          <cell r="AF350" t="str">
            <v>CANCELADO</v>
          </cell>
          <cell r="AG350" t="str">
            <v>CANCELADO</v>
          </cell>
          <cell r="AH350" t="str">
            <v>CANCELADO</v>
          </cell>
          <cell r="AI350" t="str">
            <v>CANCELADO</v>
          </cell>
          <cell r="AN350" t="str">
            <v>CANCELADO</v>
          </cell>
          <cell r="AO350" t="str">
            <v>CANCELADO</v>
          </cell>
          <cell r="AP350" t="str">
            <v>CANCELADO</v>
          </cell>
          <cell r="AQ350" t="str">
            <v>CANCELADO</v>
          </cell>
          <cell r="AT350" t="e">
            <v>#N/A</v>
          </cell>
          <cell r="AU350" t="str">
            <v>CANCELADO</v>
          </cell>
          <cell r="AV350" t="str">
            <v>CANCELADO</v>
          </cell>
          <cell r="AW350" t="str">
            <v>CANCELADO</v>
          </cell>
          <cell r="AX350" t="str">
            <v>N/A</v>
          </cell>
          <cell r="AY350" t="str">
            <v>N/A</v>
          </cell>
          <cell r="AZ350" t="str">
            <v>N/A</v>
          </cell>
        </row>
        <row r="351">
          <cell r="A351">
            <v>350</v>
          </cell>
          <cell r="B351" t="str">
            <v>Software de gestión de MIPG</v>
          </cell>
          <cell r="C351">
            <v>900184755</v>
          </cell>
          <cell r="D351" t="e">
            <v>#N/A</v>
          </cell>
          <cell r="E351" t="e">
            <v>#N/A</v>
          </cell>
          <cell r="F351" t="str">
            <v>Persona Jurídica</v>
          </cell>
          <cell r="G351">
            <v>44818</v>
          </cell>
          <cell r="H351">
            <v>44926</v>
          </cell>
          <cell r="I351">
            <v>81111504</v>
          </cell>
          <cell r="J351" t="str">
            <v>N/A</v>
          </cell>
          <cell r="K351">
            <v>84131603</v>
          </cell>
          <cell r="L351" t="e">
            <v>#N/A</v>
          </cell>
          <cell r="M351">
            <v>4854660</v>
          </cell>
          <cell r="N351" t="str">
            <v>N/A</v>
          </cell>
          <cell r="O351" t="str">
            <v>pbermudez@tiqal.com</v>
          </cell>
          <cell r="P351" t="str">
            <v>Según factura</v>
          </cell>
          <cell r="Q351">
            <v>139808916</v>
          </cell>
          <cell r="S351">
            <v>139808916</v>
          </cell>
          <cell r="T351" t="str">
            <v>TICS</v>
          </cell>
          <cell r="U351" t="str">
            <v>Jorge Guillermo Neira Bossa 
2. Claudia Milena Rodriguez Álvarez (01/10/2022) -  hasta el 13/10/2022
2.1. Rafael Enrique Niebles Fuenmayor
3. Diego Felipe Diaz Burgos</v>
          </cell>
          <cell r="V351">
            <v>44826</v>
          </cell>
          <cell r="W351">
            <v>46522</v>
          </cell>
          <cell r="X351">
            <v>44692</v>
          </cell>
          <cell r="Y351" t="str">
            <v>INVERSIÓN</v>
          </cell>
          <cell r="Z351">
            <v>105322</v>
          </cell>
          <cell r="AA351">
            <v>139808916</v>
          </cell>
          <cell r="AB351" t="str">
            <v>C-2499-0600-2-0-2499062-02</v>
          </cell>
          <cell r="AC351" t="str">
            <v>ADQUISICIÓN DE
BIENES Y SERVICIOS - SERVICIOS DE
INFORMACIÓN ACTUALIZADOS -
MEJORAMIENTO DE LA GESTIÓN Y CAPACIDAD
INSTITUCIONAL PARA LA SUPERVISIÓN
INTEGRAL A LOS VIGILADOS A NIVEL NACIONAL</v>
          </cell>
          <cell r="AD351" t="str">
            <v>si</v>
          </cell>
          <cell r="AE351">
            <v>44926</v>
          </cell>
          <cell r="AN351" t="str">
            <v xml:space="preserve">Adquirir, implementar y poner en funcionamiento el Software de Gestión para La Superintendencia de Transporte y prestar los servicios de soporte, actualización y mantenimiento. </v>
          </cell>
          <cell r="AO351" t="str">
            <v>Selección abreviada menor cuantía</v>
          </cell>
          <cell r="AP351" t="str">
            <v>LOCAL</v>
          </cell>
          <cell r="AQ351" t="str">
            <v>BOGOTÁ D.C.</v>
          </cell>
          <cell r="AR351" t="str">
            <v xml:space="preserve">SAMC-003-2022 </v>
          </cell>
          <cell r="AS351">
            <v>44816</v>
          </cell>
          <cell r="AT351" t="e">
            <v>#N/A</v>
          </cell>
          <cell r="AU351">
            <v>45106</v>
          </cell>
          <cell r="AV351" t="str">
            <v>Selección abreviada subasta inversa</v>
          </cell>
          <cell r="AW351" t="str">
            <v>EN EJECUCIÓN</v>
          </cell>
          <cell r="AX351" t="str">
            <v>N/A</v>
          </cell>
          <cell r="AY351" t="str">
            <v>N/A</v>
          </cell>
          <cell r="BA351" t="str">
            <v>https://www.secop.gov.co/CO1BusinessLine/Tendering/ContractNoticeView/Index?prevCtxLbl=Buscar+procesos&amp;prevCtxUrl=https%3a%2f%2fwww.secop.gov.co%3a443%2fCO1BusinessLine%2fTendering%2fContractNoticeManagement%2fIndex&amp;notice=CO1.NTC.3160413</v>
          </cell>
        </row>
        <row r="352">
          <cell r="A352">
            <v>351</v>
          </cell>
          <cell r="B352" t="str">
            <v>JULIÁN ANDRÉS HERNÁNDEZ MUÑOZ</v>
          </cell>
          <cell r="C352">
            <v>10294713</v>
          </cell>
          <cell r="D352">
            <v>30015</v>
          </cell>
          <cell r="E352" t="str">
            <v>Monteria</v>
          </cell>
          <cell r="F352" t="str">
            <v>Hombre</v>
          </cell>
          <cell r="G352">
            <v>44819</v>
          </cell>
          <cell r="H352">
            <v>44926</v>
          </cell>
          <cell r="I352">
            <v>80111607</v>
          </cell>
          <cell r="J352" t="str">
            <v>Abogado</v>
          </cell>
          <cell r="K352" t="str">
            <v>ESPECIALIZADO I</v>
          </cell>
          <cell r="L352" t="str">
            <v>Profesional</v>
          </cell>
          <cell r="M352">
            <v>3004211</v>
          </cell>
          <cell r="N352" t="str">
            <v>julianhernandez@supertransporte.gov.co</v>
          </cell>
          <cell r="O352" t="str">
            <v>julihernandez.m@hotmail.com</v>
          </cell>
          <cell r="P352">
            <v>5502193.6600000001</v>
          </cell>
          <cell r="Q352">
            <v>19257677.809999999</v>
          </cell>
          <cell r="S352">
            <v>19257677.809999999</v>
          </cell>
          <cell r="T352" t="str">
            <v>GIT - Gestión contractual</v>
          </cell>
          <cell r="U352" t="str">
            <v>Ana Milena Yela Escobar</v>
          </cell>
          <cell r="V352">
            <v>44820</v>
          </cell>
          <cell r="W352">
            <v>52422</v>
          </cell>
          <cell r="X352">
            <v>44819</v>
          </cell>
          <cell r="Y352" t="str">
            <v>FUNCIONAMIENTO</v>
          </cell>
          <cell r="Z352">
            <v>105822</v>
          </cell>
          <cell r="AA352">
            <v>19257677.809999999</v>
          </cell>
          <cell r="AB352" t="str">
            <v xml:space="preserve">A-02-02-02-008-002 </v>
          </cell>
          <cell r="AC352" t="str">
            <v>SERVICIOS JURÍDICOS Y CONTABLES</v>
          </cell>
          <cell r="AD352" t="str">
            <v>si</v>
          </cell>
          <cell r="AE352">
            <v>44926</v>
          </cell>
          <cell r="AN352" t="str">
            <v xml:space="preserve">Prestación de los servicios profesionales en materia jurídica apoyando al Grupo Interno de Trabajo de Gestión Contractual de la Superintendencia de Transporte en las etapas precontractual, contractual y postcontractual. </v>
          </cell>
          <cell r="AO352" t="str">
            <v xml:space="preserve">Contratación Directa </v>
          </cell>
          <cell r="AP352" t="str">
            <v>LOCAL</v>
          </cell>
          <cell r="AQ352" t="str">
            <v>BOGOTÁ D.C.</v>
          </cell>
          <cell r="AR352" t="str">
            <v>N/A</v>
          </cell>
          <cell r="AS352">
            <v>44819</v>
          </cell>
          <cell r="AT352">
            <v>40</v>
          </cell>
          <cell r="AU352" t="str">
            <v>N/A</v>
          </cell>
          <cell r="AV352" t="str">
            <v xml:space="preserve">Prestación Servicios </v>
          </cell>
          <cell r="AW352" t="str">
            <v>EN EJECUCIÓN</v>
          </cell>
          <cell r="AX352">
            <v>44819</v>
          </cell>
          <cell r="AY352">
            <v>44820</v>
          </cell>
          <cell r="AZ352" t="str">
            <v>N/A</v>
          </cell>
          <cell r="BA352" t="str">
            <v>https://community.secop.gov.co/Public/Common/GoogleReCaptcha/Index?isModal=True&amp;asPopupView=True&amp;previousUrl=https%3a%2f%2fcommunity.secop.gov.co%2fPublic%2fTendering%2fOpportunityDetail%2fIndex%3fnoticeUID%3dCO1.NTC.2494053%26isFromPublicArea%3dTrue%26isModal%3dtrue%26asPopupView%3dtrue</v>
          </cell>
        </row>
        <row r="353">
          <cell r="A353">
            <v>352</v>
          </cell>
          <cell r="B353" t="str">
            <v>MARÍA VERONICA FORERO MENESES</v>
          </cell>
          <cell r="C353">
            <v>1110474039</v>
          </cell>
          <cell r="D353">
            <v>32354</v>
          </cell>
          <cell r="E353" t="str">
            <v>Ibague</v>
          </cell>
          <cell r="F353" t="str">
            <v>Mujer</v>
          </cell>
          <cell r="G353">
            <v>44819</v>
          </cell>
          <cell r="H353">
            <v>44926</v>
          </cell>
          <cell r="I353">
            <v>80111607</v>
          </cell>
          <cell r="J353" t="str">
            <v>Abogada</v>
          </cell>
          <cell r="K353" t="str">
            <v>ESPECIALIZADO I</v>
          </cell>
          <cell r="L353" t="str">
            <v>Profesional</v>
          </cell>
          <cell r="M353">
            <v>3014826</v>
          </cell>
          <cell r="N353" t="str">
            <v>mariaforero@supertransporte.gov.co</v>
          </cell>
          <cell r="O353" t="str">
            <v>veronica.forero.m@gmail.com</v>
          </cell>
          <cell r="P353">
            <v>5502193.6600000001</v>
          </cell>
          <cell r="Q353">
            <v>19257677.809999999</v>
          </cell>
          <cell r="S353">
            <v>19257677.809999999</v>
          </cell>
          <cell r="T353" t="str">
            <v>GIT - Gestión contractual</v>
          </cell>
          <cell r="U353" t="str">
            <v>Ana Milena Yela Escobar</v>
          </cell>
          <cell r="V353">
            <v>44820</v>
          </cell>
          <cell r="W353">
            <v>52522</v>
          </cell>
          <cell r="X353">
            <v>44819</v>
          </cell>
          <cell r="Y353" t="str">
            <v>FUNCIONAMIENTO</v>
          </cell>
          <cell r="Z353">
            <v>105922</v>
          </cell>
          <cell r="AA353">
            <v>19257677.809999999</v>
          </cell>
          <cell r="AB353" t="str">
            <v xml:space="preserve">A-02-02-02-008-002 </v>
          </cell>
          <cell r="AC353" t="str">
            <v>SERVICIOS JURÍDICOS Y CONTABLES</v>
          </cell>
          <cell r="AD353" t="str">
            <v>si</v>
          </cell>
          <cell r="AE353">
            <v>44926</v>
          </cell>
          <cell r="AN353" t="str">
            <v xml:space="preserve">Prestación de los servicios profesionales en materia jurídica apoyando al Grupo Interno de Trabajo de Gestión Contractual de la Superintendencia de Transporte en las etapas precontractual, contractual y postcontractual. </v>
          </cell>
          <cell r="AO353" t="str">
            <v xml:space="preserve">Contratación Directa </v>
          </cell>
          <cell r="AP353" t="str">
            <v>LOCAL</v>
          </cell>
          <cell r="AQ353" t="str">
            <v>BOGOTÁ D.C.</v>
          </cell>
          <cell r="AR353" t="str">
            <v>N/A</v>
          </cell>
          <cell r="AS353">
            <v>44819</v>
          </cell>
          <cell r="AT353">
            <v>34</v>
          </cell>
          <cell r="AU353" t="str">
            <v>N/A</v>
          </cell>
          <cell r="AV353" t="str">
            <v xml:space="preserve">Prestación Servicios </v>
          </cell>
          <cell r="AW353" t="str">
            <v>EN EJECUCIÓN</v>
          </cell>
          <cell r="AX353">
            <v>44819</v>
          </cell>
          <cell r="AY353">
            <v>44820</v>
          </cell>
          <cell r="AZ353" t="str">
            <v>N/A</v>
          </cell>
          <cell r="BA353" t="str">
            <v>https://www.secop.gov.co/CO1BusinessLine/Tendering/ContractNoticeView/Index?prevCtxLbl=Buscar+procesos&amp;prevCtxUrl=https%3a%2f%2fwww.secop.gov.co%3a443%2fCO1BusinessLine%2fTendering%2fContractNoticeManagement%2fIndex&amp;notice=CO1.NTC.3287120</v>
          </cell>
        </row>
        <row r="354">
          <cell r="A354">
            <v>353</v>
          </cell>
          <cell r="B354" t="str">
            <v>Extintores Firext s.a.s.</v>
          </cell>
          <cell r="C354">
            <v>901277134</v>
          </cell>
          <cell r="D354" t="str">
            <v>N/A</v>
          </cell>
          <cell r="E354" t="str">
            <v>N/A</v>
          </cell>
          <cell r="F354" t="str">
            <v>Persona Jurídica</v>
          </cell>
          <cell r="G354">
            <v>44823</v>
          </cell>
          <cell r="H354">
            <v>44853</v>
          </cell>
          <cell r="I354">
            <v>46191601</v>
          </cell>
          <cell r="J354" t="str">
            <v>N/A</v>
          </cell>
          <cell r="K354" t="str">
            <v>N/A</v>
          </cell>
          <cell r="L354" t="str">
            <v>N/A</v>
          </cell>
          <cell r="M354">
            <v>3142831395</v>
          </cell>
          <cell r="N354" t="str">
            <v>N/A</v>
          </cell>
          <cell r="O354" t="str">
            <v>extintoresfirextsas@yahoo.com</v>
          </cell>
          <cell r="P354" t="str">
            <v>Unico pago</v>
          </cell>
          <cell r="Q354">
            <v>1126000</v>
          </cell>
          <cell r="S354">
            <v>1126000</v>
          </cell>
          <cell r="T354" t="str">
            <v>GIT - Servicios Generales y Recursos Físicos</v>
          </cell>
          <cell r="U354" t="str">
            <v>Denis Adriana Monroy Rugeles</v>
          </cell>
          <cell r="V354">
            <v>44824</v>
          </cell>
          <cell r="W354">
            <v>51422</v>
          </cell>
          <cell r="X354">
            <v>44804</v>
          </cell>
          <cell r="Y354" t="str">
            <v>FUNCIONAMIENTO</v>
          </cell>
          <cell r="Z354">
            <v>107022</v>
          </cell>
          <cell r="AA354">
            <v>1126000</v>
          </cell>
          <cell r="AB354" t="str">
            <v>A--02-02-02-008-007</v>
          </cell>
          <cell r="AC354" t="str">
            <v>SERVICIOS DE 
MANTENIMIENTO, REPARACIÓN E 
INSTALACIÓN (EXCEPTO 
SERVICIOS DE CONSTRUCCIÓN)</v>
          </cell>
          <cell r="AD354" t="str">
            <v>no</v>
          </cell>
          <cell r="AE354">
            <v>44853</v>
          </cell>
          <cell r="AN354" t="str">
            <v xml:space="preserve">Prestar el servicio de mantenimiento y recarga de los extintores de la Superintendencia de Transporte. </v>
          </cell>
          <cell r="AO354" t="str">
            <v>Minima Cuantía</v>
          </cell>
          <cell r="AP354" t="str">
            <v>LOCAL</v>
          </cell>
          <cell r="AQ354" t="str">
            <v>BOGOTÁ D.C.</v>
          </cell>
          <cell r="AR354" t="str">
            <v>IPMC-009-2022</v>
          </cell>
          <cell r="AS354">
            <v>44820</v>
          </cell>
          <cell r="AT354" t="e">
            <v>#VALUE!</v>
          </cell>
          <cell r="AU354">
            <v>44973</v>
          </cell>
          <cell r="AV354" t="str">
            <v xml:space="preserve">Prestación Servicios </v>
          </cell>
          <cell r="AW354" t="str">
            <v>EN EJECUCIÓN</v>
          </cell>
          <cell r="AX354" t="str">
            <v>N/A</v>
          </cell>
          <cell r="AY354" t="str">
            <v>N/A</v>
          </cell>
          <cell r="AZ354" t="str">
            <v>N/A</v>
          </cell>
          <cell r="BA354" t="str">
            <v>https://www.secop.gov.co/CO1BusinessLine/Tendering/ContractNoticeView/Index?prevCtxLbl=Buscar+procesos&amp;prevCtxUrl=https%3a%2f%2fwww.secop.gov.co%3a443%2fCO1BusinessLine%2fTendering%2fContractNoticeManagement%2fIndex&amp;notice=CO1.NTC.3220357</v>
          </cell>
        </row>
        <row r="355">
          <cell r="A355">
            <v>354</v>
          </cell>
          <cell r="B355" t="str">
            <v>Panamericana</v>
          </cell>
          <cell r="C355">
            <v>830037946</v>
          </cell>
          <cell r="D355" t="str">
            <v>N/A</v>
          </cell>
          <cell r="E355" t="str">
            <v>N/A</v>
          </cell>
          <cell r="F355" t="str">
            <v>Persona Jurídica</v>
          </cell>
          <cell r="G355">
            <v>44819</v>
          </cell>
          <cell r="H355">
            <v>44848</v>
          </cell>
          <cell r="I355" t="str">
            <v>14111530, 14111514, 44121804, 44122000, 14111519, 43202003, 31201517, 31201503, 31201500, 44121701, 43202101, 44121708, 31201610, 60105704, 44121600, 39121004, 14111507, 44121504, 44121619</v>
          </cell>
          <cell r="J355" t="str">
            <v>N/A</v>
          </cell>
          <cell r="K355" t="str">
            <v>N/A</v>
          </cell>
          <cell r="L355" t="str">
            <v>N/A</v>
          </cell>
          <cell r="M355" t="str">
            <v>320 9174327</v>
          </cell>
          <cell r="N355" t="str">
            <v>N/A</v>
          </cell>
          <cell r="O355" t="str">
            <v>gobiernovirtual@panamericana.com.co</v>
          </cell>
          <cell r="P355" t="str">
            <v>Según factura</v>
          </cell>
          <cell r="Q355">
            <v>3509070</v>
          </cell>
          <cell r="S355">
            <v>3509070</v>
          </cell>
          <cell r="T355" t="str">
            <v>GIT - Servicios Generales y Recursos Físicos</v>
          </cell>
          <cell r="U355" t="str">
            <v>Denis Adriana Monroy Rugeles</v>
          </cell>
          <cell r="V355">
            <v>44819</v>
          </cell>
          <cell r="W355">
            <v>47622</v>
          </cell>
          <cell r="X355">
            <v>44722</v>
          </cell>
          <cell r="Y355" t="str">
            <v>FUNCIONAMIENTO</v>
          </cell>
          <cell r="Z355">
            <v>105622</v>
          </cell>
          <cell r="AA355">
            <v>3509070</v>
          </cell>
          <cell r="AB355" t="str">
            <v>A-02-02-01-003-002</v>
          </cell>
          <cell r="AC355" t="str">
            <v>PASTA O PULPA, PAPEL Y
PRODUCTOS DE PAPEL; IMPRESOS Y
ARTÍCULOS RELACIONADOS</v>
          </cell>
          <cell r="AD355" t="str">
            <v>no</v>
          </cell>
          <cell r="AE355">
            <v>44848</v>
          </cell>
          <cell r="AN355" t="str">
            <v>Adquisición de elementos de papelería y útiles de oficina para las dependencias de la SuperTransporte.</v>
          </cell>
          <cell r="AO355" t="str">
            <v xml:space="preserve">Minima Cuantía - Tienda virtual - Grandes superficies </v>
          </cell>
          <cell r="AP355" t="str">
            <v>LOCAL</v>
          </cell>
          <cell r="AQ355" t="str">
            <v>BOGOTÁ D.C.</v>
          </cell>
          <cell r="AR355" t="str">
            <v>OC 96119</v>
          </cell>
          <cell r="AS355">
            <v>44819</v>
          </cell>
          <cell r="AT355" t="e">
            <v>#VALUE!</v>
          </cell>
          <cell r="AU355">
            <v>44968</v>
          </cell>
          <cell r="AV355" t="str">
            <v>Acuerdo Marco de precios</v>
          </cell>
          <cell r="AW355" t="str">
            <v>EN EJECUCIÓN</v>
          </cell>
          <cell r="AX355" t="str">
            <v>N/A</v>
          </cell>
          <cell r="AY355" t="str">
            <v>N/A</v>
          </cell>
          <cell r="AZ355" t="str">
            <v>N/A</v>
          </cell>
          <cell r="BA355" t="str">
            <v>https://www.colombiacompra.gov.co/TIENDA-VIRTUAL-DEL-ESTADO-COLOMBIANO/ORDENES-COMPRA/96119</v>
          </cell>
        </row>
        <row r="356">
          <cell r="A356">
            <v>355</v>
          </cell>
          <cell r="B356" t="str">
            <v>Colsubsidio</v>
          </cell>
          <cell r="C356">
            <v>860007336</v>
          </cell>
          <cell r="D356" t="str">
            <v>N/A</v>
          </cell>
          <cell r="E356" t="str">
            <v>N/A</v>
          </cell>
          <cell r="F356" t="str">
            <v>Persona Jurídica</v>
          </cell>
          <cell r="G356">
            <v>44819</v>
          </cell>
          <cell r="H356">
            <v>44848</v>
          </cell>
          <cell r="I356" t="str">
            <v>14111530, 14111514, 44121804, 44122000, 14111519, 43202003, 31201517, 31201503, 31201500, 44121701, 43202101, 44121708, 31201610, 60105704, 44121600, 39121004, 14111507, 44121504, 44121619</v>
          </cell>
          <cell r="J356" t="str">
            <v>N/A</v>
          </cell>
          <cell r="K356" t="str">
            <v>N/A</v>
          </cell>
          <cell r="L356" t="str">
            <v>N/A</v>
          </cell>
          <cell r="M356">
            <v>7420100</v>
          </cell>
          <cell r="N356" t="str">
            <v>N/A</v>
          </cell>
          <cell r="O356" t="str">
            <v>dixon.cardenas@colsubsidio.com</v>
          </cell>
          <cell r="P356" t="str">
            <v>Según factura</v>
          </cell>
          <cell r="Q356">
            <v>24375650</v>
          </cell>
          <cell r="S356">
            <v>24375650</v>
          </cell>
          <cell r="T356" t="str">
            <v>GIT - Servicios Generales y Recursos Físicos</v>
          </cell>
          <cell r="U356" t="str">
            <v>Denis Adriana Monroy Rugeles</v>
          </cell>
          <cell r="V356">
            <v>44819</v>
          </cell>
          <cell r="W356">
            <v>47622</v>
          </cell>
          <cell r="X356">
            <v>44722</v>
          </cell>
          <cell r="Y356" t="str">
            <v>FUNCIONAMIENTO</v>
          </cell>
          <cell r="Z356">
            <v>105722</v>
          </cell>
          <cell r="AA356">
            <v>24375650</v>
          </cell>
          <cell r="AB356" t="str">
            <v>A-02-02-01-003-002</v>
          </cell>
          <cell r="AC356" t="str">
            <v>PASTA O PULPA, PAPEL Y
PRODUCTOS DE PAPEL; IMPRESOS Y
ARTÍCULOS RELACIONADOS</v>
          </cell>
          <cell r="AD356" t="str">
            <v>no</v>
          </cell>
          <cell r="AE356">
            <v>44848</v>
          </cell>
          <cell r="AN356" t="str">
            <v>Adquisición de elementos de papelería y útiles de oficina para las dependencias de la SuperTransporte.</v>
          </cell>
          <cell r="AO356" t="str">
            <v xml:space="preserve">Minima Cuantía - Tienda virtual - Grandes superficies </v>
          </cell>
          <cell r="AP356" t="str">
            <v>LOCAL</v>
          </cell>
          <cell r="AQ356" t="str">
            <v>BOGOTÁ D.C.</v>
          </cell>
          <cell r="AR356" t="str">
            <v>OC 96116</v>
          </cell>
          <cell r="AS356">
            <v>44819</v>
          </cell>
          <cell r="AT356" t="e">
            <v>#VALUE!</v>
          </cell>
          <cell r="AU356">
            <v>44968</v>
          </cell>
          <cell r="AV356" t="str">
            <v>Acuerdo Marco de precios</v>
          </cell>
          <cell r="AW356" t="str">
            <v>EN EJECUCIÓN</v>
          </cell>
          <cell r="AX356" t="str">
            <v>N/A</v>
          </cell>
          <cell r="AY356" t="str">
            <v>N/A</v>
          </cell>
          <cell r="AZ356" t="str">
            <v>N/A</v>
          </cell>
          <cell r="BA356" t="str">
            <v>https://www.colombiacompra.gov.co/TIENDA-VIRTUAL-DEL-ESTADO-COLOMBIANO/ORDENES-COMPRA/96119</v>
          </cell>
        </row>
        <row r="357">
          <cell r="A357">
            <v>356</v>
          </cell>
          <cell r="B357" t="str">
            <v>Carlos Andres Patiño</v>
          </cell>
          <cell r="C357">
            <v>1023889607</v>
          </cell>
          <cell r="D357">
            <v>32822</v>
          </cell>
          <cell r="E357" t="str">
            <v>Bogotá D.C.</v>
          </cell>
          <cell r="F357" t="str">
            <v>Hombre</v>
          </cell>
          <cell r="G357">
            <v>44830</v>
          </cell>
          <cell r="H357">
            <v>44926</v>
          </cell>
          <cell r="I357">
            <v>80111607</v>
          </cell>
          <cell r="J357" t="str">
            <v>Abogado</v>
          </cell>
          <cell r="K357" t="str">
            <v>PROFESIONAL I</v>
          </cell>
          <cell r="L357" t="str">
            <v>Profesional</v>
          </cell>
          <cell r="M357">
            <v>3118275304</v>
          </cell>
          <cell r="N357" t="str">
            <v>carlospatino@supertransporte.gov.co</v>
          </cell>
          <cell r="O357" t="str">
            <v>carlosandres8911@gmail.com</v>
          </cell>
          <cell r="P357">
            <v>2941952</v>
          </cell>
          <cell r="Q357">
            <v>10296833</v>
          </cell>
          <cell r="S357">
            <v>10296833</v>
          </cell>
          <cell r="T357" t="str">
            <v>GIT - Gestión contractual</v>
          </cell>
          <cell r="U357" t="str">
            <v>Ana Milena Yela Escobar</v>
          </cell>
          <cell r="V357">
            <v>44831</v>
          </cell>
          <cell r="W357">
            <v>52622</v>
          </cell>
          <cell r="X357">
            <v>44819</v>
          </cell>
          <cell r="Y357" t="str">
            <v>FUNCIONAMIENTO</v>
          </cell>
          <cell r="Z357">
            <v>108422</v>
          </cell>
          <cell r="AA357">
            <v>10296833</v>
          </cell>
          <cell r="AB357" t="str">
            <v>A-02-02-02-008-002</v>
          </cell>
          <cell r="AC357" t="str">
            <v>SERVICIOS
JURÍDICOS Y CONTABLES</v>
          </cell>
          <cell r="AD357" t="str">
            <v>si</v>
          </cell>
          <cell r="AE357">
            <v>44926</v>
          </cell>
          <cell r="AN357" t="str">
            <v xml:space="preserve">Prestar los servicios profesionales en el Grupo Interno de Trabajo de Gestión Contractual de la Superintendencia de Transporte, haciendo acompañamiento jurídico y apoyando en la conformación de los expedientes contractuales para la transferencia documental o para su creación en el repositorio institucional-Orfeo. </v>
          </cell>
          <cell r="AO357" t="str">
            <v xml:space="preserve">Contratación Directa </v>
          </cell>
          <cell r="AP357" t="str">
            <v>LOCAL</v>
          </cell>
          <cell r="AQ357" t="str">
            <v>BOGOTÁ D.C.</v>
          </cell>
          <cell r="AS357">
            <v>44830</v>
          </cell>
          <cell r="AT357">
            <v>33</v>
          </cell>
          <cell r="AU357" t="str">
            <v>N/A</v>
          </cell>
          <cell r="AV357" t="str">
            <v xml:space="preserve">Prestación Servicios </v>
          </cell>
          <cell r="AW357" t="str">
            <v>EN EJECUCIÓN</v>
          </cell>
          <cell r="AX357">
            <v>44831</v>
          </cell>
          <cell r="AY357">
            <v>44831</v>
          </cell>
          <cell r="AZ357" t="str">
            <v>N/A</v>
          </cell>
          <cell r="BA357" t="str">
            <v>https://community.secop.gov.co/Public/Tendering/OpportunityDetail/Index?noticeUID=CO1.NTC.3325718&amp;isFromPublicArea=True&amp;isModal=False</v>
          </cell>
        </row>
        <row r="358">
          <cell r="A358">
            <v>357</v>
          </cell>
          <cell r="B358" t="str">
            <v>Luis Alejandro Zambrano Ruiz</v>
          </cell>
          <cell r="C358">
            <v>79339518</v>
          </cell>
          <cell r="D358">
            <v>23827</v>
          </cell>
          <cell r="E358" t="str">
            <v>Bogotá D.C.</v>
          </cell>
          <cell r="F358" t="str">
            <v>Hombre</v>
          </cell>
          <cell r="G358">
            <v>44832</v>
          </cell>
          <cell r="H358">
            <v>44926</v>
          </cell>
          <cell r="I358">
            <v>80111607</v>
          </cell>
          <cell r="J358" t="str">
            <v>Abogado</v>
          </cell>
          <cell r="K358" t="str">
            <v>Experto IV</v>
          </cell>
          <cell r="L358" t="str">
            <v>Profesional</v>
          </cell>
          <cell r="M358">
            <v>7028257</v>
          </cell>
          <cell r="N358" t="str">
            <v>luiszambrano@supertransporte.gov.co</v>
          </cell>
          <cell r="O358" t="str">
            <v>alezam30@hotmail.com</v>
          </cell>
          <cell r="P358">
            <v>11765760</v>
          </cell>
          <cell r="Q358">
            <v>38827008</v>
          </cell>
          <cell r="S358">
            <v>38827008</v>
          </cell>
          <cell r="T358" t="str">
            <v>Oficina Asesora Jurídica</v>
          </cell>
          <cell r="U358" t="str">
            <v>María Fernanda Serna Quiroga</v>
          </cell>
          <cell r="V358">
            <v>44837</v>
          </cell>
          <cell r="W358">
            <v>53122</v>
          </cell>
          <cell r="X358">
            <v>44826</v>
          </cell>
          <cell r="Y358" t="str">
            <v>INVERSIÓN</v>
          </cell>
          <cell r="Z358">
            <v>108722</v>
          </cell>
          <cell r="AA358">
            <v>38827008</v>
          </cell>
          <cell r="AB358" t="str">
            <v>C-2410-0600-3-0-2410002-02</v>
          </cell>
          <cell r="AC358" t="str">
            <v>ADQUISICIÓN DE BIENES Y SERVICIOS - SERVICIO DE SUPERVISIÓN EN EL CUMPLIMIENTO DE LOS REQUISITOS EN EL SECTOR TRANSPORTE - FORTALECIMIENTO A LA SUPERVISIÓN INTEGRAL A LOS VIGILADOS A NIVEL NACIONA</v>
          </cell>
          <cell r="AD358" t="str">
            <v>si</v>
          </cell>
          <cell r="AE358">
            <v>44926</v>
          </cell>
          <cell r="AN358" t="str">
            <v xml:space="preserve">Prestar sus servicios profesionales a la Oficina Asesora Jurídica en el asesoramiento y análisis de las normas del sector transporte para fortalecer la vigilancia integral de los vigilados. </v>
          </cell>
          <cell r="AO358" t="str">
            <v xml:space="preserve">Contratación Directa </v>
          </cell>
          <cell r="AP358" t="str">
            <v>LOCAL</v>
          </cell>
          <cell r="AQ358" t="str">
            <v>BOGOTÁ D.C.</v>
          </cell>
          <cell r="AS358">
            <v>44832</v>
          </cell>
          <cell r="AT358">
            <v>57</v>
          </cell>
          <cell r="AU358" t="str">
            <v>N/A</v>
          </cell>
          <cell r="AV358" t="str">
            <v xml:space="preserve">Prestación Servicios </v>
          </cell>
          <cell r="AW358" t="str">
            <v>EN EJECUCIÓN</v>
          </cell>
          <cell r="AX358">
            <v>44832</v>
          </cell>
          <cell r="AY358">
            <v>44833</v>
          </cell>
          <cell r="AZ358">
            <v>44837</v>
          </cell>
          <cell r="BA358" t="str">
            <v xml:space="preserve">https://community.secop.gov.co/Public/Tendering/OpportunityDetail/Index?noticeUID=CO1.NTC.3333454&amp;isFromPublicArea=True&amp;isModal=False
</v>
          </cell>
        </row>
        <row r="359">
          <cell r="A359">
            <v>358</v>
          </cell>
          <cell r="B359" t="str">
            <v>Jargu S.A. Corredor de Seguro</v>
          </cell>
          <cell r="C359">
            <v>8000181658</v>
          </cell>
          <cell r="D359" t="str">
            <v>N/A</v>
          </cell>
          <cell r="E359" t="str">
            <v>N/A</v>
          </cell>
          <cell r="F359" t="str">
            <v>Persona Jurídica</v>
          </cell>
          <cell r="G359">
            <v>44834</v>
          </cell>
          <cell r="H359">
            <v>45260</v>
          </cell>
          <cell r="I359">
            <v>84131500</v>
          </cell>
          <cell r="J359" t="str">
            <v>N/A</v>
          </cell>
          <cell r="K359" t="str">
            <v>N/A</v>
          </cell>
          <cell r="L359" t="str">
            <v>N/A</v>
          </cell>
          <cell r="M359">
            <v>6171411</v>
          </cell>
          <cell r="N359" t="str">
            <v>N/A</v>
          </cell>
          <cell r="O359" t="str">
            <v>jargu@jargu.com</v>
          </cell>
          <cell r="P359">
            <v>0</v>
          </cell>
          <cell r="Q359">
            <v>0</v>
          </cell>
          <cell r="S359">
            <v>0</v>
          </cell>
          <cell r="T359" t="str">
            <v>Dirección Administrativa</v>
          </cell>
          <cell r="U359" t="str">
            <v>Denis Adriana Monroy Rugeles</v>
          </cell>
          <cell r="V359">
            <v>44839</v>
          </cell>
          <cell r="W359" t="str">
            <v>N/A</v>
          </cell>
          <cell r="X359" t="str">
            <v>N/A</v>
          </cell>
          <cell r="Y359" t="str">
            <v>N/A</v>
          </cell>
          <cell r="Z359" t="str">
            <v>N/A</v>
          </cell>
          <cell r="AA359" t="str">
            <v>N/A</v>
          </cell>
          <cell r="AB359" t="str">
            <v>N/A</v>
          </cell>
          <cell r="AC359" t="str">
            <v>N/A</v>
          </cell>
          <cell r="AD359" t="str">
            <v>si</v>
          </cell>
          <cell r="AE359">
            <v>45260</v>
          </cell>
          <cell r="AN359" t="str">
            <v xml:space="preserve">Contratar el servicio de intermediación de seguros, con el fin que brinde asesoría a la Superintendencia de Transporte, desde lo jurídico, técnico, financiero, económico y demás aspectos inherentes, en la Contratación y Administración del manejo integral del Programa de Seguros requerido para la adecuada protección de las personas, los bienes e intereses patrimoniales de la Entidad, y los bienes por los cuales sea legalmente responsable; para lograr que sea efectivo el cubrimiento de los riesgo </v>
          </cell>
          <cell r="AO359" t="str">
            <v>Concurso de méritos</v>
          </cell>
          <cell r="AP359" t="str">
            <v>LOCAL</v>
          </cell>
          <cell r="AQ359" t="str">
            <v>BOGOTÁ D.C.</v>
          </cell>
          <cell r="AS359">
            <v>44831</v>
          </cell>
          <cell r="AT359" t="e">
            <v>#VALUE!</v>
          </cell>
          <cell r="AU359">
            <v>45380</v>
          </cell>
          <cell r="AV359" t="str">
            <v>CONTRATO DE SEGURO</v>
          </cell>
          <cell r="AW359" t="str">
            <v>EN EJECUCIÓN</v>
          </cell>
          <cell r="AX359" t="str">
            <v>N/A</v>
          </cell>
          <cell r="AY359" t="str">
            <v>N/A</v>
          </cell>
          <cell r="AZ359">
            <v>44839</v>
          </cell>
          <cell r="BA359" t="str">
            <v>https://community.secop.gov.co/Public/Tendering/ContractNoticePhases/View?PPI=CO1.PPI.20111067&amp;isFromPublicArea=True&amp;isModal=False</v>
          </cell>
        </row>
        <row r="360">
          <cell r="A360">
            <v>359</v>
          </cell>
          <cell r="B360" t="str">
            <v>Juan Diego Pacheco Meza</v>
          </cell>
          <cell r="C360">
            <v>1083017428</v>
          </cell>
          <cell r="D360">
            <v>35318</v>
          </cell>
          <cell r="E360" t="str">
            <v>Corozal - Sucre</v>
          </cell>
          <cell r="F360" t="str">
            <v>Hombre</v>
          </cell>
          <cell r="G360">
            <v>44834</v>
          </cell>
          <cell r="H360">
            <v>44926</v>
          </cell>
          <cell r="I360">
            <v>80111614</v>
          </cell>
          <cell r="J360" t="str">
            <v>Ingeniero Civil</v>
          </cell>
          <cell r="K360" t="str">
            <v>PROFESIONAL I</v>
          </cell>
          <cell r="L360" t="str">
            <v>Profesional</v>
          </cell>
          <cell r="M360">
            <v>2858514</v>
          </cell>
          <cell r="N360" t="str">
            <v>juanpacheco@supertransporte.gov.co</v>
          </cell>
          <cell r="O360" t="str">
            <v>juandiego960810@gmai.com</v>
          </cell>
          <cell r="P360">
            <v>2941952</v>
          </cell>
          <cell r="Q360">
            <v>9021986</v>
          </cell>
          <cell r="S360">
            <v>9021986</v>
          </cell>
          <cell r="T360" t="str">
            <v>Director de Promoción y Prevención de Concesiones e Infraestructura</v>
          </cell>
          <cell r="U360" t="str">
            <v>Hermes José Castro Estrada</v>
          </cell>
          <cell r="V360">
            <v>44837</v>
          </cell>
          <cell r="W360">
            <v>53022</v>
          </cell>
          <cell r="X360">
            <v>44826</v>
          </cell>
          <cell r="Y360" t="str">
            <v>INVERSIÓN</v>
          </cell>
          <cell r="Z360">
            <v>109422</v>
          </cell>
          <cell r="AA360">
            <v>9021986</v>
          </cell>
          <cell r="AB360" t="str">
            <v>C-2499-0600-2-0-2499060-02</v>
          </cell>
          <cell r="AC360" t="str">
            <v>ADQUISICIÓN DE BIENES Y SERVICIOS - SERVICIO DE IMPLEMENTACIÓN SISTEMAS DE GESTIÓN - MEJORAMIENTO DE LA GESTIÓN Y CAPACIDAD INSTITUCIONAL PARA LA SUPERVISIÓN INTEGRAL A LOS VIGILADOS A NIVEL NACIONAL</v>
          </cell>
          <cell r="AD360" t="str">
            <v>si</v>
          </cell>
          <cell r="AE360">
            <v>44926</v>
          </cell>
          <cell r="AN360" t="str">
            <v xml:space="preserve">Prestar sus servicios profesionales en la Superintendencia de Transporte, apoyando el desarrollo de las actividades previstas para la supervisión de los programas especiales adelantados por la Delegatura de Concesiones e Infraestructura, con énfasis en el componente de Infraestructura Accesible e Incluyente, así como en la verificación de la implementación del Sistema de Interoperabilidad de peajes, en los procesos de vigilancia e inspección </v>
          </cell>
          <cell r="AO360" t="str">
            <v xml:space="preserve">Contratación Directa </v>
          </cell>
          <cell r="AP360" t="str">
            <v>LOCAL</v>
          </cell>
          <cell r="AQ360" t="str">
            <v>BOGOTÁ D.C.</v>
          </cell>
          <cell r="AS360">
            <v>44833</v>
          </cell>
          <cell r="AT360">
            <v>26</v>
          </cell>
          <cell r="AU360" t="str">
            <v>N/A</v>
          </cell>
          <cell r="AV360" t="str">
            <v xml:space="preserve">Prestación Servicios </v>
          </cell>
          <cell r="AW360" t="str">
            <v>EN EJECUCIÓN</v>
          </cell>
          <cell r="AX360">
            <v>44833</v>
          </cell>
          <cell r="AY360">
            <v>44837</v>
          </cell>
          <cell r="AZ360" t="str">
            <v>N/A</v>
          </cell>
          <cell r="BA360" t="str">
            <v>https://community.secop.gov.co/Public/Tendering/ContractNoticePhases/View?PPI=CO1.PPI.20837787&amp;isFromPublicArea=True&amp;isModal=False</v>
          </cell>
        </row>
        <row r="361">
          <cell r="A361">
            <v>360</v>
          </cell>
          <cell r="B361" t="str">
            <v>IAD Software ICONTROLES EMPRESARIALES SAS</v>
          </cell>
          <cell r="C361">
            <v>800058607</v>
          </cell>
          <cell r="D361" t="str">
            <v>N/A</v>
          </cell>
          <cell r="E361" t="str">
            <v>N/A</v>
          </cell>
          <cell r="F361" t="str">
            <v>Persona Jurídica</v>
          </cell>
          <cell r="G361">
            <v>44840</v>
          </cell>
          <cell r="H361">
            <v>45166</v>
          </cell>
          <cell r="I361" t="str">
            <v>81112501
43231500
43233000
43233200
43233500</v>
          </cell>
          <cell r="J361" t="str">
            <v>N/A</v>
          </cell>
          <cell r="K361" t="str">
            <v>N/A</v>
          </cell>
          <cell r="L361" t="str">
            <v>N/A</v>
          </cell>
          <cell r="M361">
            <v>5462727</v>
          </cell>
          <cell r="N361" t="str">
            <v>N/A</v>
          </cell>
          <cell r="O361" t="str">
            <v>amarquez@coem.co</v>
          </cell>
          <cell r="P361" t="str">
            <v>Según factura</v>
          </cell>
          <cell r="Q361">
            <v>890165356.79999995</v>
          </cell>
          <cell r="S361">
            <v>890165356.79999995</v>
          </cell>
          <cell r="T361" t="str">
            <v>TICS</v>
          </cell>
          <cell r="U361" t="str">
            <v>Jorge Guillermo Neira Bossa 2. Claudia Milena Rodriguez Álvarez (01/10/2022)</v>
          </cell>
          <cell r="V361">
            <v>44840</v>
          </cell>
          <cell r="W361" t="str">
            <v>51622 Y 51722</v>
          </cell>
          <cell r="X361">
            <v>44806</v>
          </cell>
          <cell r="Y361" t="str">
            <v>FUNCIONAMIENTO E INVERSIÓN</v>
          </cell>
          <cell r="AA361">
            <v>38827008</v>
          </cell>
          <cell r="AB361" t="str">
            <v>A-02-02-01-004-007 Y C-2499-0600-2-0-2499062-02</v>
          </cell>
          <cell r="AC361" t="str">
            <v>EQUIPO Y APARATOS DE
RADIO, TELEVISIÓN Y COMUNICACIONES / ADQUISICIÓN DE
BIENES Y SERVICIOS - SERVICIOS DE
INFORMACIÓN ACTUALIZADOS -
MEJORAMIENTO DE LA GESTIÓN Y CAPACIDAD
INSTITUCIONAL PARA LA SUPERVISIÓN
INTEGRAL A LOS VIGILADOS A NIVEL NACIONAL</v>
          </cell>
          <cell r="AD361" t="str">
            <v>si</v>
          </cell>
          <cell r="AE361">
            <v>45162</v>
          </cell>
          <cell r="AN361" t="str">
            <v>Renovación de la suscripción de los productos Microsoft modelo “Enterprise Agreement” y Adquisición de los mismos para la Superintendencia de Transporte al amparo del Instrumento de Agregación de Demanda CCE-139-IAD-2020.</v>
          </cell>
          <cell r="AO361" t="str">
            <v>Orden de compra</v>
          </cell>
          <cell r="AP361" t="str">
            <v>LOCAL</v>
          </cell>
          <cell r="AQ361" t="str">
            <v>BOGOTÁ D.C.</v>
          </cell>
          <cell r="AS361">
            <v>44840</v>
          </cell>
          <cell r="AT361" t="e">
            <v>#VALUE!</v>
          </cell>
          <cell r="AU361">
            <v>45282</v>
          </cell>
          <cell r="AV361" t="str">
            <v>Acuerdo Marco de precios</v>
          </cell>
          <cell r="AW361" t="str">
            <v>EN EJECUCIÓN</v>
          </cell>
          <cell r="AX361" t="str">
            <v>N/A</v>
          </cell>
          <cell r="AY361" t="str">
            <v>N/A</v>
          </cell>
          <cell r="BA361" t="str">
            <v>https://www.colombiacompra.gov.co/TIENDA-VIRTUAL-DEL-ESTADO-COLOMBIANO/ORDENES-COMPRA/97111</v>
          </cell>
        </row>
        <row r="362">
          <cell r="A362">
            <v>361</v>
          </cell>
          <cell r="B362" t="str">
            <v>AQSERV SAS</v>
          </cell>
          <cell r="C362">
            <v>830045040</v>
          </cell>
          <cell r="D362" t="str">
            <v>N/A</v>
          </cell>
          <cell r="E362" t="str">
            <v>N/A</v>
          </cell>
          <cell r="F362" t="str">
            <v>Persona Jurídica</v>
          </cell>
          <cell r="I362">
            <v>40101701</v>
          </cell>
          <cell r="J362" t="str">
            <v>N/A</v>
          </cell>
          <cell r="K362" t="str">
            <v>N/A</v>
          </cell>
          <cell r="L362" t="str">
            <v>N/A</v>
          </cell>
          <cell r="M362">
            <v>3350908</v>
          </cell>
          <cell r="N362" t="str">
            <v>N/A</v>
          </cell>
          <cell r="O362" t="str">
            <v> directorcomercial@aqserv.com.co</v>
          </cell>
          <cell r="P362" t="str">
            <v>Según factura</v>
          </cell>
          <cell r="Q362">
            <v>269000000</v>
          </cell>
          <cell r="S362">
            <v>269000000</v>
          </cell>
          <cell r="T362" t="str">
            <v>TICS</v>
          </cell>
          <cell r="U362" t="str">
            <v>Jorge Guillermo Neira Bossa 2. Claudia Milena Rodriguez Álvarez (01/10/2022)</v>
          </cell>
          <cell r="W362">
            <v>49722</v>
          </cell>
          <cell r="X362">
            <v>44777</v>
          </cell>
          <cell r="Y362" t="str">
            <v>INVERSIÓN</v>
          </cell>
          <cell r="AB362" t="str">
            <v>C-2499-0600-2-0-2499067-02</v>
          </cell>
          <cell r="AC362" t="str">
            <v>ADQUISICIÓN DE
BIENES Y SERVICIOS - SERVICIOS
TECNOLÓGICOS - MEJORAMIENTO DE LA
GESTIÓN Y CAPACIDAD INSTITUCIONAL PARA
LA SUPERVISIÓN INTEGRAL A LOS VIGILADOS A
NIVEL NACIONAL</v>
          </cell>
          <cell r="AD362" t="str">
            <v>no</v>
          </cell>
          <cell r="AN362" t="str">
            <v xml:space="preserve">Adquisición e instalación de un aire de precisión en alta disponibilidad para el centro de datos de la Superintendencia de Transporte </v>
          </cell>
          <cell r="AO362" t="str">
            <v>Selección abreviada subasta inversa</v>
          </cell>
          <cell r="AP362" t="str">
            <v>LOCAL</v>
          </cell>
          <cell r="AQ362" t="str">
            <v>BOGOTÁ D.C.</v>
          </cell>
          <cell r="AR362" t="str">
            <v xml:space="preserve">SASI-007-2022 </v>
          </cell>
          <cell r="AS362">
            <v>44844</v>
          </cell>
          <cell r="AT362" t="e">
            <v>#VALUE!</v>
          </cell>
          <cell r="AU362">
            <v>120</v>
          </cell>
          <cell r="AV362" t="str">
            <v>Compraventa</v>
          </cell>
          <cell r="AW362" t="str">
            <v>FIRMADO</v>
          </cell>
          <cell r="AX362" t="str">
            <v>N/A</v>
          </cell>
          <cell r="AY362" t="str">
            <v>N/A</v>
          </cell>
          <cell r="BA362" t="str">
            <v>https://community.secop.gov.co/Public/Tendering/ContractNoticePhases/View?PPI=CO1.PPI.20234897&amp;isFromPublicArea=True&amp;isModal=False</v>
          </cell>
        </row>
        <row r="363">
          <cell r="A363">
            <v>362</v>
          </cell>
          <cell r="B363" t="str">
            <v>Andrés Felipe López Gómez</v>
          </cell>
          <cell r="C363">
            <v>7143860</v>
          </cell>
          <cell r="D363">
            <v>28719</v>
          </cell>
          <cell r="E363" t="str">
            <v>Itagui</v>
          </cell>
          <cell r="F363" t="str">
            <v>Hombre</v>
          </cell>
          <cell r="G363">
            <v>44846</v>
          </cell>
          <cell r="H363">
            <v>44926</v>
          </cell>
          <cell r="I363">
            <v>80111607</v>
          </cell>
          <cell r="J363" t="str">
            <v>abogado</v>
          </cell>
          <cell r="K363" t="str">
            <v>Experto II</v>
          </cell>
          <cell r="L363" t="str">
            <v>Profesional</v>
          </cell>
          <cell r="M363">
            <v>42003789</v>
          </cell>
          <cell r="O363" t="str">
            <v>andres-.lopez@hotmail.com</v>
          </cell>
          <cell r="P363">
            <v>10011648</v>
          </cell>
          <cell r="Q363">
            <v>30294000</v>
          </cell>
          <cell r="S363">
            <v>30294000</v>
          </cell>
          <cell r="T363" t="str">
            <v>Asesor Codigo 1020, grado 13</v>
          </cell>
          <cell r="U363" t="str">
            <v>Carolina Pinzón Ayala</v>
          </cell>
          <cell r="V363">
            <v>44848</v>
          </cell>
          <cell r="W363">
            <v>53722</v>
          </cell>
          <cell r="X363">
            <v>44839</v>
          </cell>
          <cell r="Y363" t="str">
            <v>FUNCIONAMIENTO</v>
          </cell>
          <cell r="Z363">
            <v>114022</v>
          </cell>
          <cell r="AA363">
            <v>30294000</v>
          </cell>
          <cell r="AB363" t="str">
            <v>A-02-02-02-008-002</v>
          </cell>
          <cell r="AC363" t="str">
            <v>SERVICIOS JURÍDICOS Y
CONTABLES</v>
          </cell>
          <cell r="AD363" t="str">
            <v>si</v>
          </cell>
          <cell r="AE363">
            <v>44926</v>
          </cell>
          <cell r="AN363" t="str">
            <v xml:space="preserve">Prestar sus servicios profesionales para asesorar jurídicamente al despacho de la Superintendente, en temas de supervisión subjetiva en transporte terrestre, especialmente relacionados con entes gestores, pero sin limitarse a ellos </v>
          </cell>
          <cell r="AO363" t="str">
            <v xml:space="preserve">Contratación Directa </v>
          </cell>
          <cell r="AP363" t="str">
            <v>LOCAL</v>
          </cell>
          <cell r="AQ363" t="str">
            <v>BOGOTÁ D.C.</v>
          </cell>
          <cell r="AS363">
            <v>44845</v>
          </cell>
          <cell r="AT363">
            <v>44</v>
          </cell>
          <cell r="AU363" t="str">
            <v>N/A</v>
          </cell>
          <cell r="AV363" t="str">
            <v xml:space="preserve">Prestación Servicios </v>
          </cell>
          <cell r="AW363" t="str">
            <v>EN EJECUCIÓN</v>
          </cell>
          <cell r="AX363" t="str">
            <v>N/A</v>
          </cell>
          <cell r="AY363" t="str">
            <v>N/A</v>
          </cell>
          <cell r="AZ363">
            <v>44848</v>
          </cell>
          <cell r="BA363" t="str">
            <v>https://community.secop.gov.co/Public/Tendering/ContractNoticePhases/View?PPI=CO1.PPI.21036102&amp;isFromPublicArea=True&amp;isModal=False</v>
          </cell>
        </row>
        <row r="364">
          <cell r="A364">
            <v>363</v>
          </cell>
          <cell r="B364" t="str">
            <v>SERSUGEN SAS</v>
          </cell>
          <cell r="C364">
            <v>900201322</v>
          </cell>
          <cell r="D364" t="str">
            <v>N/A</v>
          </cell>
          <cell r="E364" t="str">
            <v>N/A</v>
          </cell>
          <cell r="F364" t="str">
            <v>Persona Jurídica</v>
          </cell>
          <cell r="G364">
            <v>44847</v>
          </cell>
          <cell r="H364">
            <v>44874</v>
          </cell>
          <cell r="I364">
            <v>44111515</v>
          </cell>
          <cell r="J364" t="str">
            <v>N/A</v>
          </cell>
          <cell r="K364" t="str">
            <v>N/A</v>
          </cell>
          <cell r="L364" t="str">
            <v>N/A</v>
          </cell>
          <cell r="M364">
            <v>8272075</v>
          </cell>
          <cell r="N364" t="str">
            <v>N/A</v>
          </cell>
          <cell r="O364" t="str">
            <v>COMERCIAL@SERSUGEN.COM</v>
          </cell>
          <cell r="P364" t="str">
            <v>Según factura</v>
          </cell>
          <cell r="Q364">
            <v>14750000</v>
          </cell>
          <cell r="S364">
            <v>14750000</v>
          </cell>
          <cell r="T364" t="str">
            <v xml:space="preserve">Coordinador de Servicios Generales </v>
          </cell>
          <cell r="U364" t="str">
            <v>Denis Adriana Monroy Rugeles</v>
          </cell>
          <cell r="W364">
            <v>52222</v>
          </cell>
          <cell r="X364">
            <v>44818</v>
          </cell>
          <cell r="Y364" t="str">
            <v>FUNCIONAMIENTO</v>
          </cell>
          <cell r="AB364" t="str">
            <v>A-02-02-01-003-002</v>
          </cell>
          <cell r="AC364" t="str">
            <v>PASTA O PULPA, PAPEL Y</v>
          </cell>
          <cell r="AD364" t="str">
            <v>no</v>
          </cell>
          <cell r="AN364" t="str">
            <v>Adquisición de cajas de archivo referencia X200 para la conservación de toda la documentación generada en el desarrollo de las funciones de la Superintendencia de Transporte.</v>
          </cell>
          <cell r="AO364" t="str">
            <v>Minima Cuantía</v>
          </cell>
          <cell r="AP364" t="str">
            <v>LOCAL</v>
          </cell>
          <cell r="AQ364" t="str">
            <v>BOGOTÁ D.C.</v>
          </cell>
          <cell r="AS364">
            <v>44847</v>
          </cell>
          <cell r="AT364" t="e">
            <v>#VALUE!</v>
          </cell>
          <cell r="AU364">
            <v>120</v>
          </cell>
          <cell r="AV364" t="str">
            <v>Compraventa</v>
          </cell>
          <cell r="AW364" t="str">
            <v>FIRMADO</v>
          </cell>
          <cell r="AX364" t="str">
            <v>N/A</v>
          </cell>
          <cell r="AY364" t="str">
            <v>N/A</v>
          </cell>
          <cell r="BA364" t="str">
            <v>https://community.secop.gov.co/Public/Tendering/ContractNoticePhases/View?PPI=CO1.PPI.20756777&amp;isFromPublicArea=True&amp;isModal=False</v>
          </cell>
        </row>
        <row r="365">
          <cell r="AC365" t="str">
            <v>PRODUCTOS DE PAPEL; IMPRESOS Y</v>
          </cell>
        </row>
        <row r="366">
          <cell r="AC366" t="str">
            <v>ARTÍCULOS RELACIONADOS</v>
          </cell>
        </row>
      </sheetData>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asededatoscontratos" displayName="Basededatoscontratos" ref="V1:AB378" totalsRowCount="1" headerRowDxfId="49" dataDxfId="47" totalsRowDxfId="45" headerRowBorderDxfId="48" tableBorderDxfId="46" totalsRowBorderDxfId="44" headerRowCellStyle="Millares [0]">
  <autoFilter ref="V1:AB377" xr:uid="{00000000-0009-0000-0100-000001000000}"/>
  <tableColumns count="7">
    <tableColumn id="1" xr3:uid="{00000000-0010-0000-0000-000001000000}" name="Modalidad " dataDxfId="43" totalsRowDxfId="42">
      <calculatedColumnFormula>VLOOKUP(Tabla2[[#All],[No. Contrato]],'[1]BASE DE DATOS CONTRATISTAS'!$A$1:$AO$364,41,)</calculatedColumnFormula>
    </tableColumn>
    <tableColumn id="2" xr3:uid="{00000000-0010-0000-0000-000002000000}" name="ESTADO SECOP" dataDxfId="41" totalsRowDxfId="40"/>
    <tableColumn id="3" xr3:uid="{00000000-0010-0000-0000-000003000000}" name="Correo Institucional" dataDxfId="39" totalsRowDxfId="38">
      <calculatedColumnFormula>VLOOKUP(Tabla2[[#This Row],[No. Contrato]],'[1]BASE DE DATOS CONTRATISTAS'!$A:$N,14,FALSE)</calculatedColumnFormula>
    </tableColumn>
    <tableColumn id="4" xr3:uid="{00000000-0010-0000-0000-000004000000}" name="RECURSOS DESEMBOLSADOS O PAGADOS" dataDxfId="37" totalsRowDxfId="36">
      <calculatedColumnFormula>VLOOKUP($A2,'BASE DE DATOS'!$A:$AL,17,FALSE)</calculatedColumnFormula>
    </tableColumn>
    <tableColumn id="5" xr3:uid="{00000000-0010-0000-0000-000005000000}" name="RECURSOS PENDIENTES DE EJECUTAR" dataDxfId="35" totalsRowDxfId="34">
      <calculatedColumnFormula>VLOOKUP($A2,'BASE DE DATOS'!$A:$AL,16,FALSE)</calculatedColumnFormula>
    </tableColumn>
    <tableColumn id="6" xr3:uid="{00000000-0010-0000-0000-000006000000}" name="PORCENTAJE DE EJECUCIÓN" dataDxfId="33" totalsRowDxfId="32" dataCellStyle="Porcentaje" totalsRowCellStyle="Porcentaje">
      <calculatedColumnFormula>VLOOKUP($A2,'BASE DE DATOS'!$A:$AL,18,FALSE)</calculatedColumnFormula>
    </tableColumn>
    <tableColumn id="7" xr3:uid="{00000000-0010-0000-0000-000007000000}" name="LINK" dataDxfId="31" totalsRowDxfId="30" dataCellStyle="Hipervínculo"/>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U377" totalsRowShown="0" headerRowDxfId="29" dataDxfId="27" headerRowBorderDxfId="28" tableBorderDxfId="26" headerRowCellStyle="Millares [0]">
  <autoFilter ref="A1:U377" xr:uid="{00000000-0009-0000-0100-000002000000}"/>
  <tableColumns count="21">
    <tableColumn id="1" xr3:uid="{00000000-0010-0000-0100-000001000000}" name="Numero de Identificación " dataDxfId="25"/>
    <tableColumn id="2" xr3:uid="{00000000-0010-0000-0100-000002000000}" name="No. Contrato" dataDxfId="24"/>
    <tableColumn id="3" xr3:uid="{00000000-0010-0000-0100-000003000000}" name="Apellidos Y Nombres " dataDxfId="23"/>
    <tableColumn id="4" xr3:uid="{00000000-0010-0000-0100-000004000000}" name="Fecha de Suscripción" dataDxfId="22"/>
    <tableColumn id="5" xr3:uid="{00000000-0010-0000-0100-000005000000}" name="Fecha de terminación inicial" dataDxfId="21"/>
    <tableColumn id="6" xr3:uid="{00000000-0010-0000-0100-000006000000}" name="Valor Mensual" dataDxfId="20"/>
    <tableColumn id="7" xr3:uid="{00000000-0010-0000-0100-000007000000}" name="Valor total " dataDxfId="19"/>
    <tableColumn id="8" xr3:uid="{00000000-0010-0000-0100-000008000000}" name="Adiciones " dataDxfId="18"/>
    <tableColumn id="9" xr3:uid="{00000000-0010-0000-0100-000009000000}" name="Valor total con adiciones " dataDxfId="17"/>
    <tableColumn id="10" xr3:uid="{00000000-0010-0000-0100-00000A000000}" name="Dependencia" dataDxfId="16"/>
    <tableColumn id="11" xr3:uid="{00000000-0010-0000-0100-00000B000000}" name="Fecha de inicio" dataDxfId="15"/>
    <tableColumn id="12" xr3:uid="{00000000-0010-0000-0100-00000C000000}" name="FUENTE DE FINANCIACIÓN" dataDxfId="14"/>
    <tableColumn id="13" xr3:uid="{00000000-0010-0000-0100-00000D000000}" name="Fecha de Terminación " dataDxfId="13"/>
    <tableColumn id="14" xr3:uid="{00000000-0010-0000-0100-00000E000000}" name="Terminación anticipada " dataDxfId="12"/>
    <tableColumn id="15" xr3:uid="{00000000-0010-0000-0100-00000F000000}" name="Modificacion 1 " dataDxfId="11"/>
    <tableColumn id="16" xr3:uid="{00000000-0010-0000-0100-000010000000}" name="Fecha inicio de modificación 1 " dataDxfId="10"/>
    <tableColumn id="17" xr3:uid="{00000000-0010-0000-0100-000011000000}" name="Fecha de terminación modificación 1" dataDxfId="9"/>
    <tableColumn id="18" xr3:uid="{00000000-0010-0000-0100-000012000000}" name="Modificacion 2" dataDxfId="8"/>
    <tableColumn id="19" xr3:uid="{00000000-0010-0000-0100-000013000000}" name="Fecha inicio de modificación 1" dataDxfId="7"/>
    <tableColumn id="20" xr3:uid="{00000000-0010-0000-0100-000014000000}" name="Fecha de terminación modificación 2 " dataDxfId="6"/>
    <tableColumn id="21" xr3:uid="{00000000-0010-0000-0100-000015000000}" name="Objeto " dataDxfId="5"/>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325440&amp;isFromPublicArea=True&amp;isModal=False"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B378"/>
  <sheetViews>
    <sheetView tabSelected="1" zoomScale="108" workbookViewId="0">
      <pane xSplit="2" ySplit="1" topLeftCell="Y325" activePane="bottomRight" state="frozen"/>
      <selection pane="topRight" activeCell="C1" sqref="C1"/>
      <selection pane="bottomLeft" activeCell="A2" sqref="A2"/>
      <selection pane="bottomRight" sqref="A1:XFD1"/>
    </sheetView>
  </sheetViews>
  <sheetFormatPr baseColWidth="10" defaultColWidth="11.42578125" defaultRowHeight="12.75" x14ac:dyDescent="0.25"/>
  <cols>
    <col min="1" max="1" width="19" style="60" customWidth="1"/>
    <col min="2" max="2" width="14.7109375" style="53" customWidth="1"/>
    <col min="3" max="3" width="35.42578125" style="53" customWidth="1"/>
    <col min="4" max="4" width="22.7109375" style="53" customWidth="1"/>
    <col min="5" max="5" width="29.140625" style="53" customWidth="1"/>
    <col min="6" max="6" width="18" style="53" bestFit="1" customWidth="1"/>
    <col min="7" max="7" width="16.7109375" style="53" bestFit="1" customWidth="1"/>
    <col min="8" max="8" width="23.28515625" style="53" customWidth="1"/>
    <col min="9" max="9" width="27.28515625" style="53" bestFit="1" customWidth="1"/>
    <col min="10" max="10" width="42.5703125" style="53" bestFit="1" customWidth="1"/>
    <col min="11" max="11" width="18.7109375" style="53" bestFit="1" customWidth="1"/>
    <col min="12" max="12" width="27.140625" style="53" customWidth="1"/>
    <col min="13" max="13" width="24.140625" style="53" customWidth="1"/>
    <col min="14" max="14" width="30.5703125" style="53" customWidth="1"/>
    <col min="15" max="15" width="16.85546875" style="60" customWidth="1"/>
    <col min="16" max="16" width="31.5703125" style="53" customWidth="1"/>
    <col min="17" max="17" width="36.85546875" style="53" customWidth="1"/>
    <col min="18" max="18" width="23.42578125" style="53" customWidth="1"/>
    <col min="19" max="19" width="31" style="53" customWidth="1"/>
    <col min="20" max="20" width="37.42578125" style="53" customWidth="1"/>
    <col min="21" max="21" width="107.140625" style="53" customWidth="1"/>
    <col min="22" max="22" width="23" style="53" customWidth="1"/>
    <col min="23" max="23" width="31.85546875" style="53" bestFit="1" customWidth="1"/>
    <col min="24" max="24" width="40" style="53" customWidth="1"/>
    <col min="25" max="25" width="42.7109375" style="53" customWidth="1"/>
    <col min="26" max="26" width="40" style="53" customWidth="1"/>
    <col min="27" max="27" width="40" style="71" customWidth="1"/>
    <col min="28" max="28" width="80.28515625" style="53" customWidth="1"/>
    <col min="29" max="16384" width="11.42578125" style="53"/>
  </cols>
  <sheetData>
    <row r="1" spans="1:28" ht="33" customHeight="1" x14ac:dyDescent="0.25">
      <c r="A1" s="35" t="s">
        <v>922</v>
      </c>
      <c r="B1" s="36" t="s">
        <v>0</v>
      </c>
      <c r="C1" s="37" t="s">
        <v>1</v>
      </c>
      <c r="D1" s="20" t="s">
        <v>2</v>
      </c>
      <c r="E1" s="20" t="s">
        <v>3</v>
      </c>
      <c r="F1" s="56" t="s">
        <v>5</v>
      </c>
      <c r="G1" s="56" t="s">
        <v>6</v>
      </c>
      <c r="H1" s="20" t="s">
        <v>7</v>
      </c>
      <c r="I1" s="20" t="s">
        <v>8</v>
      </c>
      <c r="J1" s="20" t="s">
        <v>9</v>
      </c>
      <c r="K1" s="20" t="s">
        <v>10</v>
      </c>
      <c r="L1" s="20" t="s">
        <v>11</v>
      </c>
      <c r="M1" s="20" t="s">
        <v>12</v>
      </c>
      <c r="N1" s="20" t="s">
        <v>13</v>
      </c>
      <c r="O1" s="35" t="s">
        <v>14</v>
      </c>
      <c r="P1" s="20" t="s">
        <v>15</v>
      </c>
      <c r="Q1" s="20" t="s">
        <v>16</v>
      </c>
      <c r="R1" s="20" t="s">
        <v>17</v>
      </c>
      <c r="S1" s="20" t="s">
        <v>18</v>
      </c>
      <c r="T1" s="20" t="s">
        <v>19</v>
      </c>
      <c r="U1" s="20" t="s">
        <v>20</v>
      </c>
      <c r="V1" s="19" t="s">
        <v>21</v>
      </c>
      <c r="W1" s="20" t="s">
        <v>22</v>
      </c>
      <c r="X1" s="20" t="s">
        <v>4</v>
      </c>
      <c r="Y1" s="20" t="s">
        <v>919</v>
      </c>
      <c r="Z1" s="20" t="s">
        <v>920</v>
      </c>
      <c r="AA1" s="69" t="s">
        <v>921</v>
      </c>
      <c r="AB1" s="20" t="s">
        <v>23</v>
      </c>
    </row>
    <row r="2" spans="1:28" ht="25.5" x14ac:dyDescent="0.25">
      <c r="A2" s="15">
        <v>79725476</v>
      </c>
      <c r="B2" s="21">
        <v>1</v>
      </c>
      <c r="C2" s="1" t="s">
        <v>24</v>
      </c>
      <c r="D2" s="22">
        <v>44565</v>
      </c>
      <c r="E2" s="22">
        <v>44926</v>
      </c>
      <c r="F2" s="57">
        <v>2702336</v>
      </c>
      <c r="G2" s="58">
        <v>32247876.27</v>
      </c>
      <c r="H2" s="42">
        <v>0</v>
      </c>
      <c r="I2" s="23">
        <f t="shared" ref="I2:I69" si="0">G2+H2</f>
        <v>32247876.27</v>
      </c>
      <c r="J2" s="1" t="s">
        <v>25</v>
      </c>
      <c r="K2" s="22">
        <v>44566</v>
      </c>
      <c r="L2" s="1" t="s">
        <v>26</v>
      </c>
      <c r="M2" s="22">
        <v>44926</v>
      </c>
      <c r="N2" s="41"/>
      <c r="O2" s="25"/>
      <c r="P2" s="22"/>
      <c r="Q2" s="22"/>
      <c r="R2" s="25"/>
      <c r="S2" s="22"/>
      <c r="T2" s="22"/>
      <c r="U2" s="1" t="s">
        <v>27</v>
      </c>
      <c r="V2" s="24" t="str">
        <f>VLOOKUP(Tabla2[[#All],[No. Contrato]],'[1]BASE DE DATOS CONTRATISTAS'!$A$1:$AO$364,41,)</f>
        <v xml:space="preserve">Contratación Directa </v>
      </c>
      <c r="W2" s="1" t="s">
        <v>28</v>
      </c>
      <c r="X2" s="43" t="str">
        <f>VLOOKUP(Tabla2[[#This Row],[No. Contrato]],'[1]BASE DE DATOS CONTRATISTAS'!$A:$N,14,FALSE)</f>
        <v>orlandomoreno@supertransporte.gov.co</v>
      </c>
      <c r="Y2" s="44">
        <f>VLOOKUP($A2,'BASE DE DATOS'!$A:$AL,17,FALSE)</f>
        <v>23960713</v>
      </c>
      <c r="Z2" s="44">
        <f>VLOOKUP($A2,'BASE DE DATOS'!$A:$AL,16,FALSE)</f>
        <v>8286165.2699999996</v>
      </c>
      <c r="AA2" s="45">
        <f>VLOOKUP($A2,'BASE DE DATOS'!$A:$AL,18,FALSE)</f>
        <v>0.74303976959813789</v>
      </c>
      <c r="AB2" s="43" t="s">
        <v>29</v>
      </c>
    </row>
    <row r="3" spans="1:28" ht="38.25" x14ac:dyDescent="0.25">
      <c r="A3" s="15">
        <v>37557646</v>
      </c>
      <c r="B3" s="21">
        <v>2</v>
      </c>
      <c r="C3" s="1" t="s">
        <v>30</v>
      </c>
      <c r="D3" s="22">
        <v>44565</v>
      </c>
      <c r="E3" s="22">
        <v>44899</v>
      </c>
      <c r="F3" s="57">
        <v>8808038.4000000004</v>
      </c>
      <c r="G3" s="58">
        <v>96888422.400000006</v>
      </c>
      <c r="H3" s="42">
        <v>0</v>
      </c>
      <c r="I3" s="23">
        <f t="shared" si="0"/>
        <v>96888422.400000006</v>
      </c>
      <c r="J3" s="1" t="s">
        <v>31</v>
      </c>
      <c r="K3" s="22">
        <v>44566</v>
      </c>
      <c r="L3" s="1" t="s">
        <v>26</v>
      </c>
      <c r="M3" s="22">
        <v>44899</v>
      </c>
      <c r="N3" s="41"/>
      <c r="O3" s="25"/>
      <c r="P3" s="22"/>
      <c r="Q3" s="22"/>
      <c r="R3" s="25"/>
      <c r="S3" s="22"/>
      <c r="T3" s="22"/>
      <c r="U3" s="1" t="s">
        <v>32</v>
      </c>
      <c r="V3" s="24" t="str">
        <f>VLOOKUP(Tabla2[[#All],[No. Contrato]],'[1]BASE DE DATOS CONTRATISTAS'!$A$1:$AO$364,41,)</f>
        <v xml:space="preserve">Contratación Directa </v>
      </c>
      <c r="W3" s="1" t="s">
        <v>28</v>
      </c>
      <c r="X3" s="43" t="str">
        <f>VLOOKUP(Tabla2[[#This Row],[No. Contrato]],'[1]BASE DE DATOS CONTRATISTAS'!$A:$N,14,FALSE)</f>
        <v>NancyPatino@supertransporte.gov.co</v>
      </c>
      <c r="Y3" s="44">
        <f>VLOOKUP($A3,'BASE DE DATOS'!$A:$AL,17,FALSE)</f>
        <v>69289902.080000013</v>
      </c>
      <c r="Z3" s="44">
        <f>VLOOKUP($A3,'BASE DE DATOS'!$A:$AL,16,FALSE)</f>
        <v>27598520.32</v>
      </c>
      <c r="AA3" s="45">
        <f>VLOOKUP($A3,'BASE DE DATOS'!$A:$AL,18,FALSE)</f>
        <v>0.7151515151515152</v>
      </c>
      <c r="AB3" s="1" t="s">
        <v>33</v>
      </c>
    </row>
    <row r="4" spans="1:28" ht="25.5" x14ac:dyDescent="0.25">
      <c r="A4" s="15">
        <v>1020776880</v>
      </c>
      <c r="B4" s="21">
        <v>3</v>
      </c>
      <c r="C4" s="1" t="s">
        <v>34</v>
      </c>
      <c r="D4" s="22">
        <v>44565</v>
      </c>
      <c r="E4" s="22">
        <v>44914</v>
      </c>
      <c r="F4" s="57">
        <v>6113547.2599999998</v>
      </c>
      <c r="G4" s="58">
        <v>70305793.489999995</v>
      </c>
      <c r="H4" s="42">
        <v>0</v>
      </c>
      <c r="I4" s="23">
        <f t="shared" si="0"/>
        <v>70305793.489999995</v>
      </c>
      <c r="J4" s="1" t="s">
        <v>25</v>
      </c>
      <c r="K4" s="22">
        <v>44566</v>
      </c>
      <c r="L4" s="1" t="s">
        <v>26</v>
      </c>
      <c r="M4" s="22">
        <v>44914</v>
      </c>
      <c r="N4" s="41"/>
      <c r="O4" s="25"/>
      <c r="P4" s="22"/>
      <c r="Q4" s="22"/>
      <c r="R4" s="25"/>
      <c r="S4" s="22"/>
      <c r="T4" s="22"/>
      <c r="U4" s="1" t="s">
        <v>35</v>
      </c>
      <c r="V4" s="24" t="str">
        <f>VLOOKUP(Tabla2[[#All],[No. Contrato]],'[1]BASE DE DATOS CONTRATISTAS'!$A$1:$AO$364,41,)</f>
        <v xml:space="preserve">Contratación Directa </v>
      </c>
      <c r="W4" s="1" t="s">
        <v>28</v>
      </c>
      <c r="X4" s="43" t="str">
        <f>VLOOKUP(Tabla2[[#This Row],[No. Contrato]],'[1]BASE DE DATOS CONTRATISTAS'!$A:$N,14,FALSE)</f>
        <v>saraalvarez@supertransporte.gov.co</v>
      </c>
      <c r="Y4" s="44">
        <f>VLOOKUP($A4,'BASE DE DATOS'!$A:$AL,17,FALSE)</f>
        <v>54206785.039999992</v>
      </c>
      <c r="Z4" s="44">
        <f>VLOOKUP($A4,'BASE DE DATOS'!$A:$AL,16,FALSE)</f>
        <v>16099008.449999999</v>
      </c>
      <c r="AA4" s="45">
        <f>VLOOKUP($A4,'BASE DE DATOS'!$A:$AL,18,FALSE)</f>
        <v>0.77101448329020195</v>
      </c>
      <c r="AB4" s="1" t="s">
        <v>36</v>
      </c>
    </row>
    <row r="5" spans="1:28" ht="51" x14ac:dyDescent="0.25">
      <c r="A5" s="15">
        <v>52870133</v>
      </c>
      <c r="B5" s="21">
        <v>4</v>
      </c>
      <c r="C5" s="1" t="s">
        <v>37</v>
      </c>
      <c r="D5" s="22">
        <v>44565</v>
      </c>
      <c r="E5" s="22">
        <v>44926</v>
      </c>
      <c r="F5" s="57">
        <v>2941952</v>
      </c>
      <c r="G5" s="58">
        <v>35107293.869999997</v>
      </c>
      <c r="H5" s="42">
        <v>0</v>
      </c>
      <c r="I5" s="23">
        <f t="shared" si="0"/>
        <v>35107293.869999997</v>
      </c>
      <c r="J5" s="1" t="s">
        <v>38</v>
      </c>
      <c r="K5" s="22">
        <v>44567</v>
      </c>
      <c r="L5" s="1" t="s">
        <v>26</v>
      </c>
      <c r="M5" s="22">
        <v>44926</v>
      </c>
      <c r="N5" s="41">
        <v>44588</v>
      </c>
      <c r="O5" s="25" t="str">
        <f>VLOOKUP(Tabla2[[#This Row],[No. Contrato]],'[1]BASE DE DATOS CONTRATISTAS'!$1:$1048576,34,FALSE)</f>
        <v>Terminación anticipada del contrato</v>
      </c>
      <c r="P5" s="22">
        <f>VLOOKUP(Tabla2[[#This Row],[No. Contrato]],'[1]BASE DE DATOS CONTRATISTAS'!$1:$1048576,35,FALSE)</f>
        <v>44589</v>
      </c>
      <c r="Q5" s="22" t="str">
        <f>VLOOKUP(Tabla2[[#This Row],[No. Contrato]],'[1]BASE DE DATOS CONTRATISTAS'!$1:$1048576,36,FALSE)</f>
        <v>N/A</v>
      </c>
      <c r="R5" s="25"/>
      <c r="S5" s="22"/>
      <c r="T5" s="22"/>
      <c r="U5" s="1" t="s">
        <v>39</v>
      </c>
      <c r="V5" s="24" t="str">
        <f>VLOOKUP(Tabla2[[#All],[No. Contrato]],'[1]BASE DE DATOS CONTRATISTAS'!$A$1:$AO$364,41,)</f>
        <v xml:space="preserve">Contratación Directa </v>
      </c>
      <c r="W5" s="1" t="s">
        <v>40</v>
      </c>
      <c r="X5" s="43" t="str">
        <f>VLOOKUP(Tabla2[[#This Row],[No. Contrato]],'[1]BASE DE DATOS CONTRATISTAS'!$A:$N,14,FALSE)</f>
        <v>magallibuitrago@supertransporte.gov.co</v>
      </c>
      <c r="Y5" s="44">
        <f>VLOOKUP($A5,'BASE DE DATOS'!$A:$AL,17,FALSE)</f>
        <v>2157431.4700000002</v>
      </c>
      <c r="Z5" s="44">
        <f>VLOOKUP($A5,'BASE DE DATOS'!$A:$AL,16,FALSE)</f>
        <v>0</v>
      </c>
      <c r="AA5" s="45">
        <f>VLOOKUP($A5,'BASE DE DATOS'!$A:$AL,18,FALSE)</f>
        <v>1</v>
      </c>
      <c r="AB5" s="1" t="s">
        <v>41</v>
      </c>
    </row>
    <row r="6" spans="1:28" ht="38.25" x14ac:dyDescent="0.25">
      <c r="A6" s="15">
        <v>1074417714</v>
      </c>
      <c r="B6" s="21">
        <v>5</v>
      </c>
      <c r="C6" s="1" t="s">
        <v>42</v>
      </c>
      <c r="D6" s="22">
        <v>44565</v>
      </c>
      <c r="E6" s="22">
        <v>44870</v>
      </c>
      <c r="F6" s="58">
        <v>4227042</v>
      </c>
      <c r="G6" s="58">
        <v>42270420</v>
      </c>
      <c r="H6" s="42">
        <v>0</v>
      </c>
      <c r="I6" s="23">
        <f t="shared" si="0"/>
        <v>42270420</v>
      </c>
      <c r="J6" s="1" t="s">
        <v>38</v>
      </c>
      <c r="K6" s="22">
        <v>44567</v>
      </c>
      <c r="L6" s="1" t="s">
        <v>26</v>
      </c>
      <c r="M6" s="22">
        <v>44870</v>
      </c>
      <c r="N6" s="41"/>
      <c r="O6" s="25"/>
      <c r="P6" s="22"/>
      <c r="Q6" s="22"/>
      <c r="R6" s="25"/>
      <c r="S6" s="22"/>
      <c r="T6" s="22"/>
      <c r="U6" s="1" t="s">
        <v>43</v>
      </c>
      <c r="V6" s="24" t="str">
        <f>VLOOKUP(Tabla2[[#All],[No. Contrato]],'[1]BASE DE DATOS CONTRATISTAS'!$A$1:$AO$364,41,)</f>
        <v xml:space="preserve">Contratación Directa </v>
      </c>
      <c r="W6" s="1" t="s">
        <v>28</v>
      </c>
      <c r="X6" s="43" t="str">
        <f>VLOOKUP(Tabla2[[#This Row],[No. Contrato]],'[1]BASE DE DATOS CONTRATISTAS'!$A:$N,14,FALSE)</f>
        <v>nataliaquimbay@supertransporte.gov.co</v>
      </c>
      <c r="Y6" s="44">
        <f>VLOOKUP($A6,'BASE DE DATOS'!$A:$AL,17,FALSE)</f>
        <v>37338871</v>
      </c>
      <c r="Z6" s="44">
        <f>VLOOKUP($A6,'BASE DE DATOS'!$A:$AL,16,FALSE)</f>
        <v>4931549</v>
      </c>
      <c r="AA6" s="45">
        <f>VLOOKUP($A6,'BASE DE DATOS'!$A:$AL,18,FALSE)</f>
        <v>0.8833333333333333</v>
      </c>
      <c r="AB6" s="1" t="s">
        <v>44</v>
      </c>
    </row>
    <row r="7" spans="1:28" ht="51" x14ac:dyDescent="0.25">
      <c r="A7" s="15">
        <v>1016027783</v>
      </c>
      <c r="B7" s="21">
        <v>6</v>
      </c>
      <c r="C7" s="1" t="s">
        <v>45</v>
      </c>
      <c r="D7" s="22">
        <v>44565</v>
      </c>
      <c r="E7" s="22">
        <v>44926</v>
      </c>
      <c r="F7" s="58">
        <v>5502193.6600000001</v>
      </c>
      <c r="G7" s="58">
        <v>65659511.009999998</v>
      </c>
      <c r="H7" s="42">
        <v>0</v>
      </c>
      <c r="I7" s="23">
        <f t="shared" si="0"/>
        <v>65659511.009999998</v>
      </c>
      <c r="J7" s="1" t="s">
        <v>46</v>
      </c>
      <c r="K7" s="22">
        <v>44567</v>
      </c>
      <c r="L7" s="1" t="s">
        <v>26</v>
      </c>
      <c r="M7" s="22">
        <v>44926</v>
      </c>
      <c r="N7" s="41"/>
      <c r="O7" s="25"/>
      <c r="P7" s="22"/>
      <c r="Q7" s="22"/>
      <c r="R7" s="25"/>
      <c r="S7" s="22"/>
      <c r="T7" s="22"/>
      <c r="U7" s="1" t="s">
        <v>47</v>
      </c>
      <c r="V7" s="24" t="str">
        <f>VLOOKUP(Tabla2[[#All],[No. Contrato]],'[1]BASE DE DATOS CONTRATISTAS'!$A$1:$AO$364,41,)</f>
        <v xml:space="preserve">Contratación Directa </v>
      </c>
      <c r="W7" s="1" t="s">
        <v>28</v>
      </c>
      <c r="X7" s="43" t="str">
        <f>VLOOKUP(Tabla2[[#This Row],[No. Contrato]],'[1]BASE DE DATOS CONTRATISTAS'!$A:$N,14,FALSE)</f>
        <v>IvanRodriguez@supertransporte.gov.co</v>
      </c>
      <c r="Y7" s="44">
        <f>VLOOKUP($A7,'BASE DE DATOS'!$A:$AL,17,FALSE)</f>
        <v>48602713</v>
      </c>
      <c r="Z7" s="44">
        <f>VLOOKUP($A7,'BASE DE DATOS'!$A:$AL,16,FALSE)</f>
        <v>17056798.010000002</v>
      </c>
      <c r="AA7" s="45">
        <f>VLOOKUP($A7,'BASE DE DATOS'!$A:$AL,18,FALSE)</f>
        <v>0.74022349926726938</v>
      </c>
      <c r="AB7" s="1" t="s">
        <v>48</v>
      </c>
    </row>
    <row r="8" spans="1:28" ht="25.5" x14ac:dyDescent="0.25">
      <c r="A8" s="15">
        <v>52875882</v>
      </c>
      <c r="B8" s="21">
        <v>7</v>
      </c>
      <c r="C8" s="1" t="s">
        <v>49</v>
      </c>
      <c r="D8" s="22">
        <v>44565</v>
      </c>
      <c r="E8" s="22">
        <v>44926</v>
      </c>
      <c r="F8" s="58">
        <v>2941952</v>
      </c>
      <c r="G8" s="58">
        <v>35107293.869999997</v>
      </c>
      <c r="H8" s="42">
        <v>0</v>
      </c>
      <c r="I8" s="23">
        <f t="shared" si="0"/>
        <v>35107293.869999997</v>
      </c>
      <c r="J8" s="1" t="s">
        <v>50</v>
      </c>
      <c r="K8" s="22">
        <v>44567</v>
      </c>
      <c r="L8" s="1" t="s">
        <v>26</v>
      </c>
      <c r="M8" s="22">
        <v>44926</v>
      </c>
      <c r="N8" s="41"/>
      <c r="O8" s="25"/>
      <c r="P8" s="22"/>
      <c r="Q8" s="22"/>
      <c r="R8" s="25"/>
      <c r="S8" s="22"/>
      <c r="T8" s="22"/>
      <c r="U8" s="1" t="s">
        <v>51</v>
      </c>
      <c r="V8" s="24" t="str">
        <f>VLOOKUP(Tabla2[[#All],[No. Contrato]],'[1]BASE DE DATOS CONTRATISTAS'!$A$1:$AO$364,41,)</f>
        <v xml:space="preserve">Contratación Directa </v>
      </c>
      <c r="W8" s="1" t="s">
        <v>28</v>
      </c>
      <c r="X8" s="43" t="str">
        <f>VLOOKUP(Tabla2[[#This Row],[No. Contrato]],'[1]BASE DE DATOS CONTRATISTAS'!$A:$N,14,FALSE)</f>
        <v>dianapineda@supertransporte.gov.co</v>
      </c>
      <c r="Y8" s="44">
        <f>VLOOKUP($A8,'BASE DE DATOS'!$A:$AL,17,FALSE)</f>
        <v>25987243</v>
      </c>
      <c r="Z8" s="44">
        <f>VLOOKUP($A8,'BASE DE DATOS'!$A:$AL,16,FALSE)</f>
        <v>9120050.8699999992</v>
      </c>
      <c r="AA8" s="45">
        <f>VLOOKUP($A8,'BASE DE DATOS'!$A:$AL,18,FALSE)</f>
        <v>0.74022347311157199</v>
      </c>
      <c r="AB8" s="1" t="s">
        <v>52</v>
      </c>
    </row>
    <row r="9" spans="1:28" ht="38.25" x14ac:dyDescent="0.25">
      <c r="A9" s="15">
        <v>1032459484</v>
      </c>
      <c r="B9" s="21">
        <v>8</v>
      </c>
      <c r="C9" s="1" t="s">
        <v>53</v>
      </c>
      <c r="D9" s="22">
        <v>44565</v>
      </c>
      <c r="E9" s="22">
        <v>44926</v>
      </c>
      <c r="F9" s="58">
        <v>2941952</v>
      </c>
      <c r="G9" s="58">
        <v>35107293.869999997</v>
      </c>
      <c r="H9" s="42">
        <v>0</v>
      </c>
      <c r="I9" s="23">
        <f t="shared" si="0"/>
        <v>35107293.869999997</v>
      </c>
      <c r="J9" s="1" t="s">
        <v>50</v>
      </c>
      <c r="K9" s="22">
        <v>44567</v>
      </c>
      <c r="L9" s="1" t="s">
        <v>26</v>
      </c>
      <c r="M9" s="22">
        <v>44926</v>
      </c>
      <c r="N9" s="41"/>
      <c r="O9" s="25"/>
      <c r="P9" s="22"/>
      <c r="Q9" s="22"/>
      <c r="R9" s="25"/>
      <c r="S9" s="22"/>
      <c r="T9" s="22"/>
      <c r="U9" s="1" t="s">
        <v>54</v>
      </c>
      <c r="V9" s="24" t="str">
        <f>VLOOKUP(Tabla2[[#All],[No. Contrato]],'[1]BASE DE DATOS CONTRATISTAS'!$A$1:$AO$364,41,)</f>
        <v xml:space="preserve">Contratación Directa </v>
      </c>
      <c r="W9" s="1" t="s">
        <v>28</v>
      </c>
      <c r="X9" s="43" t="str">
        <f>VLOOKUP(Tabla2[[#This Row],[No. Contrato]],'[1]BASE DE DATOS CONTRATISTAS'!$A:$N,14,FALSE)</f>
        <v>erikabarragan@supertransporte.gov.co</v>
      </c>
      <c r="Y9" s="44">
        <f>VLOOKUP($A9,'BASE DE DATOS'!$A:$AL,17,FALSE)</f>
        <v>25987243</v>
      </c>
      <c r="Z9" s="44">
        <f>VLOOKUP($A9,'BASE DE DATOS'!$A:$AL,16,FALSE)</f>
        <v>9120050.8699999992</v>
      </c>
      <c r="AA9" s="45">
        <f>VLOOKUP($A9,'BASE DE DATOS'!$A:$AL,18,FALSE)</f>
        <v>0.74022347311157199</v>
      </c>
      <c r="AB9" s="1" t="s">
        <v>55</v>
      </c>
    </row>
    <row r="10" spans="1:28" ht="51" x14ac:dyDescent="0.25">
      <c r="A10" s="15">
        <v>79541984</v>
      </c>
      <c r="B10" s="21">
        <v>9</v>
      </c>
      <c r="C10" s="1" t="s">
        <v>56</v>
      </c>
      <c r="D10" s="22">
        <v>44565</v>
      </c>
      <c r="E10" s="22">
        <v>44926</v>
      </c>
      <c r="F10" s="58">
        <v>3529728</v>
      </c>
      <c r="G10" s="58">
        <v>42121420.799999997</v>
      </c>
      <c r="H10" s="42">
        <v>0</v>
      </c>
      <c r="I10" s="23">
        <f t="shared" si="0"/>
        <v>42121420.799999997</v>
      </c>
      <c r="J10" s="1" t="s">
        <v>46</v>
      </c>
      <c r="K10" s="22">
        <v>44566</v>
      </c>
      <c r="L10" s="1" t="s">
        <v>26</v>
      </c>
      <c r="M10" s="22">
        <v>44926</v>
      </c>
      <c r="N10" s="41"/>
      <c r="O10" s="25"/>
      <c r="P10" s="22"/>
      <c r="Q10" s="22"/>
      <c r="R10" s="25"/>
      <c r="S10" s="22"/>
      <c r="T10" s="22"/>
      <c r="U10" s="1" t="s">
        <v>57</v>
      </c>
      <c r="V10" s="24" t="str">
        <f>VLOOKUP(Tabla2[[#All],[No. Contrato]],'[1]BASE DE DATOS CONTRATISTAS'!$A$1:$AO$364,41,)</f>
        <v xml:space="preserve">Contratación Directa </v>
      </c>
      <c r="W10" s="1" t="s">
        <v>28</v>
      </c>
      <c r="X10" s="43" t="str">
        <f>VLOOKUP(Tabla2[[#This Row],[No. Contrato]],'[1]BASE DE DATOS CONTRATISTAS'!$A:$N,14,FALSE)</f>
        <v>carlosmojica@supertransporte.gov.co</v>
      </c>
      <c r="Y10" s="44">
        <f>VLOOKUP($A10,'BASE DE DATOS'!$A:$AL,17,FALSE)</f>
        <v>31296921.999999996</v>
      </c>
      <c r="Z10" s="44">
        <f>VLOOKUP($A10,'BASE DE DATOS'!$A:$AL,16,FALSE)</f>
        <v>10824498.800000001</v>
      </c>
      <c r="AA10" s="45">
        <f>VLOOKUP($A10,'BASE DE DATOS'!$A:$AL,18,FALSE)</f>
        <v>0.74301676927289206</v>
      </c>
      <c r="AB10" s="1" t="s">
        <v>58</v>
      </c>
    </row>
    <row r="11" spans="1:28" ht="51" x14ac:dyDescent="0.25">
      <c r="A11" s="15">
        <v>1032396395</v>
      </c>
      <c r="B11" s="46">
        <v>10</v>
      </c>
      <c r="C11" s="1" t="s">
        <v>59</v>
      </c>
      <c r="D11" s="22">
        <v>44565</v>
      </c>
      <c r="E11" s="22">
        <v>44808</v>
      </c>
      <c r="F11" s="58">
        <v>2462720</v>
      </c>
      <c r="G11" s="58">
        <v>19701760</v>
      </c>
      <c r="H11" s="42">
        <v>9522517</v>
      </c>
      <c r="I11" s="23">
        <f t="shared" si="0"/>
        <v>29224277</v>
      </c>
      <c r="J11" s="1" t="s">
        <v>38</v>
      </c>
      <c r="K11" s="22">
        <v>44566</v>
      </c>
      <c r="L11" s="1" t="s">
        <v>26</v>
      </c>
      <c r="M11" s="22">
        <v>44808</v>
      </c>
      <c r="N11" s="41"/>
      <c r="O11" s="25" t="str">
        <f>VLOOKUP(Tabla2[[#This Row],[No. Contrato]],'[1]BASE DE DATOS CONTRATISTAS'!$1:$1048576,34,FALSE)</f>
        <v>ADICIÓN Y PRÓRROGA</v>
      </c>
      <c r="P11" s="41">
        <v>44806</v>
      </c>
      <c r="Q11" s="22"/>
      <c r="R11" s="25"/>
      <c r="S11" s="22"/>
      <c r="T11" s="22"/>
      <c r="U11" s="1" t="s">
        <v>39</v>
      </c>
      <c r="V11" s="24" t="str">
        <f>VLOOKUP(Tabla2[[#All],[No. Contrato]],'[1]BASE DE DATOS CONTRATISTAS'!$A$1:$AO$364,41,)</f>
        <v xml:space="preserve">Contratación Directa </v>
      </c>
      <c r="W11" s="1" t="s">
        <v>28</v>
      </c>
      <c r="X11" s="43" t="str">
        <f>VLOOKUP(Tabla2[[#This Row],[No. Contrato]],'[1]BASE DE DATOS CONTRATISTAS'!$A:$N,14,FALSE)</f>
        <v>luzpena@supertransporte.gov.co</v>
      </c>
      <c r="Y11" s="44">
        <f>VLOOKUP($A11,'BASE DE DATOS'!$A:$AL,17,FALSE)</f>
        <v>21836117</v>
      </c>
      <c r="Z11" s="44">
        <f>VLOOKUP($A11,'BASE DE DATOS'!$A:$AL,16,FALSE)</f>
        <v>7388160</v>
      </c>
      <c r="AA11" s="45">
        <f>VLOOKUP($A11,'BASE DE DATOS'!$A:$AL,18,FALSE)</f>
        <v>0.74719100835240504</v>
      </c>
      <c r="AB11" s="1" t="s">
        <v>61</v>
      </c>
    </row>
    <row r="12" spans="1:28" ht="51" x14ac:dyDescent="0.25">
      <c r="A12" s="15">
        <v>1048846938</v>
      </c>
      <c r="B12" s="21">
        <v>11</v>
      </c>
      <c r="C12" s="1" t="s">
        <v>62</v>
      </c>
      <c r="D12" s="22">
        <v>44566</v>
      </c>
      <c r="E12" s="22">
        <v>44926</v>
      </c>
      <c r="F12" s="58">
        <v>3529728</v>
      </c>
      <c r="G12" s="58">
        <v>42121420.799999997</v>
      </c>
      <c r="H12" s="42">
        <v>0</v>
      </c>
      <c r="I12" s="23">
        <f t="shared" si="0"/>
        <v>42121420.799999997</v>
      </c>
      <c r="J12" s="1" t="s">
        <v>46</v>
      </c>
      <c r="K12" s="22">
        <v>44567</v>
      </c>
      <c r="L12" s="1" t="s">
        <v>26</v>
      </c>
      <c r="M12" s="22">
        <v>44926</v>
      </c>
      <c r="N12" s="41"/>
      <c r="O12" s="25"/>
      <c r="P12" s="22"/>
      <c r="Q12" s="22"/>
      <c r="R12" s="25"/>
      <c r="S12" s="22"/>
      <c r="T12" s="22"/>
      <c r="U12" s="1" t="s">
        <v>63</v>
      </c>
      <c r="V12" s="24" t="str">
        <f>VLOOKUP(Tabla2[[#All],[No. Contrato]],'[1]BASE DE DATOS CONTRATISTAS'!$A$1:$AO$364,41,)</f>
        <v xml:space="preserve">Contratación Directa </v>
      </c>
      <c r="W12" s="1" t="s">
        <v>28</v>
      </c>
      <c r="X12" s="43" t="str">
        <f>VLOOKUP(Tabla2[[#This Row],[No. Contrato]],'[1]BASE DE DATOS CONTRATISTAS'!$A:$N,14,FALSE)</f>
        <v>paolalopez@supertransporte.gov.co</v>
      </c>
      <c r="Y12" s="44">
        <f>VLOOKUP($A12,'BASE DE DATOS'!$A:$AL,17,FALSE)</f>
        <v>31179263.999999996</v>
      </c>
      <c r="Z12" s="44">
        <f>VLOOKUP($A12,'BASE DE DATOS'!$A:$AL,16,FALSE)</f>
        <v>10942156.800000001</v>
      </c>
      <c r="AA12" s="45">
        <f>VLOOKUP($A12,'BASE DE DATOS'!$A:$AL,18,FALSE)</f>
        <v>0.74022346368715075</v>
      </c>
      <c r="AB12" s="1" t="s">
        <v>64</v>
      </c>
    </row>
    <row r="13" spans="1:28" ht="38.25" x14ac:dyDescent="0.25">
      <c r="A13" s="25">
        <v>1026272606</v>
      </c>
      <c r="B13" s="21">
        <v>12</v>
      </c>
      <c r="C13" s="21" t="s">
        <v>65</v>
      </c>
      <c r="D13" s="22">
        <v>44566</v>
      </c>
      <c r="E13" s="22">
        <v>44926</v>
      </c>
      <c r="F13" s="58">
        <v>3529728</v>
      </c>
      <c r="G13" s="58">
        <v>42003763</v>
      </c>
      <c r="H13" s="42">
        <v>0</v>
      </c>
      <c r="I13" s="23">
        <f t="shared" si="0"/>
        <v>42003763</v>
      </c>
      <c r="J13" s="1" t="s">
        <v>66</v>
      </c>
      <c r="K13" s="22">
        <v>44568</v>
      </c>
      <c r="L13" s="1" t="s">
        <v>26</v>
      </c>
      <c r="M13" s="22">
        <v>44926</v>
      </c>
      <c r="N13" s="41"/>
      <c r="O13" s="25"/>
      <c r="P13" s="22"/>
      <c r="Q13" s="22"/>
      <c r="R13" s="25"/>
      <c r="S13" s="22"/>
      <c r="T13" s="22"/>
      <c r="U13" s="1" t="s">
        <v>67</v>
      </c>
      <c r="V13" s="24" t="str">
        <f>VLOOKUP(Tabla2[[#All],[No. Contrato]],'[1]BASE DE DATOS CONTRATISTAS'!$A$1:$AO$364,41,)</f>
        <v xml:space="preserve">Contratación Directa </v>
      </c>
      <c r="W13" s="1" t="s">
        <v>28</v>
      </c>
      <c r="X13" s="43" t="str">
        <f>VLOOKUP(Tabla2[[#This Row],[No. Contrato]],'[1]BASE DE DATOS CONTRATISTAS'!$A:$N,14,FALSE)</f>
        <v>angiejimenez@supertransporte.gov.co</v>
      </c>
      <c r="Y13" s="44">
        <f>VLOOKUP($A13,'BASE DE DATOS'!$A:$AL,17,FALSE)</f>
        <v>31061606</v>
      </c>
      <c r="Z13" s="44">
        <f>VLOOKUP($A13,'BASE DE DATOS'!$A:$AL,16,FALSE)</f>
        <v>10942157</v>
      </c>
      <c r="AA13" s="45">
        <f>VLOOKUP($A13,'BASE DE DATOS'!$A:$AL,18,FALSE)</f>
        <v>0.73949579231746454</v>
      </c>
      <c r="AB13" s="1" t="s">
        <v>68</v>
      </c>
    </row>
    <row r="14" spans="1:28" ht="38.25" x14ac:dyDescent="0.25">
      <c r="A14" s="26">
        <v>1032460038</v>
      </c>
      <c r="B14" s="21">
        <v>13</v>
      </c>
      <c r="C14" s="21" t="s">
        <v>69</v>
      </c>
      <c r="D14" s="22">
        <v>44566</v>
      </c>
      <c r="E14" s="22">
        <v>44926</v>
      </c>
      <c r="F14" s="58">
        <v>2941952</v>
      </c>
      <c r="G14" s="58">
        <v>35009229</v>
      </c>
      <c r="H14" s="42">
        <v>0</v>
      </c>
      <c r="I14" s="23">
        <f t="shared" si="0"/>
        <v>35009229</v>
      </c>
      <c r="J14" s="1" t="s">
        <v>66</v>
      </c>
      <c r="K14" s="22">
        <v>44567</v>
      </c>
      <c r="L14" s="1" t="s">
        <v>26</v>
      </c>
      <c r="M14" s="22">
        <v>44926</v>
      </c>
      <c r="N14" s="41"/>
      <c r="O14" s="25"/>
      <c r="P14" s="22"/>
      <c r="Q14" s="22"/>
      <c r="R14" s="25"/>
      <c r="S14" s="22"/>
      <c r="T14" s="22"/>
      <c r="U14" s="1" t="s">
        <v>67</v>
      </c>
      <c r="V14" s="24" t="str">
        <f>VLOOKUP(Tabla2[[#All],[No. Contrato]],'[1]BASE DE DATOS CONTRATISTAS'!$A$1:$AO$364,41,)</f>
        <v xml:space="preserve">Contratación Directa </v>
      </c>
      <c r="W14" s="1" t="s">
        <v>28</v>
      </c>
      <c r="X14" s="43" t="str">
        <f>VLOOKUP(Tabla2[[#This Row],[No. Contrato]],'[1]BASE DE DATOS CONTRATISTAS'!$A:$N,14,FALSE)</f>
        <v>CarlosAriza@supertransporte.gov.co</v>
      </c>
      <c r="Y14" s="44">
        <f>VLOOKUP($A14,'BASE DE DATOS'!$A:$AL,17,FALSE)</f>
        <v>25987243</v>
      </c>
      <c r="Z14" s="44">
        <f>VLOOKUP($A14,'BASE DE DATOS'!$A:$AL,16,FALSE)</f>
        <v>9021986</v>
      </c>
      <c r="AA14" s="45">
        <f>VLOOKUP($A14,'BASE DE DATOS'!$A:$AL,18,FALSE)</f>
        <v>0.74229692404822745</v>
      </c>
      <c r="AB14" s="1" t="s">
        <v>70</v>
      </c>
    </row>
    <row r="15" spans="1:28" ht="38.25" x14ac:dyDescent="0.25">
      <c r="A15" s="25">
        <v>1020775900</v>
      </c>
      <c r="B15" s="21">
        <v>14</v>
      </c>
      <c r="C15" s="21" t="s">
        <v>71</v>
      </c>
      <c r="D15" s="22">
        <v>44566</v>
      </c>
      <c r="E15" s="22">
        <v>44926</v>
      </c>
      <c r="F15" s="58">
        <v>2941952</v>
      </c>
      <c r="G15" s="58">
        <v>34322773</v>
      </c>
      <c r="H15" s="42">
        <v>0</v>
      </c>
      <c r="I15" s="23">
        <f t="shared" si="0"/>
        <v>34322773</v>
      </c>
      <c r="J15" s="1" t="s">
        <v>66</v>
      </c>
      <c r="K15" s="22">
        <v>44572</v>
      </c>
      <c r="L15" s="1" t="s">
        <v>26</v>
      </c>
      <c r="M15" s="22">
        <v>44926</v>
      </c>
      <c r="N15" s="41"/>
      <c r="O15" s="25"/>
      <c r="P15" s="22"/>
      <c r="Q15" s="22"/>
      <c r="R15" s="25"/>
      <c r="S15" s="22"/>
      <c r="T15" s="22"/>
      <c r="U15" s="1" t="s">
        <v>72</v>
      </c>
      <c r="V15" s="24" t="str">
        <f>VLOOKUP(Tabla2[[#All],[No. Contrato]],'[1]BASE DE DATOS CONTRATISTAS'!$A$1:$AO$364,41,)</f>
        <v xml:space="preserve">Contratación Directa </v>
      </c>
      <c r="W15" s="1" t="s">
        <v>28</v>
      </c>
      <c r="X15" s="43" t="str">
        <f>VLOOKUP(Tabla2[[#This Row],[No. Contrato]],'[1]BASE DE DATOS CONTRATISTAS'!$A:$N,14,FALSE)</f>
        <v>NicolasCastro@supertransporte.gov.co</v>
      </c>
      <c r="Y15" s="44">
        <f>VLOOKUP($A15,'BASE DE DATOS'!$A:$AL,17,FALSE)</f>
        <v>25496917</v>
      </c>
      <c r="Z15" s="44">
        <f>VLOOKUP($A15,'BASE DE DATOS'!$A:$AL,16,FALSE)</f>
        <v>8825856</v>
      </c>
      <c r="AA15" s="45">
        <f>VLOOKUP($A15,'BASE DE DATOS'!$A:$AL,18,FALSE)</f>
        <v>0.74285714035984218</v>
      </c>
      <c r="AB15" s="1" t="s">
        <v>73</v>
      </c>
    </row>
    <row r="16" spans="1:28" ht="38.25" x14ac:dyDescent="0.25">
      <c r="A16" s="25">
        <v>52441030</v>
      </c>
      <c r="B16" s="21">
        <v>15</v>
      </c>
      <c r="C16" s="21" t="s">
        <v>74</v>
      </c>
      <c r="D16" s="22">
        <v>44566</v>
      </c>
      <c r="E16" s="22">
        <v>44926</v>
      </c>
      <c r="F16" s="58">
        <v>1873920</v>
      </c>
      <c r="G16" s="58">
        <v>22299648</v>
      </c>
      <c r="H16" s="42">
        <v>0</v>
      </c>
      <c r="I16" s="23">
        <f t="shared" si="0"/>
        <v>22299648</v>
      </c>
      <c r="J16" s="1" t="s">
        <v>66</v>
      </c>
      <c r="K16" s="22">
        <v>44567</v>
      </c>
      <c r="L16" s="1" t="s">
        <v>26</v>
      </c>
      <c r="M16" s="22">
        <v>44926</v>
      </c>
      <c r="N16" s="41"/>
      <c r="O16" s="25" t="str">
        <f>VLOOKUP(Tabla2[[#This Row],[No. Contrato]],'[1]BASE DE DATOS CONTRATISTAS'!$1:$1048576,34,FALSE)</f>
        <v>CESIÓN</v>
      </c>
      <c r="P16" s="22">
        <f>VLOOKUP(Tabla2[[#This Row],[No. Contrato]],'[1]BASE DE DATOS CONTRATISTAS'!$1:$1048576,35,FALSE)</f>
        <v>44804</v>
      </c>
      <c r="Q16" s="22">
        <f>VLOOKUP(Tabla2[[#This Row],[No. Contrato]],'[1]BASE DE DATOS CONTRATISTAS'!$1:$1048576,36,FALSE)</f>
        <v>44805</v>
      </c>
      <c r="R16" s="25"/>
      <c r="S16" s="22"/>
      <c r="T16" s="22"/>
      <c r="U16" s="1" t="s">
        <v>75</v>
      </c>
      <c r="V16" s="24" t="str">
        <f>VLOOKUP(Tabla2[[#All],[No. Contrato]],'[1]BASE DE DATOS CONTRATISTAS'!$A$1:$AO$364,41,)</f>
        <v xml:space="preserve">Contratación Directa </v>
      </c>
      <c r="W16" s="1" t="s">
        <v>28</v>
      </c>
      <c r="X16" s="43" t="str">
        <f>VLOOKUP(Tabla2[[#This Row],[No. Contrato]],'[1]BASE DE DATOS CONTRATISTAS'!$A:$N,14,FALSE)</f>
        <v>sandramunoz@supertransporte.gov.co</v>
      </c>
      <c r="Y16" s="44">
        <f>VLOOKUP($A16,'BASE DE DATOS'!$A:$AL,17,FALSE)</f>
        <v>14679040</v>
      </c>
      <c r="Z16" s="44">
        <f>VLOOKUP($A16,'BASE DE DATOS'!$A:$AL,16,FALSE)</f>
        <v>0</v>
      </c>
      <c r="AA16" s="45">
        <f>VLOOKUP($A16,'BASE DE DATOS'!$A:$AL,18,FALSE)</f>
        <v>1</v>
      </c>
      <c r="AB16" s="1" t="s">
        <v>76</v>
      </c>
    </row>
    <row r="17" spans="1:28" ht="38.25" x14ac:dyDescent="0.25">
      <c r="A17" s="25">
        <v>1013661467</v>
      </c>
      <c r="B17" s="21">
        <v>16</v>
      </c>
      <c r="C17" s="21" t="s">
        <v>77</v>
      </c>
      <c r="D17" s="22">
        <v>44565</v>
      </c>
      <c r="E17" s="22">
        <v>44915</v>
      </c>
      <c r="F17" s="58">
        <v>2941952</v>
      </c>
      <c r="G17" s="58">
        <v>35107293.869999997</v>
      </c>
      <c r="H17" s="42">
        <v>294196.55</v>
      </c>
      <c r="I17" s="23">
        <f t="shared" si="0"/>
        <v>35401490.419999994</v>
      </c>
      <c r="J17" s="1" t="s">
        <v>78</v>
      </c>
      <c r="K17" s="22">
        <v>44567</v>
      </c>
      <c r="L17" s="1" t="s">
        <v>26</v>
      </c>
      <c r="M17" s="22">
        <v>44915</v>
      </c>
      <c r="N17" s="41"/>
      <c r="O17" s="25" t="str">
        <f>VLOOKUP(Tabla2[[#This Row],[No. Contrato]],'[1]BASE DE DATOS CONTRATISTAS'!$1:$1048576,34,FALSE)</f>
        <v>PRÓRROGA Y REDUCCIÓN</v>
      </c>
      <c r="P17" s="22">
        <f>VLOOKUP(Tabla2[[#This Row],[No. Contrato]],'[1]BASE DE DATOS CONTRATISTAS'!$1:$1048576,35,FALSE)</f>
        <v>44806</v>
      </c>
      <c r="Q17" s="22"/>
      <c r="R17" s="25"/>
      <c r="S17" s="22"/>
      <c r="T17" s="22"/>
      <c r="U17" s="1" t="s">
        <v>79</v>
      </c>
      <c r="V17" s="24" t="str">
        <f>VLOOKUP(Tabla2[[#All],[No. Contrato]],'[1]BASE DE DATOS CONTRATISTAS'!$A$1:$AO$364,41,)</f>
        <v xml:space="preserve">Contratación Directa </v>
      </c>
      <c r="W17" s="1" t="s">
        <v>28</v>
      </c>
      <c r="X17" s="43" t="str">
        <f>VLOOKUP(Tabla2[[#This Row],[No. Contrato]],'[1]BASE DE DATOS CONTRATISTAS'!$A:$N,14,FALSE)</f>
        <v>MiltonMeneses@supertransporte.gov.co</v>
      </c>
      <c r="Y17" s="44">
        <f>VLOOKUP($A17,'BASE DE DATOS'!$A:$AL,17,FALSE)</f>
        <v>25987243</v>
      </c>
      <c r="Z17" s="44">
        <f>VLOOKUP($A17,'BASE DE DATOS'!$A:$AL,16,FALSE)</f>
        <v>8825854.3200000003</v>
      </c>
      <c r="AA17" s="45">
        <f>VLOOKUP($A17,'BASE DE DATOS'!$A:$AL,18,FALSE)</f>
        <v>0.74647891169023972</v>
      </c>
      <c r="AB17" s="1" t="s">
        <v>80</v>
      </c>
    </row>
    <row r="18" spans="1:28" ht="51" x14ac:dyDescent="0.25">
      <c r="A18" s="25">
        <v>1018469443</v>
      </c>
      <c r="B18" s="21">
        <v>17</v>
      </c>
      <c r="C18" s="21" t="s">
        <v>81</v>
      </c>
      <c r="D18" s="22">
        <v>44567</v>
      </c>
      <c r="E18" s="22">
        <v>44926</v>
      </c>
      <c r="F18" s="58">
        <v>2941952</v>
      </c>
      <c r="G18" s="58">
        <v>34813099</v>
      </c>
      <c r="H18" s="42">
        <v>0</v>
      </c>
      <c r="I18" s="23">
        <f t="shared" si="0"/>
        <v>34813099</v>
      </c>
      <c r="J18" s="1" t="s">
        <v>82</v>
      </c>
      <c r="K18" s="22">
        <v>44568</v>
      </c>
      <c r="L18" s="1" t="s">
        <v>83</v>
      </c>
      <c r="M18" s="22">
        <v>44926</v>
      </c>
      <c r="N18" s="41"/>
      <c r="O18" s="25"/>
      <c r="P18" s="22"/>
      <c r="Q18" s="22"/>
      <c r="R18" s="25"/>
      <c r="S18" s="22"/>
      <c r="T18" s="22"/>
      <c r="U18" s="1" t="s">
        <v>84</v>
      </c>
      <c r="V18" s="24" t="str">
        <f>VLOOKUP(Tabla2[[#All],[No. Contrato]],'[1]BASE DE DATOS CONTRATISTAS'!$A$1:$AO$364,41,)</f>
        <v xml:space="preserve">Contratación Directa </v>
      </c>
      <c r="W18" s="1" t="s">
        <v>28</v>
      </c>
      <c r="X18" s="43" t="str">
        <f>VLOOKUP(Tabla2[[#This Row],[No. Contrato]],'[1]BASE DE DATOS CONTRATISTAS'!$A:$N,14,FALSE)</f>
        <v>DanielPinto@supertransporte.gov.co</v>
      </c>
      <c r="Y18" s="44">
        <f>VLOOKUP($A18,'BASE DE DATOS'!$A:$AL,17,FALSE)</f>
        <v>25889178</v>
      </c>
      <c r="Z18" s="44">
        <f>VLOOKUP($A18,'BASE DE DATOS'!$A:$AL,16,FALSE)</f>
        <v>8923921</v>
      </c>
      <c r="AA18" s="45">
        <f>VLOOKUP($A18,'BASE DE DATOS'!$A:$AL,18,FALSE)</f>
        <v>0.74366197620039509</v>
      </c>
      <c r="AB18" s="1" t="s">
        <v>85</v>
      </c>
    </row>
    <row r="19" spans="1:28" ht="25.5" x14ac:dyDescent="0.25">
      <c r="A19" s="15">
        <v>1111744164</v>
      </c>
      <c r="B19" s="21">
        <v>18</v>
      </c>
      <c r="C19" s="1" t="s">
        <v>86</v>
      </c>
      <c r="D19" s="22">
        <v>44566</v>
      </c>
      <c r="E19" s="22">
        <v>44916</v>
      </c>
      <c r="F19" s="58">
        <v>2941952</v>
      </c>
      <c r="G19" s="58">
        <v>35107293.869999997</v>
      </c>
      <c r="H19" s="42">
        <v>0</v>
      </c>
      <c r="I19" s="23">
        <f t="shared" si="0"/>
        <v>35107293.869999997</v>
      </c>
      <c r="J19" s="1" t="s">
        <v>78</v>
      </c>
      <c r="K19" s="22">
        <v>44568</v>
      </c>
      <c r="L19" s="1" t="s">
        <v>26</v>
      </c>
      <c r="M19" s="22">
        <v>44916</v>
      </c>
      <c r="N19" s="41"/>
      <c r="O19" s="25"/>
      <c r="P19" s="22"/>
      <c r="Q19" s="22"/>
      <c r="R19" s="25"/>
      <c r="S19" s="22"/>
      <c r="T19" s="22"/>
      <c r="U19" s="1" t="s">
        <v>87</v>
      </c>
      <c r="V19" s="24" t="str">
        <f>VLOOKUP(Tabla2[[#All],[No. Contrato]],'[1]BASE DE DATOS CONTRATISTAS'!$A$1:$AO$364,41,)</f>
        <v xml:space="preserve">Contratación Directa </v>
      </c>
      <c r="W19" s="1" t="s">
        <v>28</v>
      </c>
      <c r="X19" s="43" t="str">
        <f>VLOOKUP(Tabla2[[#This Row],[No. Contrato]],'[1]BASE DE DATOS CONTRATISTAS'!$A:$N,14,FALSE)</f>
        <v>luismurillo@supertransporte.gov.co</v>
      </c>
      <c r="Y19" s="44">
        <f>VLOOKUP($A19,'BASE DE DATOS'!$A:$AL,17,FALSE)</f>
        <v>25889178</v>
      </c>
      <c r="Z19" s="44">
        <f>VLOOKUP($A19,'BASE DE DATOS'!$A:$AL,16,FALSE)</f>
        <v>9218115.8699999992</v>
      </c>
      <c r="AA19" s="45">
        <f>VLOOKUP($A19,'BASE DE DATOS'!$A:$AL,18,FALSE)</f>
        <v>0.7374301789213924</v>
      </c>
      <c r="AB19" s="1" t="s">
        <v>88</v>
      </c>
    </row>
    <row r="20" spans="1:28" ht="51" x14ac:dyDescent="0.25">
      <c r="A20" s="16">
        <v>1020745060</v>
      </c>
      <c r="B20" s="27">
        <v>19</v>
      </c>
      <c r="C20" s="28" t="s">
        <v>89</v>
      </c>
      <c r="D20" s="22">
        <v>44567</v>
      </c>
      <c r="E20" s="22">
        <v>44926</v>
      </c>
      <c r="F20" s="58">
        <v>2941952</v>
      </c>
      <c r="G20" s="58">
        <v>34813099</v>
      </c>
      <c r="H20" s="42">
        <v>0</v>
      </c>
      <c r="I20" s="23">
        <f t="shared" si="0"/>
        <v>34813099</v>
      </c>
      <c r="J20" s="1" t="s">
        <v>66</v>
      </c>
      <c r="K20" s="22">
        <v>44568</v>
      </c>
      <c r="L20" s="1" t="s">
        <v>83</v>
      </c>
      <c r="M20" s="22">
        <v>44926</v>
      </c>
      <c r="N20" s="41"/>
      <c r="O20" s="25"/>
      <c r="P20" s="22"/>
      <c r="Q20" s="22"/>
      <c r="R20" s="25"/>
      <c r="S20" s="22"/>
      <c r="T20" s="22"/>
      <c r="U20" s="1" t="s">
        <v>84</v>
      </c>
      <c r="V20" s="24" t="str">
        <f>VLOOKUP(Tabla2[[#All],[No. Contrato]],'[1]BASE DE DATOS CONTRATISTAS'!$A$1:$AO$364,41,)</f>
        <v xml:space="preserve">Contratación Directa </v>
      </c>
      <c r="W20" s="1" t="s">
        <v>28</v>
      </c>
      <c r="X20" s="43" t="str">
        <f>VLOOKUP(Tabla2[[#This Row],[No. Contrato]],'[1]BASE DE DATOS CONTRATISTAS'!$A:$N,14,FALSE)</f>
        <v>nataliasuarez@supertransporte.gov.co</v>
      </c>
      <c r="Y20" s="44">
        <f>VLOOKUP($A20,'BASE DE DATOS'!$A:$AL,17,FALSE)</f>
        <v>25889178</v>
      </c>
      <c r="Z20" s="44">
        <f>VLOOKUP($A20,'BASE DE DATOS'!$A:$AL,16,FALSE)</f>
        <v>8923921</v>
      </c>
      <c r="AA20" s="45">
        <f>VLOOKUP($A20,'BASE DE DATOS'!$A:$AL,18,FALSE)</f>
        <v>0.74366197620039509</v>
      </c>
      <c r="AB20" s="1" t="s">
        <v>90</v>
      </c>
    </row>
    <row r="21" spans="1:28" ht="38.25" x14ac:dyDescent="0.25">
      <c r="A21" s="15">
        <v>1110480631</v>
      </c>
      <c r="B21" s="1">
        <v>20</v>
      </c>
      <c r="C21" s="1" t="s">
        <v>91</v>
      </c>
      <c r="D21" s="22">
        <v>44566</v>
      </c>
      <c r="E21" s="22">
        <v>44926</v>
      </c>
      <c r="F21" s="58">
        <v>4227072</v>
      </c>
      <c r="G21" s="58">
        <v>50443059</v>
      </c>
      <c r="H21" s="42">
        <v>0</v>
      </c>
      <c r="I21" s="23">
        <f t="shared" si="0"/>
        <v>50443059</v>
      </c>
      <c r="J21" s="1" t="s">
        <v>92</v>
      </c>
      <c r="K21" s="22">
        <v>44568</v>
      </c>
      <c r="L21" s="1" t="s">
        <v>26</v>
      </c>
      <c r="M21" s="22">
        <v>44926</v>
      </c>
      <c r="N21" s="41"/>
      <c r="O21" s="25"/>
      <c r="P21" s="22"/>
      <c r="Q21" s="22"/>
      <c r="R21" s="25"/>
      <c r="S21" s="22"/>
      <c r="T21" s="22"/>
      <c r="U21" s="1" t="s">
        <v>93</v>
      </c>
      <c r="V21" s="24" t="str">
        <f>VLOOKUP(Tabla2[[#All],[No. Contrato]],'[1]BASE DE DATOS CONTRATISTAS'!$A$1:$AO$364,41,)</f>
        <v xml:space="preserve">Contratación Directa </v>
      </c>
      <c r="W21" s="1" t="s">
        <v>28</v>
      </c>
      <c r="X21" s="43" t="str">
        <f>VLOOKUP(Tabla2[[#This Row],[No. Contrato]],'[1]BASE DE DATOS CONTRATISTAS'!$A:$N,14,FALSE)</f>
        <v>robinsonamezquita@supertransporte.gov.co</v>
      </c>
      <c r="Y21" s="44">
        <f>VLOOKUP($A21,'BASE DE DATOS'!$A:$AL,17,FALSE)</f>
        <v>37198234</v>
      </c>
      <c r="Z21" s="44">
        <f>VLOOKUP($A21,'BASE DE DATOS'!$A:$AL,16,FALSE)</f>
        <v>13244825</v>
      </c>
      <c r="AA21" s="45">
        <f>VLOOKUP($A21,'BASE DE DATOS'!$A:$AL,18,FALSE)</f>
        <v>0.73743017845131076</v>
      </c>
      <c r="AB21" s="1" t="s">
        <v>94</v>
      </c>
    </row>
    <row r="22" spans="1:28" ht="25.5" x14ac:dyDescent="0.25">
      <c r="A22" s="15">
        <v>52482570</v>
      </c>
      <c r="B22" s="1">
        <v>21</v>
      </c>
      <c r="C22" s="1" t="s">
        <v>95</v>
      </c>
      <c r="D22" s="22">
        <v>44566</v>
      </c>
      <c r="E22" s="22">
        <v>44916</v>
      </c>
      <c r="F22" s="58">
        <v>4227072</v>
      </c>
      <c r="G22" s="58">
        <v>50443059.200000003</v>
      </c>
      <c r="H22" s="42">
        <v>563610.14</v>
      </c>
      <c r="I22" s="23">
        <f t="shared" si="0"/>
        <v>51006669.340000004</v>
      </c>
      <c r="J22" s="1" t="s">
        <v>78</v>
      </c>
      <c r="K22" s="22">
        <v>44568</v>
      </c>
      <c r="L22" s="1" t="s">
        <v>26</v>
      </c>
      <c r="M22" s="22">
        <v>44916</v>
      </c>
      <c r="N22" s="41"/>
      <c r="O22" s="25" t="str">
        <f>VLOOKUP(Tabla2[[#This Row],[No. Contrato]],'[1]BASE DE DATOS CONTRATISTAS'!$1:$1048576,34,FALSE)</f>
        <v>PRÓRROGA Y REDUCCIÓN</v>
      </c>
      <c r="P22" s="22">
        <f>VLOOKUP(Tabla2[[#This Row],[No. Contrato]],'[1]BASE DE DATOS CONTRATISTAS'!$1:$1048576,35,FALSE)</f>
        <v>44806</v>
      </c>
      <c r="Q22" s="22"/>
      <c r="R22" s="25"/>
      <c r="S22" s="22"/>
      <c r="T22" s="22"/>
      <c r="U22" s="1" t="s">
        <v>96</v>
      </c>
      <c r="V22" s="24" t="str">
        <f>VLOOKUP(Tabla2[[#All],[No. Contrato]],'[1]BASE DE DATOS CONTRATISTAS'!$A$1:$AO$364,41,)</f>
        <v xml:space="preserve">Contratación Directa </v>
      </c>
      <c r="W22" s="1" t="s">
        <v>28</v>
      </c>
      <c r="X22" s="43" t="str">
        <f>VLOOKUP(Tabla2[[#This Row],[No. Contrato]],'[1]BASE DE DATOS CONTRATISTAS'!$A:$N,14,FALSE)</f>
        <v>leonildeleon@supertransporte.gov.co</v>
      </c>
      <c r="Y22" s="44">
        <f>VLOOKUP($A22,'BASE DE DATOS'!$A:$AL,17,FALSE)</f>
        <v>37198234</v>
      </c>
      <c r="Z22" s="44">
        <f>VLOOKUP($A22,'BASE DE DATOS'!$A:$AL,16,FALSE)</f>
        <v>12681215.060000001</v>
      </c>
      <c r="AA22" s="45">
        <f>VLOOKUP($A22,'BASE DE DATOS'!$A:$AL,18,FALSE)</f>
        <v>0.74576272795744469</v>
      </c>
      <c r="AB22" s="1" t="s">
        <v>97</v>
      </c>
    </row>
    <row r="23" spans="1:28" ht="51" x14ac:dyDescent="0.25">
      <c r="A23" s="15">
        <v>1023900491</v>
      </c>
      <c r="B23" s="1">
        <v>22</v>
      </c>
      <c r="C23" s="1" t="s">
        <v>3151</v>
      </c>
      <c r="D23" s="22">
        <v>44567</v>
      </c>
      <c r="E23" s="22">
        <v>44926</v>
      </c>
      <c r="F23" s="58">
        <v>1873920</v>
      </c>
      <c r="G23" s="58">
        <v>22299648</v>
      </c>
      <c r="H23" s="42">
        <v>0</v>
      </c>
      <c r="I23" s="23">
        <f t="shared" ref="I23" si="1">G23+H23</f>
        <v>22299648</v>
      </c>
      <c r="J23" s="1" t="s">
        <v>66</v>
      </c>
      <c r="K23" s="22">
        <v>44568</v>
      </c>
      <c r="L23" s="1" t="s">
        <v>83</v>
      </c>
      <c r="M23" s="22">
        <v>44926</v>
      </c>
      <c r="N23" s="41"/>
      <c r="O23" s="25" t="str">
        <f>VLOOKUP(Tabla2[[#This Row],[No. Contrato]],'[1]BASE DE DATOS CONTRATISTAS'!$1:$1048576,34,FALSE)</f>
        <v>CESIÓN</v>
      </c>
      <c r="P23" s="22">
        <f>VLOOKUP(Tabla2[[#This Row],[No. Contrato]],'[1]BASE DE DATOS CONTRATISTAS'!$1:$1048576,35,FALSE)</f>
        <v>44683</v>
      </c>
      <c r="Q23" s="22"/>
      <c r="R23" s="25"/>
      <c r="S23" s="22"/>
      <c r="T23" s="22"/>
      <c r="U23" s="1" t="s">
        <v>99</v>
      </c>
      <c r="V23" s="24" t="str">
        <f>VLOOKUP(Tabla2[[#All],[No. Contrato]],'[1]BASE DE DATOS CONTRATISTAS'!$A$1:$AO$364,41,)</f>
        <v xml:space="preserve">Contratación Directa </v>
      </c>
      <c r="W23" s="1" t="s">
        <v>98</v>
      </c>
      <c r="X23" s="43" t="str">
        <f>VLOOKUP(Tabla2[[#This Row],[No. Contrato]],'[1]BASE DE DATOS CONTRATISTAS'!$A:$N,14,FALSE)</f>
        <v>maryquintero@supertransporte.gov.co</v>
      </c>
      <c r="Y23" s="44">
        <f>VLOOKUP($A23,'BASE DE DATOS'!$A:$AL,17,FALSE)</f>
        <v>7120896</v>
      </c>
      <c r="Z23" s="44">
        <f>VLOOKUP($A23,'BASE DE DATOS'!$A:$AL,16,FALSE)</f>
        <v>62464</v>
      </c>
      <c r="AA23" s="45">
        <f>VLOOKUP($A23,'BASE DE DATOS'!$A:$AL,18,FALSE)</f>
        <v>0.99130434782608701</v>
      </c>
      <c r="AB23" s="1" t="s">
        <v>100</v>
      </c>
    </row>
    <row r="24" spans="1:28" ht="51" x14ac:dyDescent="0.25">
      <c r="A24" s="15">
        <v>1032430518</v>
      </c>
      <c r="B24" s="1">
        <v>22</v>
      </c>
      <c r="C24" s="1" t="s">
        <v>3152</v>
      </c>
      <c r="D24" s="22">
        <v>44567</v>
      </c>
      <c r="E24" s="22">
        <v>44926</v>
      </c>
      <c r="F24" s="58">
        <v>1873920</v>
      </c>
      <c r="G24" s="58">
        <v>22299648</v>
      </c>
      <c r="H24" s="42">
        <v>0</v>
      </c>
      <c r="I24" s="23">
        <f t="shared" si="0"/>
        <v>22299648</v>
      </c>
      <c r="J24" s="1" t="s">
        <v>66</v>
      </c>
      <c r="K24" s="22">
        <v>44568</v>
      </c>
      <c r="L24" s="1" t="s">
        <v>83</v>
      </c>
      <c r="M24" s="22">
        <v>44926</v>
      </c>
      <c r="N24" s="41"/>
      <c r="O24" s="25" t="str">
        <f>VLOOKUP(Tabla2[[#This Row],[No. Contrato]],'[1]BASE DE DATOS CONTRATISTAS'!$1:$1048576,34,FALSE)</f>
        <v>CESIÓN</v>
      </c>
      <c r="P24" s="22">
        <f>VLOOKUP(Tabla2[[#This Row],[No. Contrato]],'[1]BASE DE DATOS CONTRATISTAS'!$1:$1048576,35,FALSE)</f>
        <v>44683</v>
      </c>
      <c r="Q24" s="22"/>
      <c r="R24" s="25"/>
      <c r="S24" s="22"/>
      <c r="T24" s="22"/>
      <c r="U24" s="1" t="s">
        <v>99</v>
      </c>
      <c r="V24" s="24" t="str">
        <f>VLOOKUP(Tabla2[[#All],[No. Contrato]],'[1]BASE DE DATOS CONTRATISTAS'!$A$1:$AO$364,41,)</f>
        <v xml:space="preserve">Contratación Directa </v>
      </c>
      <c r="W24" s="1" t="s">
        <v>98</v>
      </c>
      <c r="X24" s="43" t="str">
        <f>VLOOKUP(Tabla2[[#This Row],[No. Contrato]],'[1]BASE DE DATOS CONTRATISTAS'!$A:$N,14,FALSE)</f>
        <v>maryquintero@supertransporte.gov.co</v>
      </c>
      <c r="Y24" s="44">
        <f>VLOOKUP($A24,'BASE DE DATOS'!$A:$AL,17,FALSE)</f>
        <v>9244672</v>
      </c>
      <c r="Z24" s="44">
        <f>VLOOKUP($A24,'BASE DE DATOS'!$A:$AL,16,FALSE)</f>
        <v>5871616</v>
      </c>
      <c r="AA24" s="45">
        <f>VLOOKUP($A24,'BASE DE DATOS'!$A:$AL,18,FALSE)</f>
        <v>0.61157024793388426</v>
      </c>
      <c r="AB24" s="1" t="s">
        <v>100</v>
      </c>
    </row>
    <row r="25" spans="1:28" ht="51" x14ac:dyDescent="0.25">
      <c r="A25" s="25">
        <v>52953223</v>
      </c>
      <c r="B25" s="1">
        <v>23</v>
      </c>
      <c r="C25" s="1" t="s">
        <v>101</v>
      </c>
      <c r="D25" s="22">
        <v>44567</v>
      </c>
      <c r="E25" s="22">
        <v>44926</v>
      </c>
      <c r="F25" s="58">
        <v>1873920</v>
      </c>
      <c r="G25" s="58">
        <v>22174720</v>
      </c>
      <c r="H25" s="42">
        <v>0</v>
      </c>
      <c r="I25" s="23">
        <f t="shared" si="0"/>
        <v>22174720</v>
      </c>
      <c r="J25" s="1" t="s">
        <v>66</v>
      </c>
      <c r="K25" s="22">
        <v>44568</v>
      </c>
      <c r="L25" s="1" t="s">
        <v>83</v>
      </c>
      <c r="M25" s="22">
        <v>44926</v>
      </c>
      <c r="N25" s="41"/>
      <c r="O25" s="25"/>
      <c r="P25" s="22"/>
      <c r="Q25" s="22"/>
      <c r="R25" s="25"/>
      <c r="S25" s="22"/>
      <c r="T25" s="22"/>
      <c r="U25" s="1" t="s">
        <v>102</v>
      </c>
      <c r="V25" s="24" t="str">
        <f>VLOOKUP(Tabla2[[#All],[No. Contrato]],'[1]BASE DE DATOS CONTRATISTAS'!$A$1:$AO$364,41,)</f>
        <v xml:space="preserve">Contratación Directa </v>
      </c>
      <c r="W25" s="1" t="s">
        <v>28</v>
      </c>
      <c r="X25" s="43" t="str">
        <f>VLOOKUP(Tabla2[[#This Row],[No. Contrato]],'[1]BASE DE DATOS CONTRATISTAS'!$A:$N,14,FALSE)</f>
        <v>deysiquintana@supertransporte.gov.co</v>
      </c>
      <c r="Y25" s="44">
        <f>VLOOKUP($A25,'BASE DE DATOS'!$A:$AL,17,FALSE)</f>
        <v>16490496</v>
      </c>
      <c r="Z25" s="44">
        <f>VLOOKUP($A25,'BASE DE DATOS'!$A:$AL,16,FALSE)</f>
        <v>5684224</v>
      </c>
      <c r="AA25" s="45">
        <f>VLOOKUP($A25,'BASE DE DATOS'!$A:$AL,18,FALSE)</f>
        <v>0.74366197183098592</v>
      </c>
      <c r="AB25" s="1" t="s">
        <v>103</v>
      </c>
    </row>
    <row r="26" spans="1:28" ht="38.25" x14ac:dyDescent="0.25">
      <c r="A26" s="25">
        <v>24334910</v>
      </c>
      <c r="B26" s="1">
        <v>24</v>
      </c>
      <c r="C26" s="1" t="s">
        <v>104</v>
      </c>
      <c r="D26" s="22">
        <v>44566</v>
      </c>
      <c r="E26" s="22">
        <v>44915</v>
      </c>
      <c r="F26" s="58">
        <v>2941952</v>
      </c>
      <c r="G26" s="58">
        <v>35107293.869999997</v>
      </c>
      <c r="H26" s="42">
        <v>294196.55</v>
      </c>
      <c r="I26" s="23">
        <f t="shared" si="0"/>
        <v>35401490.419999994</v>
      </c>
      <c r="J26" s="1" t="s">
        <v>78</v>
      </c>
      <c r="K26" s="22">
        <v>44567</v>
      </c>
      <c r="L26" s="1" t="s">
        <v>26</v>
      </c>
      <c r="M26" s="22">
        <v>44915</v>
      </c>
      <c r="N26" s="41"/>
      <c r="O26" s="25" t="str">
        <f>VLOOKUP(Tabla2[[#This Row],[No. Contrato]],'[1]BASE DE DATOS CONTRATISTAS'!$1:$1048576,34,FALSE)</f>
        <v>PRÓRROGA Y REDUCCIÓN</v>
      </c>
      <c r="P26" s="22">
        <f>VLOOKUP(Tabla2[[#This Row],[No. Contrato]],'[1]BASE DE DATOS CONTRATISTAS'!$1:$1048576,35,FALSE)</f>
        <v>44806</v>
      </c>
      <c r="Q26" s="22"/>
      <c r="R26" s="25"/>
      <c r="S26" s="22"/>
      <c r="T26" s="22"/>
      <c r="U26" s="1" t="s">
        <v>105</v>
      </c>
      <c r="V26" s="24" t="str">
        <f>VLOOKUP(Tabla2[[#All],[No. Contrato]],'[1]BASE DE DATOS CONTRATISTAS'!$A$1:$AO$364,41,)</f>
        <v xml:space="preserve">Contratación Directa </v>
      </c>
      <c r="W26" s="1" t="s">
        <v>28</v>
      </c>
      <c r="X26" s="43" t="str">
        <f>VLOOKUP(Tabla2[[#This Row],[No. Contrato]],'[1]BASE DE DATOS CONTRATISTAS'!$A:$N,14,FALSE)</f>
        <v>paulavalencia@supertransporte.gov.co</v>
      </c>
      <c r="Y26" s="44">
        <f>VLOOKUP($A26,'BASE DE DATOS'!$A:$AL,17,FALSE)</f>
        <v>25987243</v>
      </c>
      <c r="Z26" s="44">
        <f>VLOOKUP($A26,'BASE DE DATOS'!$A:$AL,16,FALSE)</f>
        <v>8825854.3200000003</v>
      </c>
      <c r="AA26" s="45">
        <f>VLOOKUP($A26,'BASE DE DATOS'!$A:$AL,18,FALSE)</f>
        <v>0.74647891169023972</v>
      </c>
      <c r="AB26" s="1" t="s">
        <v>106</v>
      </c>
    </row>
    <row r="27" spans="1:28" ht="38.25" x14ac:dyDescent="0.25">
      <c r="A27" s="25">
        <v>1014235743</v>
      </c>
      <c r="B27" s="1">
        <v>25</v>
      </c>
      <c r="C27" s="1" t="s">
        <v>107</v>
      </c>
      <c r="D27" s="22">
        <v>44567</v>
      </c>
      <c r="E27" s="22">
        <v>44926</v>
      </c>
      <c r="F27" s="58">
        <v>4227072</v>
      </c>
      <c r="G27" s="58">
        <v>50443059</v>
      </c>
      <c r="H27" s="42">
        <v>0</v>
      </c>
      <c r="I27" s="23">
        <f t="shared" si="0"/>
        <v>50443059</v>
      </c>
      <c r="J27" s="1" t="s">
        <v>92</v>
      </c>
      <c r="K27" s="22">
        <v>44568</v>
      </c>
      <c r="L27" s="1" t="s">
        <v>26</v>
      </c>
      <c r="M27" s="22">
        <v>44926</v>
      </c>
      <c r="N27" s="41"/>
      <c r="O27" s="25"/>
      <c r="P27" s="22"/>
      <c r="Q27" s="22"/>
      <c r="R27" s="25"/>
      <c r="S27" s="22"/>
      <c r="T27" s="22"/>
      <c r="U27" s="1" t="s">
        <v>93</v>
      </c>
      <c r="V27" s="24" t="str">
        <f>VLOOKUP(Tabla2[[#All],[No. Contrato]],'[1]BASE DE DATOS CONTRATISTAS'!$A$1:$AO$364,41,)</f>
        <v xml:space="preserve">Contratación Directa </v>
      </c>
      <c r="W27" s="1" t="s">
        <v>28</v>
      </c>
      <c r="X27" s="43" t="str">
        <f>VLOOKUP(Tabla2[[#This Row],[No. Contrato]],'[1]BASE DE DATOS CONTRATISTAS'!$A:$N,14,FALSE)</f>
        <v>DanielaDiaz@supertransporte.gov.co</v>
      </c>
      <c r="Y27" s="44">
        <f>VLOOKUP($A27,'BASE DE DATOS'!$A:$AL,17,FALSE)</f>
        <v>37198234</v>
      </c>
      <c r="Z27" s="44">
        <f>VLOOKUP($A27,'BASE DE DATOS'!$A:$AL,16,FALSE)</f>
        <v>13244825</v>
      </c>
      <c r="AA27" s="45">
        <f>VLOOKUP($A27,'BASE DE DATOS'!$A:$AL,18,FALSE)</f>
        <v>0.73743017845131076</v>
      </c>
      <c r="AB27" s="1" t="s">
        <v>108</v>
      </c>
    </row>
    <row r="28" spans="1:28" ht="51" x14ac:dyDescent="0.25">
      <c r="A28" s="25">
        <v>1013581590</v>
      </c>
      <c r="B28" s="1">
        <v>26</v>
      </c>
      <c r="C28" s="1" t="s">
        <v>109</v>
      </c>
      <c r="D28" s="22">
        <v>44567</v>
      </c>
      <c r="E28" s="22">
        <v>44926</v>
      </c>
      <c r="F28" s="58">
        <v>1873920</v>
      </c>
      <c r="G28" s="58">
        <v>22174720</v>
      </c>
      <c r="H28" s="42">
        <v>0</v>
      </c>
      <c r="I28" s="23">
        <f t="shared" si="0"/>
        <v>22174720</v>
      </c>
      <c r="J28" s="1" t="s">
        <v>66</v>
      </c>
      <c r="K28" s="22">
        <v>44568</v>
      </c>
      <c r="L28" s="1" t="s">
        <v>83</v>
      </c>
      <c r="M28" s="22">
        <v>44926</v>
      </c>
      <c r="N28" s="41"/>
      <c r="O28" s="25"/>
      <c r="P28" s="22"/>
      <c r="Q28" s="22"/>
      <c r="R28" s="25"/>
      <c r="S28" s="22"/>
      <c r="T28" s="22"/>
      <c r="U28" s="1" t="s">
        <v>102</v>
      </c>
      <c r="V28" s="24" t="str">
        <f>VLOOKUP(Tabla2[[#All],[No. Contrato]],'[1]BASE DE DATOS CONTRATISTAS'!$A$1:$AO$364,41,)</f>
        <v xml:space="preserve">Contratación Directa </v>
      </c>
      <c r="W28" s="1" t="s">
        <v>28</v>
      </c>
      <c r="X28" s="43" t="str">
        <f>VLOOKUP(Tabla2[[#This Row],[No. Contrato]],'[1]BASE DE DATOS CONTRATISTAS'!$A:$N,14,FALSE)</f>
        <v>cindypineda@supertransporte.gov.co</v>
      </c>
      <c r="Y28" s="44">
        <f>VLOOKUP($A28,'BASE DE DATOS'!$A:$AL,17,FALSE)</f>
        <v>16490496</v>
      </c>
      <c r="Z28" s="44">
        <f>VLOOKUP($A28,'BASE DE DATOS'!$A:$AL,16,FALSE)</f>
        <v>5684224</v>
      </c>
      <c r="AA28" s="45">
        <f>VLOOKUP($A28,'BASE DE DATOS'!$A:$AL,18,FALSE)</f>
        <v>0.74366197183098592</v>
      </c>
      <c r="AB28" s="1" t="s">
        <v>110</v>
      </c>
    </row>
    <row r="29" spans="1:28" ht="38.25" x14ac:dyDescent="0.25">
      <c r="A29" s="25">
        <v>1110499226</v>
      </c>
      <c r="B29" s="1">
        <v>27</v>
      </c>
      <c r="C29" s="1" t="s">
        <v>111</v>
      </c>
      <c r="D29" s="22">
        <v>44567</v>
      </c>
      <c r="E29" s="22">
        <v>44926</v>
      </c>
      <c r="F29" s="58">
        <v>4227072</v>
      </c>
      <c r="G29" s="58">
        <v>50443059</v>
      </c>
      <c r="H29" s="42">
        <v>0</v>
      </c>
      <c r="I29" s="23">
        <f t="shared" si="0"/>
        <v>50443059</v>
      </c>
      <c r="J29" s="1" t="s">
        <v>92</v>
      </c>
      <c r="K29" s="22">
        <v>44572</v>
      </c>
      <c r="L29" s="1" t="s">
        <v>26</v>
      </c>
      <c r="M29" s="22">
        <v>44926</v>
      </c>
      <c r="N29" s="41"/>
      <c r="O29" s="25"/>
      <c r="P29" s="22"/>
      <c r="Q29" s="22"/>
      <c r="R29" s="25"/>
      <c r="S29" s="22"/>
      <c r="T29" s="22"/>
      <c r="U29" s="1" t="s">
        <v>93</v>
      </c>
      <c r="V29" s="24" t="str">
        <f>VLOOKUP(Tabla2[[#All],[No. Contrato]],'[1]BASE DE DATOS CONTRATISTAS'!$A$1:$AO$364,41,)</f>
        <v xml:space="preserve">Contratación Directa </v>
      </c>
      <c r="W29" s="1" t="s">
        <v>28</v>
      </c>
      <c r="X29" s="43" t="str">
        <f>VLOOKUP(Tabla2[[#This Row],[No. Contrato]],'[1]BASE DE DATOS CONTRATISTAS'!$A:$N,14,FALSE)</f>
        <v>hugocano@supertransporte.gov.co</v>
      </c>
      <c r="Y29" s="44">
        <f>VLOOKUP($A29,'BASE DE DATOS'!$A:$AL,17,FALSE)</f>
        <v>37198234</v>
      </c>
      <c r="Z29" s="44">
        <f>VLOOKUP($A29,'BASE DE DATOS'!$A:$AL,16,FALSE)</f>
        <v>13244825</v>
      </c>
      <c r="AA29" s="45">
        <f>VLOOKUP($A29,'BASE DE DATOS'!$A:$AL,18,FALSE)</f>
        <v>0.73743017845131076</v>
      </c>
      <c r="AB29" s="1" t="s">
        <v>112</v>
      </c>
    </row>
    <row r="30" spans="1:28" ht="51" x14ac:dyDescent="0.25">
      <c r="A30" s="25">
        <v>1022967434</v>
      </c>
      <c r="B30" s="1">
        <v>28</v>
      </c>
      <c r="C30" s="1" t="s">
        <v>113</v>
      </c>
      <c r="D30" s="22">
        <v>44567</v>
      </c>
      <c r="E30" s="22">
        <v>44926</v>
      </c>
      <c r="F30" s="58">
        <v>1873920</v>
      </c>
      <c r="G30" s="58">
        <v>22174720</v>
      </c>
      <c r="H30" s="42">
        <v>0</v>
      </c>
      <c r="I30" s="23">
        <f t="shared" si="0"/>
        <v>22174720</v>
      </c>
      <c r="J30" s="1" t="s">
        <v>66</v>
      </c>
      <c r="K30" s="22">
        <v>44568</v>
      </c>
      <c r="L30" s="1" t="s">
        <v>83</v>
      </c>
      <c r="M30" s="22">
        <v>44926</v>
      </c>
      <c r="N30" s="41"/>
      <c r="O30" s="25"/>
      <c r="P30" s="22"/>
      <c r="Q30" s="22"/>
      <c r="R30" s="25"/>
      <c r="S30" s="22"/>
      <c r="T30" s="22"/>
      <c r="U30" s="1" t="s">
        <v>99</v>
      </c>
      <c r="V30" s="24" t="str">
        <f>VLOOKUP(Tabla2[[#All],[No. Contrato]],'[1]BASE DE DATOS CONTRATISTAS'!$A$1:$AO$364,41,)</f>
        <v xml:space="preserve">Contratación Directa </v>
      </c>
      <c r="W30" s="1" t="s">
        <v>28</v>
      </c>
      <c r="X30" s="43" t="str">
        <f>VLOOKUP(Tabla2[[#This Row],[No. Contrato]],'[1]BASE DE DATOS CONTRATISTAS'!$A:$N,14,FALSE)</f>
        <v>nallivyarias@supertransporte.gov.co</v>
      </c>
      <c r="Y30" s="44">
        <f>VLOOKUP($A30,'BASE DE DATOS'!$A:$AL,17,FALSE)</f>
        <v>16490496</v>
      </c>
      <c r="Z30" s="44">
        <f>VLOOKUP($A30,'BASE DE DATOS'!$A:$AL,16,FALSE)</f>
        <v>5684224</v>
      </c>
      <c r="AA30" s="45">
        <f>VLOOKUP($A30,'BASE DE DATOS'!$A:$AL,18,FALSE)</f>
        <v>0.74366197183098592</v>
      </c>
      <c r="AB30" s="1" t="s">
        <v>114</v>
      </c>
    </row>
    <row r="31" spans="1:28" ht="38.25" x14ac:dyDescent="0.25">
      <c r="A31" s="25">
        <v>1015453249</v>
      </c>
      <c r="B31" s="1">
        <v>29</v>
      </c>
      <c r="C31" s="1" t="s">
        <v>115</v>
      </c>
      <c r="D31" s="22">
        <v>44567</v>
      </c>
      <c r="E31" s="22">
        <v>44834</v>
      </c>
      <c r="F31" s="58">
        <v>4768567</v>
      </c>
      <c r="G31" s="58">
        <v>42599199</v>
      </c>
      <c r="H31" s="42">
        <v>13034083</v>
      </c>
      <c r="I31" s="23">
        <f t="shared" si="0"/>
        <v>55633282</v>
      </c>
      <c r="J31" s="1" t="s">
        <v>92</v>
      </c>
      <c r="K31" s="22">
        <v>44572</v>
      </c>
      <c r="L31" s="1" t="s">
        <v>26</v>
      </c>
      <c r="M31" s="22">
        <v>44834</v>
      </c>
      <c r="N31" s="41"/>
      <c r="O31" s="25" t="str">
        <f>VLOOKUP(Tabla2[[#This Row],[No. Contrato]],'[1]BASE DE DATOS CONTRATISTAS'!$1:$1048576,34,FALSE)</f>
        <v>ADICIÓN Y PRÓRROGA</v>
      </c>
      <c r="P31" s="22">
        <f>VLOOKUP(Tabla2[[#This Row],[No. Contrato]],'[1]BASE DE DATOS CONTRATISTAS'!$1:$1048576,35,FALSE)</f>
        <v>44834</v>
      </c>
      <c r="Q31" s="22" t="str">
        <f>VLOOKUP(Tabla2[[#This Row],[No. Contrato]],'[1]BASE DE DATOS CONTRATISTAS'!$1:$1048576,36,FALSE)</f>
        <v>N/A</v>
      </c>
      <c r="R31" s="25"/>
      <c r="S31" s="22"/>
      <c r="T31" s="22"/>
      <c r="U31" s="1" t="s">
        <v>116</v>
      </c>
      <c r="V31" s="24" t="str">
        <f>VLOOKUP(Tabla2[[#All],[No. Contrato]],'[1]BASE DE DATOS CONTRATISTAS'!$A$1:$AO$364,41,)</f>
        <v xml:space="preserve">Contratación Directa </v>
      </c>
      <c r="W31" s="1" t="s">
        <v>28</v>
      </c>
      <c r="X31" s="43" t="str">
        <f>VLOOKUP(Tabla2[[#This Row],[No. Contrato]],'[1]BASE DE DATOS CONTRATISTAS'!$A:$N,14,FALSE)</f>
        <v>tatianafranky@supertransporte.gov.co</v>
      </c>
      <c r="Y31" s="44">
        <f>VLOOKUP($A31,'BASE DE DATOS'!$A:$AL,17,FALSE)</f>
        <v>41327581</v>
      </c>
      <c r="Z31" s="44">
        <f>VLOOKUP($A31,'BASE DE DATOS'!$A:$AL,16,FALSE)</f>
        <v>14305701</v>
      </c>
      <c r="AA31" s="45">
        <f>VLOOKUP($A31,'BASE DE DATOS'!$A:$AL,18,FALSE)</f>
        <v>0.74285714439784445</v>
      </c>
      <c r="AB31" s="1" t="s">
        <v>117</v>
      </c>
    </row>
    <row r="32" spans="1:28" ht="38.25" x14ac:dyDescent="0.25">
      <c r="A32" s="25">
        <v>900475780</v>
      </c>
      <c r="B32" s="1">
        <v>30</v>
      </c>
      <c r="C32" s="1" t="s">
        <v>118</v>
      </c>
      <c r="D32" s="22">
        <v>44566</v>
      </c>
      <c r="E32" s="22">
        <v>44895</v>
      </c>
      <c r="F32" s="58" t="s">
        <v>119</v>
      </c>
      <c r="G32" s="58">
        <v>400798299</v>
      </c>
      <c r="H32" s="42">
        <v>0</v>
      </c>
      <c r="I32" s="23">
        <f t="shared" si="0"/>
        <v>400798299</v>
      </c>
      <c r="J32" s="1" t="s">
        <v>25</v>
      </c>
      <c r="K32" s="22">
        <v>44567</v>
      </c>
      <c r="L32" s="1" t="s">
        <v>26</v>
      </c>
      <c r="M32" s="22">
        <v>44895</v>
      </c>
      <c r="N32" s="41"/>
      <c r="O32" s="25"/>
      <c r="P32" s="22"/>
      <c r="Q32" s="22"/>
      <c r="R32" s="25"/>
      <c r="S32" s="22"/>
      <c r="T32" s="22"/>
      <c r="U32" s="1" t="s">
        <v>120</v>
      </c>
      <c r="V32" s="24" t="str">
        <f>VLOOKUP(Tabla2[[#All],[No. Contrato]],'[1]BASE DE DATOS CONTRATISTAS'!$A$1:$AO$364,41,)</f>
        <v xml:space="preserve">Contratación Directa </v>
      </c>
      <c r="W32" s="1" t="s">
        <v>28</v>
      </c>
      <c r="X32" s="43" t="e">
        <f>VLOOKUP(Tabla2[[#This Row],[No. Contrato]],'[1]BASE DE DATOS CONTRATISTAS'!$A:$N,14,FALSE)</f>
        <v>#N/A</v>
      </c>
      <c r="Y32" s="44">
        <f>VLOOKUP($A32,'BASE DE DATOS'!$A:$AL,17,FALSE)</f>
        <v>0</v>
      </c>
      <c r="Z32" s="44">
        <f>VLOOKUP($A32,'BASE DE DATOS'!$A:$AL,16,FALSE)</f>
        <v>0</v>
      </c>
      <c r="AA32" s="45">
        <f>VLOOKUP($A32,'BASE DE DATOS'!$A:$AL,18,FALSE)</f>
        <v>0</v>
      </c>
      <c r="AB32" s="1" t="s">
        <v>121</v>
      </c>
    </row>
    <row r="33" spans="1:28" ht="38.25" x14ac:dyDescent="0.25">
      <c r="A33" s="25">
        <v>52156658</v>
      </c>
      <c r="B33" s="1">
        <v>31</v>
      </c>
      <c r="C33" s="1" t="s">
        <v>122</v>
      </c>
      <c r="D33" s="22">
        <v>44567</v>
      </c>
      <c r="E33" s="22">
        <v>44926</v>
      </c>
      <c r="F33" s="58">
        <v>5502193.6600000001</v>
      </c>
      <c r="G33" s="58">
        <v>33013161.960000001</v>
      </c>
      <c r="H33" s="42">
        <v>0</v>
      </c>
      <c r="I33" s="23">
        <f t="shared" si="0"/>
        <v>33013161.960000001</v>
      </c>
      <c r="J33" s="1" t="s">
        <v>46</v>
      </c>
      <c r="K33" s="22">
        <v>44568</v>
      </c>
      <c r="L33" s="1" t="s">
        <v>26</v>
      </c>
      <c r="M33" s="22">
        <v>44926</v>
      </c>
      <c r="N33" s="41"/>
      <c r="O33" s="25"/>
      <c r="P33" s="22"/>
      <c r="Q33" s="22"/>
      <c r="R33" s="25"/>
      <c r="S33" s="22"/>
      <c r="T33" s="22"/>
      <c r="U33" s="1" t="s">
        <v>123</v>
      </c>
      <c r="V33" s="24" t="str">
        <f>VLOOKUP(Tabla2[[#All],[No. Contrato]],'[1]BASE DE DATOS CONTRATISTAS'!$A$1:$AO$364,41,)</f>
        <v xml:space="preserve">Contratación Directa </v>
      </c>
      <c r="W33" s="1" t="s">
        <v>28</v>
      </c>
      <c r="X33" s="43" t="str">
        <f>VLOOKUP(Tabla2[[#This Row],[No. Contrato]],'[1]BASE DE DATOS CONTRATISTAS'!$A:$N,14,FALSE)</f>
        <v>JenniferSuaza@supertransporte.gov.co</v>
      </c>
      <c r="Y33" s="44">
        <f>VLOOKUP($A33,'BASE DE DATOS'!$A:$AL,17,FALSE)</f>
        <v>31912723.23</v>
      </c>
      <c r="Z33" s="44">
        <f>VLOOKUP($A33,'BASE DE DATOS'!$A:$AL,16,FALSE)</f>
        <v>1100438.73</v>
      </c>
      <c r="AA33" s="45">
        <f>VLOOKUP($A33,'BASE DE DATOS'!$A:$AL,18,FALSE)</f>
        <v>0.96666666672724855</v>
      </c>
      <c r="AB33" s="1" t="s">
        <v>124</v>
      </c>
    </row>
    <row r="34" spans="1:28" ht="38.25" x14ac:dyDescent="0.25">
      <c r="A34" s="25">
        <v>1102855779</v>
      </c>
      <c r="B34" s="1">
        <v>32</v>
      </c>
      <c r="C34" s="1" t="s">
        <v>125</v>
      </c>
      <c r="D34" s="22">
        <v>44567</v>
      </c>
      <c r="E34" s="22">
        <v>44926</v>
      </c>
      <c r="F34" s="58">
        <v>1765376</v>
      </c>
      <c r="G34" s="58">
        <v>20890283</v>
      </c>
      <c r="H34" s="42">
        <v>0</v>
      </c>
      <c r="I34" s="23">
        <f t="shared" si="0"/>
        <v>20890283</v>
      </c>
      <c r="J34" s="1" t="s">
        <v>66</v>
      </c>
      <c r="K34" s="22">
        <v>44568</v>
      </c>
      <c r="L34" s="1" t="s">
        <v>83</v>
      </c>
      <c r="M34" s="22">
        <v>44926</v>
      </c>
      <c r="N34" s="41"/>
      <c r="O34" s="25"/>
      <c r="P34" s="22"/>
      <c r="Q34" s="22"/>
      <c r="R34" s="25"/>
      <c r="S34" s="22"/>
      <c r="T34" s="22"/>
      <c r="U34" s="1" t="s">
        <v>126</v>
      </c>
      <c r="V34" s="24" t="str">
        <f>VLOOKUP(Tabla2[[#All],[No. Contrato]],'[1]BASE DE DATOS CONTRATISTAS'!$A$1:$AO$364,41,)</f>
        <v xml:space="preserve">Contratación Directa </v>
      </c>
      <c r="W34" s="1" t="s">
        <v>28</v>
      </c>
      <c r="X34" s="43" t="str">
        <f>VLOOKUP(Tabla2[[#This Row],[No. Contrato]],'[1]BASE DE DATOS CONTRATISTAS'!$A:$N,14,FALSE)</f>
        <v>anahernandez@supertransporte.gov.co</v>
      </c>
      <c r="Y34" s="44">
        <f>VLOOKUP($A34,'BASE DE DATOS'!$A:$AL,17,FALSE)</f>
        <v>15535309</v>
      </c>
      <c r="Z34" s="44">
        <f>VLOOKUP($A34,'BASE DE DATOS'!$A:$AL,16,FALSE)</f>
        <v>5354974</v>
      </c>
      <c r="AA34" s="45">
        <f>VLOOKUP($A34,'BASE DE DATOS'!$A:$AL,18,FALSE)</f>
        <v>0.74366196953866059</v>
      </c>
      <c r="AB34" s="1" t="s">
        <v>127</v>
      </c>
    </row>
    <row r="35" spans="1:28" ht="38.25" x14ac:dyDescent="0.25">
      <c r="A35" s="25">
        <v>1012374947</v>
      </c>
      <c r="B35" s="1">
        <v>33</v>
      </c>
      <c r="C35" s="1" t="s">
        <v>128</v>
      </c>
      <c r="D35" s="22">
        <v>44567</v>
      </c>
      <c r="E35" s="22">
        <v>44926</v>
      </c>
      <c r="F35" s="58">
        <v>1765376</v>
      </c>
      <c r="G35" s="58">
        <v>20890283</v>
      </c>
      <c r="H35" s="42">
        <v>0</v>
      </c>
      <c r="I35" s="23">
        <f t="shared" si="0"/>
        <v>20890283</v>
      </c>
      <c r="J35" s="1" t="s">
        <v>66</v>
      </c>
      <c r="K35" s="22">
        <v>44568</v>
      </c>
      <c r="L35" s="1" t="s">
        <v>83</v>
      </c>
      <c r="M35" s="22">
        <v>44926</v>
      </c>
      <c r="N35" s="41"/>
      <c r="O35" s="25"/>
      <c r="P35" s="22"/>
      <c r="Q35" s="22"/>
      <c r="R35" s="25"/>
      <c r="S35" s="22"/>
      <c r="T35" s="22"/>
      <c r="U35" s="1" t="s">
        <v>126</v>
      </c>
      <c r="V35" s="24" t="str">
        <f>VLOOKUP(Tabla2[[#All],[No. Contrato]],'[1]BASE DE DATOS CONTRATISTAS'!$A$1:$AO$364,41,)</f>
        <v xml:space="preserve">Contratación Directa </v>
      </c>
      <c r="W35" s="1" t="s">
        <v>28</v>
      </c>
      <c r="X35" s="43" t="str">
        <f>VLOOKUP(Tabla2[[#This Row],[No. Contrato]],'[1]BASE DE DATOS CONTRATISTAS'!$A:$N,14,FALSE)</f>
        <v>cristianosorio@supertransporte.gov.co</v>
      </c>
      <c r="Y35" s="44">
        <f>VLOOKUP($A35,'BASE DE DATOS'!$A:$AL,17,FALSE)</f>
        <v>15535309</v>
      </c>
      <c r="Z35" s="44">
        <f>VLOOKUP($A35,'BASE DE DATOS'!$A:$AL,16,FALSE)</f>
        <v>5354974</v>
      </c>
      <c r="AA35" s="45">
        <f>VLOOKUP($A35,'BASE DE DATOS'!$A:$AL,18,FALSE)</f>
        <v>0.74366196953866059</v>
      </c>
      <c r="AB35" s="1" t="s">
        <v>129</v>
      </c>
    </row>
    <row r="36" spans="1:28" ht="25.5" x14ac:dyDescent="0.25">
      <c r="A36" s="25">
        <v>37864757</v>
      </c>
      <c r="B36" s="1">
        <v>34</v>
      </c>
      <c r="C36" s="1" t="s">
        <v>130</v>
      </c>
      <c r="D36" s="22">
        <v>44568</v>
      </c>
      <c r="E36" s="22">
        <v>44926</v>
      </c>
      <c r="F36" s="58">
        <v>6724902</v>
      </c>
      <c r="G36" s="58">
        <v>79802170</v>
      </c>
      <c r="H36" s="42">
        <v>0</v>
      </c>
      <c r="I36" s="23">
        <f t="shared" si="0"/>
        <v>79802170</v>
      </c>
      <c r="J36" s="1" t="s">
        <v>131</v>
      </c>
      <c r="K36" s="22">
        <v>44572</v>
      </c>
      <c r="L36" s="1" t="s">
        <v>83</v>
      </c>
      <c r="M36" s="22">
        <v>44926</v>
      </c>
      <c r="N36" s="41"/>
      <c r="O36" s="25"/>
      <c r="P36" s="22"/>
      <c r="Q36" s="22"/>
      <c r="R36" s="25"/>
      <c r="S36" s="22"/>
      <c r="T36" s="22"/>
      <c r="U36" s="1" t="s">
        <v>132</v>
      </c>
      <c r="V36" s="24" t="str">
        <f>VLOOKUP(Tabla2[[#All],[No. Contrato]],'[1]BASE DE DATOS CONTRATISTAS'!$A$1:$AO$364,41,)</f>
        <v xml:space="preserve">Contratación Directa </v>
      </c>
      <c r="W36" s="1" t="s">
        <v>28</v>
      </c>
      <c r="X36" s="43" t="str">
        <f>VLOOKUP(Tabla2[[#This Row],[No. Contrato]],'[1]BASE DE DATOS CONTRATISTAS'!$A:$N,14,FALSE)</f>
        <v>Claudianino@supertransporte.gov.co</v>
      </c>
      <c r="Y36" s="44">
        <f>VLOOKUP($A36,'BASE DE DATOS'!$A:$AL,17,FALSE)</f>
        <v>58282484</v>
      </c>
      <c r="Z36" s="44">
        <f>VLOOKUP($A36,'BASE DE DATOS'!$A:$AL,16,FALSE)</f>
        <v>21519686</v>
      </c>
      <c r="AA36" s="45">
        <f>VLOOKUP($A36,'BASE DE DATOS'!$A:$AL,18,FALSE)</f>
        <v>0.73033708231242334</v>
      </c>
      <c r="AB36" s="1" t="s">
        <v>133</v>
      </c>
    </row>
    <row r="37" spans="1:28" ht="25.5" x14ac:dyDescent="0.25">
      <c r="A37" s="25">
        <v>1109244471</v>
      </c>
      <c r="B37" s="1">
        <v>35</v>
      </c>
      <c r="C37" s="1" t="s">
        <v>134</v>
      </c>
      <c r="D37" s="22">
        <v>44568</v>
      </c>
      <c r="E37" s="22">
        <v>44926</v>
      </c>
      <c r="F37" s="58">
        <v>4768567</v>
      </c>
      <c r="G37" s="58">
        <v>56602894</v>
      </c>
      <c r="H37" s="42">
        <v>0</v>
      </c>
      <c r="I37" s="23">
        <f t="shared" si="0"/>
        <v>56602894</v>
      </c>
      <c r="J37" s="1" t="s">
        <v>131</v>
      </c>
      <c r="K37" s="22">
        <v>44572</v>
      </c>
      <c r="L37" s="1" t="s">
        <v>83</v>
      </c>
      <c r="M37" s="22">
        <v>44926</v>
      </c>
      <c r="N37" s="41"/>
      <c r="O37" s="25"/>
      <c r="P37" s="22"/>
      <c r="Q37" s="22"/>
      <c r="R37" s="25"/>
      <c r="S37" s="22"/>
      <c r="T37" s="22"/>
      <c r="U37" s="1" t="s">
        <v>135</v>
      </c>
      <c r="V37" s="24" t="str">
        <f>VLOOKUP(Tabla2[[#All],[No. Contrato]],'[1]BASE DE DATOS CONTRATISTAS'!$A$1:$AO$364,41,)</f>
        <v xml:space="preserve">Contratación Directa </v>
      </c>
      <c r="W37" s="1" t="s">
        <v>28</v>
      </c>
      <c r="X37" s="43" t="str">
        <f>VLOOKUP(Tabla2[[#This Row],[No. Contrato]],'[1]BASE DE DATOS CONTRATISTAS'!$A:$N,14,FALSE)</f>
        <v>cristianmartinez@supertransporte.gov.co</v>
      </c>
      <c r="Y37" s="44">
        <f>VLOOKUP($A37,'BASE DE DATOS'!$A:$AL,17,FALSE)</f>
        <v>41327581</v>
      </c>
      <c r="Z37" s="44">
        <f>VLOOKUP($A37,'BASE DE DATOS'!$A:$AL,16,FALSE)</f>
        <v>15275313</v>
      </c>
      <c r="AA37" s="45">
        <f>VLOOKUP($A37,'BASE DE DATOS'!$A:$AL,18,FALSE)</f>
        <v>0.73013194343031296</v>
      </c>
      <c r="AB37" s="1" t="s">
        <v>136</v>
      </c>
    </row>
    <row r="38" spans="1:28" ht="25.5" x14ac:dyDescent="0.25">
      <c r="A38" s="25">
        <v>1030537167</v>
      </c>
      <c r="B38" s="1">
        <v>36</v>
      </c>
      <c r="C38" s="1" t="s">
        <v>137</v>
      </c>
      <c r="D38" s="22">
        <v>44568</v>
      </c>
      <c r="E38" s="22">
        <v>44926</v>
      </c>
      <c r="F38" s="58">
        <v>2941952</v>
      </c>
      <c r="G38" s="58">
        <v>34911164</v>
      </c>
      <c r="H38" s="42">
        <v>0</v>
      </c>
      <c r="I38" s="23">
        <f t="shared" si="0"/>
        <v>34911164</v>
      </c>
      <c r="J38" s="1" t="s">
        <v>131</v>
      </c>
      <c r="K38" s="22">
        <v>44572</v>
      </c>
      <c r="L38" s="1" t="s">
        <v>83</v>
      </c>
      <c r="M38" s="22">
        <v>44926</v>
      </c>
      <c r="N38" s="41"/>
      <c r="O38" s="25"/>
      <c r="P38" s="22"/>
      <c r="Q38" s="22"/>
      <c r="R38" s="25"/>
      <c r="S38" s="22"/>
      <c r="T38" s="22"/>
      <c r="U38" s="1" t="s">
        <v>138</v>
      </c>
      <c r="V38" s="24" t="str">
        <f>VLOOKUP(Tabla2[[#All],[No. Contrato]],'[1]BASE DE DATOS CONTRATISTAS'!$A$1:$AO$364,41,)</f>
        <v xml:space="preserve">Contratación Directa </v>
      </c>
      <c r="W38" s="1" t="s">
        <v>28</v>
      </c>
      <c r="X38" s="43" t="str">
        <f>VLOOKUP(Tabla2[[#This Row],[No. Contrato]],'[1]BASE DE DATOS CONTRATISTAS'!$A:$N,14,FALSE)</f>
        <v>diegoblanco@supertransporte.gov.co</v>
      </c>
      <c r="Y38" s="44">
        <f>VLOOKUP($A38,'BASE DE DATOS'!$A:$AL,17,FALSE)</f>
        <v>25496917</v>
      </c>
      <c r="Z38" s="44">
        <f>VLOOKUP($A38,'BASE DE DATOS'!$A:$AL,16,FALSE)</f>
        <v>9414247</v>
      </c>
      <c r="AA38" s="45">
        <f>VLOOKUP($A38,'BASE DE DATOS'!$A:$AL,18,FALSE)</f>
        <v>0.73033706352500882</v>
      </c>
      <c r="AB38" s="1" t="s">
        <v>139</v>
      </c>
    </row>
    <row r="39" spans="1:28" ht="25.5" x14ac:dyDescent="0.25">
      <c r="A39" s="25">
        <v>79965555</v>
      </c>
      <c r="B39" s="1">
        <v>37</v>
      </c>
      <c r="C39" s="1" t="s">
        <v>140</v>
      </c>
      <c r="D39" s="22">
        <v>44568</v>
      </c>
      <c r="E39" s="22">
        <v>44926</v>
      </c>
      <c r="F39" s="58">
        <v>2941952</v>
      </c>
      <c r="G39" s="58">
        <v>34911164</v>
      </c>
      <c r="H39" s="42">
        <v>0</v>
      </c>
      <c r="I39" s="23">
        <f t="shared" si="0"/>
        <v>34911164</v>
      </c>
      <c r="J39" s="1" t="s">
        <v>131</v>
      </c>
      <c r="K39" s="22">
        <v>44572</v>
      </c>
      <c r="L39" s="1" t="s">
        <v>83</v>
      </c>
      <c r="M39" s="22">
        <v>44926</v>
      </c>
      <c r="N39" s="41"/>
      <c r="O39" s="25"/>
      <c r="P39" s="22"/>
      <c r="Q39" s="22"/>
      <c r="R39" s="25"/>
      <c r="S39" s="22"/>
      <c r="T39" s="22"/>
      <c r="U39" s="1" t="s">
        <v>141</v>
      </c>
      <c r="V39" s="24" t="str">
        <f>VLOOKUP(Tabla2[[#All],[No. Contrato]],'[1]BASE DE DATOS CONTRATISTAS'!$A$1:$AO$364,41,)</f>
        <v xml:space="preserve">Contratación Directa </v>
      </c>
      <c r="W39" s="1" t="s">
        <v>28</v>
      </c>
      <c r="X39" s="43" t="str">
        <f>VLOOKUP(Tabla2[[#This Row],[No. Contrato]],'[1]BASE DE DATOS CONTRATISTAS'!$A:$N,14,FALSE)</f>
        <v>oscarcarvajal@supertransporte.gov.co</v>
      </c>
      <c r="Y39" s="44">
        <f>VLOOKUP($A39,'BASE DE DATOS'!$A:$AL,17,FALSE)</f>
        <v>25496917</v>
      </c>
      <c r="Z39" s="44">
        <f>VLOOKUP($A39,'BASE DE DATOS'!$A:$AL,16,FALSE)</f>
        <v>9414247</v>
      </c>
      <c r="AA39" s="45">
        <f>VLOOKUP($A39,'BASE DE DATOS'!$A:$AL,18,FALSE)</f>
        <v>0.73033706352500882</v>
      </c>
      <c r="AB39" s="1" t="s">
        <v>142</v>
      </c>
    </row>
    <row r="40" spans="1:28" ht="25.5" x14ac:dyDescent="0.25">
      <c r="A40" s="25">
        <v>1022342264</v>
      </c>
      <c r="B40" s="1">
        <v>38</v>
      </c>
      <c r="C40" s="1" t="s">
        <v>3153</v>
      </c>
      <c r="D40" s="22">
        <v>44568</v>
      </c>
      <c r="E40" s="22">
        <v>44926</v>
      </c>
      <c r="F40" s="58">
        <v>4227072</v>
      </c>
      <c r="G40" s="58">
        <v>50161254</v>
      </c>
      <c r="H40" s="42">
        <v>0</v>
      </c>
      <c r="I40" s="23">
        <f t="shared" ref="I40" si="2">G40+H40</f>
        <v>50161254</v>
      </c>
      <c r="J40" s="1" t="s">
        <v>131</v>
      </c>
      <c r="K40" s="22">
        <v>44572</v>
      </c>
      <c r="L40" s="1" t="s">
        <v>83</v>
      </c>
      <c r="M40" s="22">
        <v>44926</v>
      </c>
      <c r="N40" s="41">
        <v>44771</v>
      </c>
      <c r="O40" s="25" t="str">
        <f>VLOOKUP(Tabla2[[#This Row],[No. Contrato]],'[1]BASE DE DATOS CONTRATISTAS'!$1:$1048576,34,FALSE)</f>
        <v>CESIÓN</v>
      </c>
      <c r="P40" s="22">
        <f>VLOOKUP(Tabla2[[#This Row],[No. Contrato]],'[1]BASE DE DATOS CONTRATISTAS'!$1:$1048576,35,FALSE)</f>
        <v>44636</v>
      </c>
      <c r="Q40" s="22" t="str">
        <f>VLOOKUP(Tabla2[[#This Row],[No. Contrato]],'[1]BASE DE DATOS CONTRATISTAS'!$1:$1048576,36,FALSE)</f>
        <v>N/A</v>
      </c>
      <c r="R40" s="25" t="str">
        <f>VLOOKUP(Tabla2[[#This Row],[No. Contrato]],'[1]BASE DE DATOS CONTRATISTAS'!$1:$1048576,37,FALSE)</f>
        <v>Terminación anticipada del contrato</v>
      </c>
      <c r="S40" s="22">
        <f>VLOOKUP(Tabla2[[#This Row],[No. Contrato]],'[1]BASE DE DATOS CONTRATISTAS'!$1:$1048576,38,FALSE)</f>
        <v>44771</v>
      </c>
      <c r="T40" s="22"/>
      <c r="U40" s="1" t="s">
        <v>143</v>
      </c>
      <c r="V40" s="24" t="str">
        <f>VLOOKUP(Tabla2[[#All],[No. Contrato]],'[1]BASE DE DATOS CONTRATISTAS'!$A$1:$AO$364,41,)</f>
        <v xml:space="preserve">Contratación Directa </v>
      </c>
      <c r="W40" s="1" t="s">
        <v>98</v>
      </c>
      <c r="X40" s="43" t="str">
        <f>VLOOKUP(Tabla2[[#This Row],[No. Contrato]],'[1]BASE DE DATOS CONTRATISTAS'!$A:$N,14,FALSE)</f>
        <v>oscarpaez@supertransporte.gov.co</v>
      </c>
      <c r="Y40" s="44">
        <f>VLOOKUP($A40,'BASE DE DATOS'!$A:$AL,17,FALSE)</f>
        <v>9299558</v>
      </c>
      <c r="Z40" s="44">
        <f>VLOOKUP($A40,'BASE DE DATOS'!$A:$AL,16,FALSE)</f>
        <v>0.4</v>
      </c>
      <c r="AA40" s="45">
        <f>VLOOKUP($A40,'BASE DE DATOS'!$A:$AL,18,FALSE)</f>
        <v>0.9999999569872049</v>
      </c>
      <c r="AB40" s="1" t="s">
        <v>144</v>
      </c>
    </row>
    <row r="41" spans="1:28" ht="25.5" x14ac:dyDescent="0.25">
      <c r="A41" s="25">
        <v>80166554</v>
      </c>
      <c r="B41" s="1">
        <v>38</v>
      </c>
      <c r="C41" s="1" t="s">
        <v>3154</v>
      </c>
      <c r="D41" s="22">
        <v>44568</v>
      </c>
      <c r="E41" s="22">
        <v>44926</v>
      </c>
      <c r="F41" s="58">
        <v>4227072</v>
      </c>
      <c r="G41" s="58">
        <v>50161254</v>
      </c>
      <c r="H41" s="42">
        <v>0</v>
      </c>
      <c r="I41" s="23">
        <f t="shared" si="0"/>
        <v>50161254</v>
      </c>
      <c r="J41" s="1" t="s">
        <v>131</v>
      </c>
      <c r="K41" s="22">
        <v>44572</v>
      </c>
      <c r="L41" s="1" t="s">
        <v>83</v>
      </c>
      <c r="M41" s="22">
        <v>44926</v>
      </c>
      <c r="N41" s="41">
        <v>44771</v>
      </c>
      <c r="O41" s="25" t="str">
        <f>VLOOKUP(Tabla2[[#This Row],[No. Contrato]],'[1]BASE DE DATOS CONTRATISTAS'!$1:$1048576,34,FALSE)</f>
        <v>CESIÓN</v>
      </c>
      <c r="P41" s="22">
        <f>VLOOKUP(Tabla2[[#This Row],[No. Contrato]],'[1]BASE DE DATOS CONTRATISTAS'!$1:$1048576,35,FALSE)</f>
        <v>44636</v>
      </c>
      <c r="Q41" s="22" t="str">
        <f>VLOOKUP(Tabla2[[#This Row],[No. Contrato]],'[1]BASE DE DATOS CONTRATISTAS'!$1:$1048576,36,FALSE)</f>
        <v>N/A</v>
      </c>
      <c r="R41" s="25" t="str">
        <f>VLOOKUP(Tabla2[[#This Row],[No. Contrato]],'[1]BASE DE DATOS CONTRATISTAS'!$1:$1048576,37,FALSE)</f>
        <v>Terminación anticipada del contrato</v>
      </c>
      <c r="S41" s="22">
        <f>VLOOKUP(Tabla2[[#This Row],[No. Contrato]],'[1]BASE DE DATOS CONTRATISTAS'!$1:$1048576,38,FALSE)</f>
        <v>44771</v>
      </c>
      <c r="T41" s="22"/>
      <c r="U41" s="1" t="s">
        <v>143</v>
      </c>
      <c r="V41" s="24" t="str">
        <f>VLOOKUP(Tabla2[[#All],[No. Contrato]],'[1]BASE DE DATOS CONTRATISTAS'!$A$1:$AO$364,41,)</f>
        <v xml:space="preserve">Contratación Directa </v>
      </c>
      <c r="W41" s="1" t="s">
        <v>98</v>
      </c>
      <c r="X41" s="43" t="str">
        <f>VLOOKUP(Tabla2[[#This Row],[No. Contrato]],'[1]BASE DE DATOS CONTRATISTAS'!$A:$N,14,FALSE)</f>
        <v>oscarpaez@supertransporte.gov.co</v>
      </c>
      <c r="Y41" s="44">
        <f>VLOOKUP($A41,'BASE DE DATOS'!$A:$AL,17,FALSE)</f>
        <v>14653850</v>
      </c>
      <c r="Z41" s="44">
        <f>VLOOKUP($A41,'BASE DE DATOS'!$A:$AL,16,FALSE)</f>
        <v>4086169.2</v>
      </c>
      <c r="AA41" s="45">
        <f>VLOOKUP($A41,'BASE DE DATOS'!$A:$AL,18,FALSE)</f>
        <v>0.78195490856274041</v>
      </c>
      <c r="AB41" s="1" t="s">
        <v>144</v>
      </c>
    </row>
    <row r="42" spans="1:28" ht="25.5" x14ac:dyDescent="0.25">
      <c r="A42" s="25">
        <v>79803798</v>
      </c>
      <c r="B42" s="1">
        <v>39</v>
      </c>
      <c r="C42" s="1" t="s">
        <v>145</v>
      </c>
      <c r="D42" s="22">
        <v>44568</v>
      </c>
      <c r="E42" s="22">
        <v>44926</v>
      </c>
      <c r="F42" s="58">
        <v>4227072</v>
      </c>
      <c r="G42" s="58">
        <v>49315840</v>
      </c>
      <c r="H42" s="42">
        <v>0</v>
      </c>
      <c r="I42" s="23">
        <f t="shared" si="0"/>
        <v>49315840</v>
      </c>
      <c r="J42" s="1" t="s">
        <v>131</v>
      </c>
      <c r="K42" s="22">
        <v>44572</v>
      </c>
      <c r="L42" s="1" t="s">
        <v>83</v>
      </c>
      <c r="M42" s="22">
        <v>44926</v>
      </c>
      <c r="N42" s="41"/>
      <c r="O42" s="25"/>
      <c r="P42" s="22"/>
      <c r="Q42" s="22"/>
      <c r="R42" s="25"/>
      <c r="S42" s="22"/>
      <c r="T42" s="22"/>
      <c r="U42" s="1" t="s">
        <v>143</v>
      </c>
      <c r="V42" s="24" t="str">
        <f>VLOOKUP(Tabla2[[#All],[No. Contrato]],'[1]BASE DE DATOS CONTRATISTAS'!$A$1:$AO$364,41,)</f>
        <v xml:space="preserve">Contratación Directa </v>
      </c>
      <c r="W42" s="1" t="s">
        <v>28</v>
      </c>
      <c r="X42" s="43" t="str">
        <f>VLOOKUP(Tabla2[[#This Row],[No. Contrato]],'[1]BASE DE DATOS CONTRATISTAS'!$A:$N,14,FALSE)</f>
        <v>MauricioBautista@supertransporte.gov.co</v>
      </c>
      <c r="Y42" s="44">
        <f>VLOOKUP($A42,'BASE DE DATOS'!$A:$AL,17,FALSE)</f>
        <v>36634624</v>
      </c>
      <c r="Z42" s="44">
        <f>VLOOKUP($A42,'BASE DE DATOS'!$A:$AL,16,FALSE)</f>
        <v>12681216</v>
      </c>
      <c r="AA42" s="45">
        <f>VLOOKUP($A42,'BASE DE DATOS'!$A:$AL,18,FALSE)</f>
        <v>0.74285714285714288</v>
      </c>
      <c r="AB42" s="1" t="s">
        <v>146</v>
      </c>
    </row>
    <row r="43" spans="1:28" ht="25.5" x14ac:dyDescent="0.25">
      <c r="A43" s="25">
        <v>22462980</v>
      </c>
      <c r="B43" s="1">
        <v>40</v>
      </c>
      <c r="C43" s="1" t="s">
        <v>147</v>
      </c>
      <c r="D43" s="22">
        <v>44568</v>
      </c>
      <c r="E43" s="22">
        <v>44926</v>
      </c>
      <c r="F43" s="58">
        <v>5502194</v>
      </c>
      <c r="G43" s="58">
        <v>65292702</v>
      </c>
      <c r="H43" s="42">
        <v>0</v>
      </c>
      <c r="I43" s="23">
        <f t="shared" si="0"/>
        <v>65292702</v>
      </c>
      <c r="J43" s="1" t="s">
        <v>131</v>
      </c>
      <c r="K43" s="22">
        <v>44572</v>
      </c>
      <c r="L43" s="1" t="s">
        <v>83</v>
      </c>
      <c r="M43" s="22">
        <v>44926</v>
      </c>
      <c r="N43" s="41"/>
      <c r="O43" s="25"/>
      <c r="P43" s="22"/>
      <c r="Q43" s="22"/>
      <c r="R43" s="25"/>
      <c r="S43" s="22"/>
      <c r="T43" s="22"/>
      <c r="U43" s="1" t="s">
        <v>148</v>
      </c>
      <c r="V43" s="24" t="str">
        <f>VLOOKUP(Tabla2[[#All],[No. Contrato]],'[1]BASE DE DATOS CONTRATISTAS'!$A$1:$AO$364,41,)</f>
        <v xml:space="preserve">Contratación Directa </v>
      </c>
      <c r="W43" s="1" t="s">
        <v>28</v>
      </c>
      <c r="X43" s="43" t="str">
        <f>VLOOKUP(Tabla2[[#This Row],[No. Contrato]],'[1]BASE DE DATOS CONTRATISTAS'!$A:$N,14,FALSE)</f>
        <v>sobirasojo@supertransporte.gov.co</v>
      </c>
      <c r="Y43" s="44">
        <f>VLOOKUP($A43,'BASE DE DATOS'!$A:$AL,17,FALSE)</f>
        <v>47685681</v>
      </c>
      <c r="Z43" s="44">
        <f>VLOOKUP($A43,'BASE DE DATOS'!$A:$AL,16,FALSE)</f>
        <v>17607021</v>
      </c>
      <c r="AA43" s="45">
        <f>VLOOKUP($A43,'BASE DE DATOS'!$A:$AL,18,FALSE)</f>
        <v>0.73033707503788092</v>
      </c>
      <c r="AB43" s="1" t="s">
        <v>149</v>
      </c>
    </row>
    <row r="44" spans="1:28" ht="25.5" x14ac:dyDescent="0.25">
      <c r="A44" s="25">
        <v>60380997</v>
      </c>
      <c r="B44" s="1">
        <v>41</v>
      </c>
      <c r="C44" s="1" t="s">
        <v>3156</v>
      </c>
      <c r="D44" s="22">
        <v>44567</v>
      </c>
      <c r="E44" s="22">
        <v>44749</v>
      </c>
      <c r="F44" s="58">
        <v>5502194</v>
      </c>
      <c r="G44" s="58">
        <v>33013158</v>
      </c>
      <c r="H44" s="42">
        <v>0</v>
      </c>
      <c r="I44" s="23">
        <f t="shared" ref="I44" si="3">G44+H44</f>
        <v>33013158</v>
      </c>
      <c r="J44" s="1" t="s">
        <v>131</v>
      </c>
      <c r="K44" s="22">
        <v>44568</v>
      </c>
      <c r="L44" s="1" t="s">
        <v>83</v>
      </c>
      <c r="M44" s="22">
        <v>44749</v>
      </c>
      <c r="N44" s="41"/>
      <c r="O44" s="25" t="str">
        <f>VLOOKUP(Tabla2[[#This Row],[No. Contrato]],'[1]BASE DE DATOS CONTRATISTAS'!$1:$1048576,34,FALSE)</f>
        <v>CESIÓN</v>
      </c>
      <c r="P44" s="22">
        <f>VLOOKUP(Tabla2[[#This Row],[No. Contrato]],'[1]BASE DE DATOS CONTRATISTAS'!$1:$1048576,35,FALSE)</f>
        <v>44690</v>
      </c>
      <c r="Q44" s="22"/>
      <c r="R44" s="25"/>
      <c r="S44" s="22"/>
      <c r="T44" s="22"/>
      <c r="U44" s="1" t="s">
        <v>148</v>
      </c>
      <c r="V44" s="24" t="str">
        <f>VLOOKUP(Tabla2[[#All],[No. Contrato]],'[1]BASE DE DATOS CONTRATISTAS'!$A$1:$AO$364,41,)</f>
        <v xml:space="preserve">Contratación Directa </v>
      </c>
      <c r="W44" s="1" t="s">
        <v>28</v>
      </c>
      <c r="X44" s="43" t="str">
        <f>VLOOKUP(Tabla2[[#This Row],[No. Contrato]],'[1]BASE DE DATOS CONTRATISTAS'!$A:$N,14,FALSE)</f>
        <v>nurygutierrez@supertransporte.gov.co</v>
      </c>
      <c r="Y44" s="44">
        <f>VLOOKUP($A44,'BASE DE DATOS'!$A:$AL,17,FALSE)</f>
        <v>20908337</v>
      </c>
      <c r="Z44" s="44">
        <f>VLOOKUP($A44,'BASE DE DATOS'!$A:$AL,16,FALSE)</f>
        <v>1650658</v>
      </c>
      <c r="AA44" s="45">
        <f>VLOOKUP($A44,'BASE DE DATOS'!$A:$AL,18,FALSE)</f>
        <v>0.9268292758609149</v>
      </c>
      <c r="AB44" s="1" t="s">
        <v>150</v>
      </c>
    </row>
    <row r="45" spans="1:28" ht="25.5" x14ac:dyDescent="0.25">
      <c r="A45" s="25">
        <v>52780086</v>
      </c>
      <c r="B45" s="1">
        <v>41</v>
      </c>
      <c r="C45" s="1" t="s">
        <v>3155</v>
      </c>
      <c r="D45" s="22">
        <v>44567</v>
      </c>
      <c r="E45" s="22">
        <v>44749</v>
      </c>
      <c r="F45" s="58">
        <v>5502194</v>
      </c>
      <c r="G45" s="58">
        <v>33013158</v>
      </c>
      <c r="H45" s="42">
        <v>0</v>
      </c>
      <c r="I45" s="23">
        <f t="shared" si="0"/>
        <v>33013158</v>
      </c>
      <c r="J45" s="1" t="s">
        <v>131</v>
      </c>
      <c r="K45" s="22">
        <v>44568</v>
      </c>
      <c r="L45" s="1" t="s">
        <v>83</v>
      </c>
      <c r="M45" s="22">
        <v>44749</v>
      </c>
      <c r="N45" s="41"/>
      <c r="O45" s="25" t="str">
        <f>VLOOKUP(Tabla2[[#This Row],[No. Contrato]],'[1]BASE DE DATOS CONTRATISTAS'!$1:$1048576,34,FALSE)</f>
        <v>CESIÓN</v>
      </c>
      <c r="P45" s="22">
        <f>VLOOKUP(Tabla2[[#This Row],[No. Contrato]],'[1]BASE DE DATOS CONTRATISTAS'!$1:$1048576,35,FALSE)</f>
        <v>44690</v>
      </c>
      <c r="Q45" s="22"/>
      <c r="R45" s="25"/>
      <c r="S45" s="22"/>
      <c r="T45" s="22"/>
      <c r="U45" s="1" t="s">
        <v>148</v>
      </c>
      <c r="V45" s="24" t="str">
        <f>VLOOKUP(Tabla2[[#All],[No. Contrato]],'[1]BASE DE DATOS CONTRATISTAS'!$A$1:$AO$364,41,)</f>
        <v xml:space="preserve">Contratación Directa </v>
      </c>
      <c r="W45" s="1" t="s">
        <v>28</v>
      </c>
      <c r="X45" s="43" t="str">
        <f>VLOOKUP(Tabla2[[#This Row],[No. Contrato]],'[1]BASE DE DATOS CONTRATISTAS'!$A:$N,14,FALSE)</f>
        <v>nurygutierrez@supertransporte.gov.co</v>
      </c>
      <c r="Y45" s="44">
        <f>VLOOKUP($A45,'BASE DE DATOS'!$A:$AL,17,FALSE)</f>
        <v>3851536</v>
      </c>
      <c r="Z45" s="44">
        <f>VLOOKUP($A45,'BASE DE DATOS'!$A:$AL,16,FALSE)</f>
        <v>6419227</v>
      </c>
      <c r="AA45" s="45">
        <f>VLOOKUP($A45,'BASE DE DATOS'!$A:$AL,18,FALSE)</f>
        <v>0.37499998782953126</v>
      </c>
      <c r="AB45" s="1" t="s">
        <v>150</v>
      </c>
    </row>
    <row r="46" spans="1:28" ht="38.25" x14ac:dyDescent="0.25">
      <c r="A46" s="25">
        <v>20421116</v>
      </c>
      <c r="B46" s="1">
        <v>42</v>
      </c>
      <c r="C46" s="1" t="s">
        <v>151</v>
      </c>
      <c r="D46" s="22">
        <v>44566</v>
      </c>
      <c r="E46" s="22">
        <v>44915</v>
      </c>
      <c r="F46" s="57">
        <v>7288832</v>
      </c>
      <c r="G46" s="58">
        <v>83821568</v>
      </c>
      <c r="H46" s="42">
        <v>0</v>
      </c>
      <c r="I46" s="23">
        <f t="shared" si="0"/>
        <v>83821568</v>
      </c>
      <c r="J46" s="1" t="s">
        <v>152</v>
      </c>
      <c r="K46" s="22">
        <v>44567</v>
      </c>
      <c r="L46" s="1" t="s">
        <v>26</v>
      </c>
      <c r="M46" s="22">
        <v>44915</v>
      </c>
      <c r="N46" s="41"/>
      <c r="O46" s="25"/>
      <c r="P46" s="22"/>
      <c r="Q46" s="22"/>
      <c r="R46" s="25"/>
      <c r="S46" s="22"/>
      <c r="T46" s="22"/>
      <c r="U46" s="1" t="s">
        <v>153</v>
      </c>
      <c r="V46" s="24" t="str">
        <f>VLOOKUP(Tabla2[[#All],[No. Contrato]],'[1]BASE DE DATOS CONTRATISTAS'!$A$1:$AO$364,41,)</f>
        <v xml:space="preserve">Contratación Directa </v>
      </c>
      <c r="W46" s="1" t="s">
        <v>28</v>
      </c>
      <c r="X46" s="43" t="str">
        <f>VLOOKUP(Tabla2[[#This Row],[No. Contrato]],'[1]BASE DE DATOS CONTRATISTAS'!$A:$N,14,FALSE)</f>
        <v>gilmamartinez@supertransporte.gov.co</v>
      </c>
      <c r="Y46" s="44">
        <f>VLOOKUP($A46,'BASE DE DATOS'!$A:$AL,17,FALSE)</f>
        <v>57095851</v>
      </c>
      <c r="Z46" s="44">
        <f>VLOOKUP($A46,'BASE DE DATOS'!$A:$AL,16,FALSE)</f>
        <v>26725717</v>
      </c>
      <c r="AA46" s="45">
        <f>VLOOKUP($A46,'BASE DE DATOS'!$A:$AL,18,FALSE)</f>
        <v>0.68115942426655629</v>
      </c>
      <c r="AB46" s="1" t="s">
        <v>154</v>
      </c>
    </row>
    <row r="47" spans="1:28" ht="38.25" x14ac:dyDescent="0.25">
      <c r="A47" s="25">
        <v>1106453181</v>
      </c>
      <c r="B47" s="1">
        <v>43</v>
      </c>
      <c r="C47" s="1" t="s">
        <v>155</v>
      </c>
      <c r="D47" s="22">
        <v>44567</v>
      </c>
      <c r="E47" s="22">
        <v>44926</v>
      </c>
      <c r="F47" s="58">
        <v>1765376</v>
      </c>
      <c r="G47" s="58">
        <v>20890283</v>
      </c>
      <c r="H47" s="42">
        <v>0</v>
      </c>
      <c r="I47" s="23">
        <f t="shared" si="0"/>
        <v>20890283</v>
      </c>
      <c r="J47" s="1" t="s">
        <v>66</v>
      </c>
      <c r="K47" s="22">
        <v>44568</v>
      </c>
      <c r="L47" s="1" t="s">
        <v>83</v>
      </c>
      <c r="M47" s="22">
        <v>44926</v>
      </c>
      <c r="N47" s="41"/>
      <c r="O47" s="25"/>
      <c r="P47" s="22"/>
      <c r="Q47" s="22"/>
      <c r="R47" s="25"/>
      <c r="S47" s="22"/>
      <c r="T47" s="22"/>
      <c r="U47" s="1" t="s">
        <v>126</v>
      </c>
      <c r="V47" s="24" t="str">
        <f>VLOOKUP(Tabla2[[#All],[No. Contrato]],'[1]BASE DE DATOS CONTRATISTAS'!$A$1:$AO$364,41,)</f>
        <v xml:space="preserve">Contratación Directa </v>
      </c>
      <c r="W47" s="1" t="s">
        <v>28</v>
      </c>
      <c r="X47" s="43" t="str">
        <f>VLOOKUP(Tabla2[[#This Row],[No. Contrato]],'[1]BASE DE DATOS CONTRATISTAS'!$A:$N,14,FALSE)</f>
        <v>wilmarmurillo@supertransporte.gov.co</v>
      </c>
      <c r="Y47" s="44">
        <f>VLOOKUP($A47,'BASE DE DATOS'!$A:$AL,17,FALSE)</f>
        <v>15535309</v>
      </c>
      <c r="Z47" s="44">
        <f>VLOOKUP($A47,'BASE DE DATOS'!$A:$AL,16,FALSE)</f>
        <v>5354974</v>
      </c>
      <c r="AA47" s="45">
        <f>VLOOKUP($A47,'BASE DE DATOS'!$A:$AL,18,FALSE)</f>
        <v>0.74366196953866059</v>
      </c>
      <c r="AB47" s="1" t="s">
        <v>156</v>
      </c>
    </row>
    <row r="48" spans="1:28" ht="38.25" x14ac:dyDescent="0.25">
      <c r="A48" s="25">
        <v>1012379162</v>
      </c>
      <c r="B48" s="1">
        <v>44</v>
      </c>
      <c r="C48" s="1" t="s">
        <v>157</v>
      </c>
      <c r="D48" s="22">
        <v>44568</v>
      </c>
      <c r="E48" s="22">
        <v>44926</v>
      </c>
      <c r="F48" s="58">
        <v>3529728</v>
      </c>
      <c r="G48" s="58">
        <v>42003763</v>
      </c>
      <c r="H48" s="42">
        <v>0</v>
      </c>
      <c r="I48" s="23">
        <f t="shared" si="0"/>
        <v>42003763</v>
      </c>
      <c r="J48" s="1" t="s">
        <v>82</v>
      </c>
      <c r="K48" s="22">
        <v>44572</v>
      </c>
      <c r="L48" s="1" t="s">
        <v>26</v>
      </c>
      <c r="M48" s="22">
        <v>44926</v>
      </c>
      <c r="N48" s="41"/>
      <c r="O48" s="25"/>
      <c r="P48" s="22"/>
      <c r="Q48" s="22"/>
      <c r="R48" s="25"/>
      <c r="S48" s="22"/>
      <c r="T48" s="22"/>
      <c r="U48" s="1" t="s">
        <v>158</v>
      </c>
      <c r="V48" s="24" t="str">
        <f>VLOOKUP(Tabla2[[#All],[No. Contrato]],'[1]BASE DE DATOS CONTRATISTAS'!$A$1:$AO$364,41,)</f>
        <v xml:space="preserve">Contratación Directa </v>
      </c>
      <c r="W48" s="1" t="s">
        <v>28</v>
      </c>
      <c r="X48" s="43" t="str">
        <f>VLOOKUP(Tabla2[[#This Row],[No. Contrato]],'[1]BASE DE DATOS CONTRATISTAS'!$A:$N,14,FALSE)</f>
        <v>maricelmonroy@supertransporte.gov.co</v>
      </c>
      <c r="Y48" s="44">
        <f>VLOOKUP($A48,'BASE DE DATOS'!$A:$AL,17,FALSE)</f>
        <v>30590976</v>
      </c>
      <c r="Z48" s="44">
        <f>VLOOKUP($A48,'BASE DE DATOS'!$A:$AL,16,FALSE)</f>
        <v>11412787</v>
      </c>
      <c r="AA48" s="45">
        <f>VLOOKUP($A48,'BASE DE DATOS'!$A:$AL,18,FALSE)</f>
        <v>0.72829131999435381</v>
      </c>
      <c r="AB48" s="1" t="s">
        <v>159</v>
      </c>
    </row>
    <row r="49" spans="1:28" ht="38.25" x14ac:dyDescent="0.25">
      <c r="A49" s="25">
        <v>1101177804</v>
      </c>
      <c r="B49" s="1">
        <v>45</v>
      </c>
      <c r="C49" s="1" t="s">
        <v>160</v>
      </c>
      <c r="D49" s="22">
        <v>44567</v>
      </c>
      <c r="E49" s="22">
        <v>44926</v>
      </c>
      <c r="F49" s="58">
        <v>1765376</v>
      </c>
      <c r="G49" s="58">
        <v>20890283</v>
      </c>
      <c r="H49" s="42">
        <v>0</v>
      </c>
      <c r="I49" s="23">
        <f t="shared" si="0"/>
        <v>20890283</v>
      </c>
      <c r="J49" s="1" t="s">
        <v>66</v>
      </c>
      <c r="K49" s="22">
        <v>44579</v>
      </c>
      <c r="L49" s="1" t="s">
        <v>83</v>
      </c>
      <c r="M49" s="22">
        <v>44926</v>
      </c>
      <c r="N49" s="41"/>
      <c r="O49" s="25"/>
      <c r="P49" s="22"/>
      <c r="Q49" s="22"/>
      <c r="R49" s="25"/>
      <c r="S49" s="22"/>
      <c r="T49" s="22"/>
      <c r="U49" s="1" t="s">
        <v>126</v>
      </c>
      <c r="V49" s="24" t="str">
        <f>VLOOKUP(Tabla2[[#All],[No. Contrato]],'[1]BASE DE DATOS CONTRATISTAS'!$A$1:$AO$364,41,)</f>
        <v xml:space="preserve">Contratación Directa </v>
      </c>
      <c r="W49" s="1" t="s">
        <v>28</v>
      </c>
      <c r="X49" s="43" t="str">
        <f>VLOOKUP(Tabla2[[#This Row],[No. Contrato]],'[1]BASE DE DATOS CONTRATISTAS'!$A:$N,14,FALSE)</f>
        <v>AstridTorres@supertransporte.gov.co</v>
      </c>
      <c r="Y49" s="44">
        <f>VLOOKUP($A49,'BASE DE DATOS'!$A:$AL,17,FALSE)</f>
        <v>15535309</v>
      </c>
      <c r="Z49" s="44">
        <f>VLOOKUP($A49,'BASE DE DATOS'!$A:$AL,16,FALSE)</f>
        <v>5354974</v>
      </c>
      <c r="AA49" s="45">
        <f>VLOOKUP($A49,'BASE DE DATOS'!$A:$AL,18,FALSE)</f>
        <v>0.74366196953866059</v>
      </c>
      <c r="AB49" s="1" t="s">
        <v>161</v>
      </c>
    </row>
    <row r="50" spans="1:28" ht="38.25" x14ac:dyDescent="0.25">
      <c r="A50" s="25">
        <v>1030542327</v>
      </c>
      <c r="B50" s="1">
        <v>46</v>
      </c>
      <c r="C50" s="1" t="s">
        <v>162</v>
      </c>
      <c r="D50" s="22">
        <v>44568</v>
      </c>
      <c r="E50" s="22">
        <v>44926</v>
      </c>
      <c r="F50" s="58">
        <v>2941952</v>
      </c>
      <c r="G50" s="58">
        <v>35009229</v>
      </c>
      <c r="H50" s="42">
        <v>0</v>
      </c>
      <c r="I50" s="23">
        <f t="shared" si="0"/>
        <v>35009229</v>
      </c>
      <c r="J50" s="1" t="s">
        <v>82</v>
      </c>
      <c r="K50" s="22">
        <v>44572</v>
      </c>
      <c r="L50" s="1" t="s">
        <v>26</v>
      </c>
      <c r="M50" s="22">
        <v>44926</v>
      </c>
      <c r="N50" s="41"/>
      <c r="O50" s="25"/>
      <c r="P50" s="22"/>
      <c r="Q50" s="22"/>
      <c r="R50" s="25"/>
      <c r="S50" s="22"/>
      <c r="T50" s="22"/>
      <c r="U50" s="1" t="s">
        <v>158</v>
      </c>
      <c r="V50" s="24" t="str">
        <f>VLOOKUP(Tabla2[[#All],[No. Contrato]],'[1]BASE DE DATOS CONTRATISTAS'!$A$1:$AO$364,41,)</f>
        <v xml:space="preserve">Contratación Directa </v>
      </c>
      <c r="W50" s="1" t="s">
        <v>28</v>
      </c>
      <c r="X50" s="43" t="str">
        <f>VLOOKUP(Tabla2[[#This Row],[No. Contrato]],'[1]BASE DE DATOS CONTRATISTAS'!$A:$N,14,FALSE)</f>
        <v>mariarodriguez@supertransporte.gov.co</v>
      </c>
      <c r="Y50" s="44">
        <f>VLOOKUP($A50,'BASE DE DATOS'!$A:$AL,17,FALSE)</f>
        <v>25496917</v>
      </c>
      <c r="Z50" s="44">
        <f>VLOOKUP($A50,'BASE DE DATOS'!$A:$AL,16,FALSE)</f>
        <v>9512312</v>
      </c>
      <c r="AA50" s="45">
        <f>VLOOKUP($A50,'BASE DE DATOS'!$A:$AL,18,FALSE)</f>
        <v>0.72829130284474419</v>
      </c>
      <c r="AB50" s="1" t="s">
        <v>163</v>
      </c>
    </row>
    <row r="51" spans="1:28" ht="51" x14ac:dyDescent="0.25">
      <c r="A51" s="25">
        <v>1113530028</v>
      </c>
      <c r="B51" s="1">
        <v>47</v>
      </c>
      <c r="C51" s="1" t="s">
        <v>164</v>
      </c>
      <c r="D51" s="22">
        <v>44567</v>
      </c>
      <c r="E51" s="22">
        <v>44926</v>
      </c>
      <c r="F51" s="58">
        <v>1873920</v>
      </c>
      <c r="G51" s="58">
        <v>21425152</v>
      </c>
      <c r="H51" s="42">
        <v>0</v>
      </c>
      <c r="I51" s="23">
        <f t="shared" si="0"/>
        <v>21425152</v>
      </c>
      <c r="J51" s="1" t="s">
        <v>66</v>
      </c>
      <c r="K51" s="22">
        <v>44579</v>
      </c>
      <c r="L51" s="1" t="s">
        <v>83</v>
      </c>
      <c r="M51" s="22">
        <v>44926</v>
      </c>
      <c r="N51" s="41"/>
      <c r="O51" s="25"/>
      <c r="P51" s="22"/>
      <c r="Q51" s="22"/>
      <c r="R51" s="25"/>
      <c r="S51" s="22"/>
      <c r="T51" s="22"/>
      <c r="U51" s="1" t="s">
        <v>165</v>
      </c>
      <c r="V51" s="24" t="str">
        <f>VLOOKUP(Tabla2[[#All],[No. Contrato]],'[1]BASE DE DATOS CONTRATISTAS'!$A$1:$AO$364,41,)</f>
        <v xml:space="preserve">Contratación Directa </v>
      </c>
      <c r="W51" s="1" t="s">
        <v>28</v>
      </c>
      <c r="X51" s="43" t="str">
        <f>VLOOKUP(Tabla2[[#This Row],[No. Contrato]],'[1]BASE DE DATOS CONTRATISTAS'!$A:$N,14,FALSE)</f>
        <v>diegopenaranda@supertransporte.gov.co</v>
      </c>
      <c r="Y51" s="44">
        <f>VLOOKUP($A51,'BASE DE DATOS'!$A:$AL,17,FALSE)</f>
        <v>15803392</v>
      </c>
      <c r="Z51" s="44">
        <f>VLOOKUP($A51,'BASE DE DATOS'!$A:$AL,16,FALSE)</f>
        <v>5621760</v>
      </c>
      <c r="AA51" s="45">
        <f>VLOOKUP($A51,'BASE DE DATOS'!$A:$AL,18,FALSE)</f>
        <v>0.73760932944606417</v>
      </c>
      <c r="AB51" s="1" t="s">
        <v>166</v>
      </c>
    </row>
    <row r="52" spans="1:28" ht="38.25" x14ac:dyDescent="0.25">
      <c r="A52" s="25">
        <v>3802427</v>
      </c>
      <c r="B52" s="1">
        <v>48</v>
      </c>
      <c r="C52" s="1" t="s">
        <v>167</v>
      </c>
      <c r="D52" s="22">
        <v>44566</v>
      </c>
      <c r="E52" s="22">
        <v>44926</v>
      </c>
      <c r="F52" s="58">
        <v>2222080</v>
      </c>
      <c r="G52" s="58">
        <v>26442752</v>
      </c>
      <c r="H52" s="42">
        <v>0</v>
      </c>
      <c r="I52" s="23">
        <f t="shared" si="0"/>
        <v>26442752</v>
      </c>
      <c r="J52" s="1" t="s">
        <v>82</v>
      </c>
      <c r="K52" s="22">
        <v>44567</v>
      </c>
      <c r="L52" s="1" t="s">
        <v>83</v>
      </c>
      <c r="M52" s="22">
        <v>44926</v>
      </c>
      <c r="N52" s="41"/>
      <c r="O52" s="25"/>
      <c r="P52" s="22"/>
      <c r="Q52" s="22"/>
      <c r="R52" s="25"/>
      <c r="S52" s="22"/>
      <c r="T52" s="22"/>
      <c r="U52" s="1" t="s">
        <v>168</v>
      </c>
      <c r="V52" s="24" t="str">
        <f>VLOOKUP(Tabla2[[#All],[No. Contrato]],'[1]BASE DE DATOS CONTRATISTAS'!$A$1:$AO$364,41,)</f>
        <v xml:space="preserve">Contratación Directa </v>
      </c>
      <c r="W52" s="1" t="s">
        <v>28</v>
      </c>
      <c r="X52" s="43" t="str">
        <f>VLOOKUP(Tabla2[[#This Row],[No. Contrato]],'[1]BASE DE DATOS CONTRATISTAS'!$A:$N,14,FALSE)</f>
        <v>eltonposada@supertransporte.gov.co</v>
      </c>
      <c r="Y52" s="44">
        <f>VLOOKUP($A52,'BASE DE DATOS'!$A:$AL,17,FALSE)</f>
        <v>19628373</v>
      </c>
      <c r="Z52" s="44">
        <f>VLOOKUP($A52,'BASE DE DATOS'!$A:$AL,16,FALSE)</f>
        <v>6814379</v>
      </c>
      <c r="AA52" s="45">
        <f>VLOOKUP($A52,'BASE DE DATOS'!$A:$AL,18,FALSE)</f>
        <v>0.74229690616165822</v>
      </c>
      <c r="AB52" s="1" t="s">
        <v>169</v>
      </c>
    </row>
    <row r="53" spans="1:28" ht="25.5" x14ac:dyDescent="0.25">
      <c r="A53" s="25">
        <v>830001113</v>
      </c>
      <c r="B53" s="1">
        <v>49</v>
      </c>
      <c r="C53" s="1" t="s">
        <v>170</v>
      </c>
      <c r="D53" s="22">
        <v>44567</v>
      </c>
      <c r="E53" s="22">
        <v>44926</v>
      </c>
      <c r="F53" s="58" t="s">
        <v>119</v>
      </c>
      <c r="G53" s="58">
        <v>12582912</v>
      </c>
      <c r="H53" s="42">
        <v>0</v>
      </c>
      <c r="I53" s="23">
        <f t="shared" si="0"/>
        <v>12582912</v>
      </c>
      <c r="J53" s="1" t="s">
        <v>25</v>
      </c>
      <c r="K53" s="22">
        <v>44567</v>
      </c>
      <c r="L53" s="1" t="s">
        <v>26</v>
      </c>
      <c r="M53" s="22">
        <v>44926</v>
      </c>
      <c r="N53" s="41"/>
      <c r="O53" s="25"/>
      <c r="P53" s="22"/>
      <c r="Q53" s="22"/>
      <c r="R53" s="25"/>
      <c r="S53" s="22"/>
      <c r="T53" s="22"/>
      <c r="U53" s="1" t="s">
        <v>171</v>
      </c>
      <c r="V53" s="24" t="str">
        <f>VLOOKUP(Tabla2[[#All],[No. Contrato]],'[1]BASE DE DATOS CONTRATISTAS'!$A$1:$AO$364,41,)</f>
        <v xml:space="preserve">Contratación Directa </v>
      </c>
      <c r="W53" s="1" t="s">
        <v>28</v>
      </c>
      <c r="X53" s="43" t="e">
        <f>VLOOKUP(Tabla2[[#This Row],[No. Contrato]],'[1]BASE DE DATOS CONTRATISTAS'!$A:$N,14,FALSE)</f>
        <v>#N/A</v>
      </c>
      <c r="Y53" s="44">
        <f>VLOOKUP($A53,'BASE DE DATOS'!$A:$AL,17,FALSE)</f>
        <v>8467600</v>
      </c>
      <c r="Z53" s="44">
        <f>VLOOKUP($A53,'BASE DE DATOS'!$A:$AL,16,FALSE)</f>
        <v>4115312</v>
      </c>
      <c r="AA53" s="45">
        <f>VLOOKUP($A53,'BASE DE DATOS'!$A:$AL,18,FALSE)</f>
        <v>0.67294438680013025</v>
      </c>
      <c r="AB53" s="1" t="s">
        <v>172</v>
      </c>
    </row>
    <row r="54" spans="1:28" ht="38.25" x14ac:dyDescent="0.25">
      <c r="A54" s="25">
        <v>1030630793</v>
      </c>
      <c r="B54" s="1">
        <v>50</v>
      </c>
      <c r="C54" s="1" t="s">
        <v>173</v>
      </c>
      <c r="D54" s="22">
        <v>44567</v>
      </c>
      <c r="E54" s="22">
        <v>44926</v>
      </c>
      <c r="F54" s="57">
        <v>2222080</v>
      </c>
      <c r="G54" s="58">
        <v>26442752</v>
      </c>
      <c r="H54" s="42">
        <v>0</v>
      </c>
      <c r="I54" s="23">
        <f t="shared" si="0"/>
        <v>26442752</v>
      </c>
      <c r="J54" s="1" t="s">
        <v>82</v>
      </c>
      <c r="K54" s="22">
        <v>44567</v>
      </c>
      <c r="L54" s="1" t="s">
        <v>83</v>
      </c>
      <c r="M54" s="22">
        <v>44926</v>
      </c>
      <c r="N54" s="41"/>
      <c r="O54" s="25"/>
      <c r="P54" s="22"/>
      <c r="Q54" s="22"/>
      <c r="R54" s="25"/>
      <c r="S54" s="22"/>
      <c r="T54" s="22"/>
      <c r="U54" s="1" t="s">
        <v>168</v>
      </c>
      <c r="V54" s="24" t="str">
        <f>VLOOKUP(Tabla2[[#All],[No. Contrato]],'[1]BASE DE DATOS CONTRATISTAS'!$A$1:$AO$364,41,)</f>
        <v xml:space="preserve">Contratación Directa </v>
      </c>
      <c r="W54" s="1" t="s">
        <v>28</v>
      </c>
      <c r="X54" s="43" t="str">
        <f>VLOOKUP(Tabla2[[#This Row],[No. Contrato]],'[1]BASE DE DATOS CONTRATISTAS'!$A:$N,14,FALSE)</f>
        <v>AndreaChaparro@supertransporte.gov.co</v>
      </c>
      <c r="Y54" s="44">
        <f>VLOOKUP($A54,'BASE DE DATOS'!$A:$AL,17,FALSE)</f>
        <v>19554304</v>
      </c>
      <c r="Z54" s="44">
        <f>VLOOKUP($A54,'BASE DE DATOS'!$A:$AL,16,FALSE)</f>
        <v>6888448</v>
      </c>
      <c r="AA54" s="45">
        <f>VLOOKUP($A54,'BASE DE DATOS'!$A:$AL,18,FALSE)</f>
        <v>0.73949579831932777</v>
      </c>
      <c r="AB54" s="1" t="s">
        <v>174</v>
      </c>
    </row>
    <row r="55" spans="1:28" ht="38.25" x14ac:dyDescent="0.25">
      <c r="A55" s="25">
        <v>1022954148</v>
      </c>
      <c r="B55" s="1">
        <v>51</v>
      </c>
      <c r="C55" s="1" t="s">
        <v>175</v>
      </c>
      <c r="D55" s="22">
        <v>44568</v>
      </c>
      <c r="E55" s="22">
        <v>44814</v>
      </c>
      <c r="F55" s="57">
        <v>2941952</v>
      </c>
      <c r="G55" s="58">
        <v>23535616</v>
      </c>
      <c r="H55" s="42">
        <v>10787157</v>
      </c>
      <c r="I55" s="23">
        <f t="shared" si="0"/>
        <v>34322773</v>
      </c>
      <c r="J55" s="1" t="s">
        <v>46</v>
      </c>
      <c r="K55" s="22">
        <v>44572</v>
      </c>
      <c r="L55" s="1" t="s">
        <v>26</v>
      </c>
      <c r="M55" s="22">
        <v>44814</v>
      </c>
      <c r="N55" s="41"/>
      <c r="O55" s="25" t="str">
        <f>VLOOKUP(Tabla2[[#This Row],[No. Contrato]],'[1]BASE DE DATOS CONTRATISTAS'!$1:$1048576,34,FALSE)</f>
        <v>ADICIÓN Y PRÓRROGA</v>
      </c>
      <c r="P55" s="22">
        <f>VLOOKUP(Tabla2[[#This Row],[No. Contrato]],'[1]BASE DE DATOS CONTRATISTAS'!$1:$1048576,35,FALSE)</f>
        <v>44813</v>
      </c>
      <c r="Q55" s="22" t="str">
        <f>VLOOKUP(Tabla2[[#This Row],[No. Contrato]],'[1]BASE DE DATOS CONTRATISTAS'!$1:$1048576,36,FALSE)</f>
        <v>N/A</v>
      </c>
      <c r="R55" s="25"/>
      <c r="S55" s="22"/>
      <c r="T55" s="22"/>
      <c r="U55" s="1" t="s">
        <v>176</v>
      </c>
      <c r="V55" s="24" t="str">
        <f>VLOOKUP(Tabla2[[#All],[No. Contrato]],'[1]BASE DE DATOS CONTRATISTAS'!$A$1:$AO$364,41,)</f>
        <v xml:space="preserve">Contratación Directa </v>
      </c>
      <c r="W55" s="1" t="s">
        <v>28</v>
      </c>
      <c r="X55" s="43" t="str">
        <f>VLOOKUP(Tabla2[[#This Row],[No. Contrato]],'[1]BASE DE DATOS CONTRATISTAS'!$A:$N,14,FALSE)</f>
        <v>eddyreyes@supertransporte.gov.co</v>
      </c>
      <c r="Y55" s="44">
        <f>VLOOKUP($A55,'BASE DE DATOS'!$A:$AL,17,FALSE)</f>
        <v>22554965</v>
      </c>
      <c r="Z55" s="44">
        <f>VLOOKUP($A55,'BASE DE DATOS'!$A:$AL,16,FALSE)</f>
        <v>11767808</v>
      </c>
      <c r="AA55" s="45">
        <f>VLOOKUP($A55,'BASE DE DATOS'!$A:$AL,18,FALSE)</f>
        <v>0.65714285381312287</v>
      </c>
      <c r="AB55" s="1" t="s">
        <v>177</v>
      </c>
    </row>
    <row r="56" spans="1:28" ht="38.25" x14ac:dyDescent="0.25">
      <c r="A56" s="25">
        <v>7161492</v>
      </c>
      <c r="B56" s="1">
        <v>52</v>
      </c>
      <c r="C56" s="1" t="s">
        <v>178</v>
      </c>
      <c r="D56" s="22">
        <v>44568</v>
      </c>
      <c r="E56" s="22">
        <v>44814</v>
      </c>
      <c r="F56" s="57">
        <v>2941952</v>
      </c>
      <c r="G56" s="58">
        <v>23535616</v>
      </c>
      <c r="H56" s="42">
        <v>10787157</v>
      </c>
      <c r="I56" s="23">
        <f t="shared" si="0"/>
        <v>34322773</v>
      </c>
      <c r="J56" s="1" t="s">
        <v>46</v>
      </c>
      <c r="K56" s="22">
        <v>44572</v>
      </c>
      <c r="L56" s="1" t="s">
        <v>26</v>
      </c>
      <c r="M56" s="22">
        <v>44814</v>
      </c>
      <c r="N56" s="41"/>
      <c r="O56" s="25" t="str">
        <f>VLOOKUP(Tabla2[[#This Row],[No. Contrato]],'[1]BASE DE DATOS CONTRATISTAS'!$1:$1048576,34,FALSE)</f>
        <v>ADICIÓN Y PRÓRROGA</v>
      </c>
      <c r="P56" s="22">
        <f>VLOOKUP(Tabla2[[#This Row],[No. Contrato]],'[1]BASE DE DATOS CONTRATISTAS'!$1:$1048576,35,FALSE)</f>
        <v>44813</v>
      </c>
      <c r="Q56" s="22" t="str">
        <f>VLOOKUP(Tabla2[[#This Row],[No. Contrato]],'[1]BASE DE DATOS CONTRATISTAS'!$1:$1048576,36,FALSE)</f>
        <v>N/A</v>
      </c>
      <c r="R56" s="25"/>
      <c r="S56" s="22"/>
      <c r="T56" s="22"/>
      <c r="U56" s="1" t="s">
        <v>179</v>
      </c>
      <c r="V56" s="24" t="str">
        <f>VLOOKUP(Tabla2[[#All],[No. Contrato]],'[1]BASE DE DATOS CONTRATISTAS'!$A$1:$AO$364,41,)</f>
        <v xml:space="preserve">Contratación Directa </v>
      </c>
      <c r="W56" s="1" t="s">
        <v>28</v>
      </c>
      <c r="X56" s="43" t="str">
        <f>VLOOKUP(Tabla2[[#This Row],[No. Contrato]],'[1]BASE DE DATOS CONTRATISTAS'!$A:$N,14,FALSE)</f>
        <v>franklimacosta@supertransporte.gov.co</v>
      </c>
      <c r="Y56" s="44">
        <f>VLOOKUP($A56,'BASE DE DATOS'!$A:$AL,17,FALSE)</f>
        <v>25496917</v>
      </c>
      <c r="Z56" s="44">
        <f>VLOOKUP($A56,'BASE DE DATOS'!$A:$AL,16,FALSE)</f>
        <v>8825856</v>
      </c>
      <c r="AA56" s="45">
        <f>VLOOKUP($A56,'BASE DE DATOS'!$A:$AL,18,FALSE)</f>
        <v>0.74285714035984218</v>
      </c>
      <c r="AB56" s="1" t="s">
        <v>180</v>
      </c>
    </row>
    <row r="57" spans="1:28" ht="51" x14ac:dyDescent="0.25">
      <c r="A57" s="25">
        <v>11314949</v>
      </c>
      <c r="B57" s="1">
        <v>53</v>
      </c>
      <c r="C57" s="1" t="s">
        <v>181</v>
      </c>
      <c r="D57" s="22">
        <v>44568</v>
      </c>
      <c r="E57" s="22">
        <v>44784</v>
      </c>
      <c r="F57" s="57">
        <v>8355840</v>
      </c>
      <c r="G57" s="58">
        <v>58490880</v>
      </c>
      <c r="H57" s="42">
        <v>23953408</v>
      </c>
      <c r="I57" s="23">
        <f t="shared" si="0"/>
        <v>82444288</v>
      </c>
      <c r="J57" s="1" t="s">
        <v>46</v>
      </c>
      <c r="K57" s="22">
        <v>44573</v>
      </c>
      <c r="L57" s="1" t="s">
        <v>26</v>
      </c>
      <c r="M57" s="22">
        <v>44839</v>
      </c>
      <c r="N57" s="41"/>
      <c r="O57" s="25" t="str">
        <f>VLOOKUP(Tabla2[[#This Row],[No. Contrato]],'[1]BASE DE DATOS CONTRATISTAS'!$1:$1048576,34,FALSE)</f>
        <v>SUSPENSIÓN</v>
      </c>
      <c r="P57" s="22">
        <f>VLOOKUP(Tabla2[[#This Row],[No. Contrato]],'[1]BASE DE DATOS CONTRATISTAS'!$1:$1048576,35,FALSE)</f>
        <v>44638</v>
      </c>
      <c r="Q57" s="22">
        <f>VLOOKUP(Tabla2[[#This Row],[No. Contrato]],'[1]BASE DE DATOS CONTRATISTAS'!$1:$1048576,36,FALSE)</f>
        <v>44692</v>
      </c>
      <c r="R57" s="25" t="str">
        <f>VLOOKUP(Tabla2[[#This Row],[No. Contrato]],'[1]BASE DE DATOS CONTRATISTAS'!$1:$1048576,37,FALSE)</f>
        <v>Adición y prórroga</v>
      </c>
      <c r="S57" s="22">
        <f>VLOOKUP(Tabla2[[#This Row],[No. Contrato]],'[1]BASE DE DATOS CONTRATISTAS'!$1:$1048576,38,FALSE)</f>
        <v>44834</v>
      </c>
      <c r="T57" s="22"/>
      <c r="U57" s="1" t="s">
        <v>182</v>
      </c>
      <c r="V57" s="24" t="str">
        <f>VLOOKUP(Tabla2[[#All],[No. Contrato]],'[1]BASE DE DATOS CONTRATISTAS'!$A$1:$AO$364,41,)</f>
        <v xml:space="preserve">Contratación Directa </v>
      </c>
      <c r="W57" s="1" t="s">
        <v>28</v>
      </c>
      <c r="X57" s="43" t="str">
        <f>VLOOKUP(Tabla2[[#This Row],[No. Contrato]],'[1]BASE DE DATOS CONTRATISTAS'!$A:$N,14,FALSE)</f>
        <v>JoseRomero@supertransporte.gov.co</v>
      </c>
      <c r="Y57" s="44">
        <f>VLOOKUP($A57,'BASE DE DATOS'!$A:$AL,17,FALSE)</f>
        <v>65454080</v>
      </c>
      <c r="Z57" s="44">
        <f>VLOOKUP($A57,'BASE DE DATOS'!$A:$AL,16,FALSE)</f>
        <v>16990208</v>
      </c>
      <c r="AA57" s="45">
        <f>VLOOKUP($A57,'BASE DE DATOS'!$A:$AL,18,FALSE)</f>
        <v>0.79391891891891897</v>
      </c>
      <c r="AB57" s="1" t="s">
        <v>183</v>
      </c>
    </row>
    <row r="58" spans="1:28" ht="38.25" x14ac:dyDescent="0.25">
      <c r="A58" s="25">
        <v>35329739</v>
      </c>
      <c r="B58" s="1">
        <v>54</v>
      </c>
      <c r="C58" s="1" t="s">
        <v>184</v>
      </c>
      <c r="D58" s="22">
        <v>44575</v>
      </c>
      <c r="E58" s="22">
        <v>44850</v>
      </c>
      <c r="F58" s="57">
        <v>3179044.86</v>
      </c>
      <c r="G58" s="58">
        <v>28611403.739999998</v>
      </c>
      <c r="H58" s="42">
        <v>0</v>
      </c>
      <c r="I58" s="23">
        <f t="shared" si="0"/>
        <v>28611403.739999998</v>
      </c>
      <c r="J58" s="1" t="s">
        <v>185</v>
      </c>
      <c r="K58" s="22">
        <v>44578</v>
      </c>
      <c r="L58" s="1" t="s">
        <v>26</v>
      </c>
      <c r="M58" s="22">
        <v>44850</v>
      </c>
      <c r="N58" s="41"/>
      <c r="O58" s="25"/>
      <c r="P58" s="22"/>
      <c r="Q58" s="22"/>
      <c r="R58" s="25"/>
      <c r="S58" s="22"/>
      <c r="T58" s="22"/>
      <c r="U58" s="1" t="s">
        <v>186</v>
      </c>
      <c r="V58" s="24" t="str">
        <f>VLOOKUP(Tabla2[[#All],[No. Contrato]],'[1]BASE DE DATOS CONTRATISTAS'!$A$1:$AO$364,41,)</f>
        <v xml:space="preserve">Contratación Directa </v>
      </c>
      <c r="W58" s="1" t="s">
        <v>28</v>
      </c>
      <c r="X58" s="43" t="str">
        <f>VLOOKUP(Tabla2[[#This Row],[No. Contrato]],'[1]BASE DE DATOS CONTRATISTAS'!$A:$N,14,FALSE)</f>
        <v>fannyaya@supertransporte.gov.co</v>
      </c>
      <c r="Y58" s="44">
        <f>VLOOKUP($A58,'BASE DE DATOS'!$A:$AL,17,FALSE)</f>
        <v>26915914</v>
      </c>
      <c r="Z58" s="44">
        <f>VLOOKUP($A58,'BASE DE DATOS'!$A:$AL,16,FALSE)</f>
        <v>1695489.74</v>
      </c>
      <c r="AA58" s="45">
        <f>VLOOKUP($A58,'BASE DE DATOS'!$A:$AL,18,FALSE)</f>
        <v>0.94074077051907701</v>
      </c>
      <c r="AB58" s="1" t="s">
        <v>187</v>
      </c>
    </row>
    <row r="59" spans="1:28" ht="38.25" x14ac:dyDescent="0.25">
      <c r="A59" s="25">
        <v>1110546028</v>
      </c>
      <c r="B59" s="1">
        <v>55</v>
      </c>
      <c r="C59" s="1" t="s">
        <v>3157</v>
      </c>
      <c r="D59" s="22">
        <v>44572</v>
      </c>
      <c r="E59" s="22">
        <v>44921</v>
      </c>
      <c r="F59" s="57">
        <v>4227072</v>
      </c>
      <c r="G59" s="58">
        <v>48611328</v>
      </c>
      <c r="H59" s="42">
        <v>0</v>
      </c>
      <c r="I59" s="23">
        <f t="shared" ref="I59" si="4">G59+H59</f>
        <v>48611328</v>
      </c>
      <c r="J59" s="1" t="s">
        <v>185</v>
      </c>
      <c r="K59" s="22">
        <v>44573</v>
      </c>
      <c r="L59" s="1" t="s">
        <v>26</v>
      </c>
      <c r="M59" s="22">
        <v>44921</v>
      </c>
      <c r="N59" s="41"/>
      <c r="O59" s="25" t="str">
        <f>VLOOKUP(Tabla2[[#This Row],[No. Contrato]],'[1]BASE DE DATOS CONTRATISTAS'!$1:$1048576,34,FALSE)</f>
        <v>CESIÓN</v>
      </c>
      <c r="P59" s="22">
        <f>VLOOKUP(Tabla2[[#This Row],[No. Contrato]],'[1]BASE DE DATOS CONTRATISTAS'!$1:$1048576,35,FALSE)</f>
        <v>44697</v>
      </c>
      <c r="Q59" s="22"/>
      <c r="R59" s="25"/>
      <c r="S59" s="22"/>
      <c r="T59" s="22"/>
      <c r="U59" s="1" t="s">
        <v>188</v>
      </c>
      <c r="V59" s="24" t="str">
        <f>VLOOKUP(Tabla2[[#All],[No. Contrato]],'[1]BASE DE DATOS CONTRATISTAS'!$A$1:$AO$364,41,)</f>
        <v xml:space="preserve">Contratación Directa </v>
      </c>
      <c r="W59" s="1" t="s">
        <v>28</v>
      </c>
      <c r="X59" s="43" t="str">
        <f>VLOOKUP(Tabla2[[#This Row],[No. Contrato]],'[1]BASE DE DATOS CONTRATISTAS'!$A:$N,14,FALSE)</f>
        <v>harryssonnino@supertransporte.gov.co</v>
      </c>
      <c r="Y59" s="44">
        <f>VLOOKUP($A59,'BASE DE DATOS'!$A:$AL,17,FALSE)</f>
        <v>17612800</v>
      </c>
      <c r="Z59" s="44">
        <f>VLOOKUP($A59,'BASE DE DATOS'!$A:$AL,16,FALSE)</f>
        <v>0</v>
      </c>
      <c r="AA59" s="45">
        <f>VLOOKUP($A59,'BASE DE DATOS'!$A:$AL,18,FALSE)</f>
        <v>1</v>
      </c>
      <c r="AB59" s="1" t="s">
        <v>189</v>
      </c>
    </row>
    <row r="60" spans="1:28" ht="38.25" x14ac:dyDescent="0.25">
      <c r="A60" s="25">
        <v>1030623881</v>
      </c>
      <c r="B60" s="1">
        <v>55</v>
      </c>
      <c r="C60" s="1" t="s">
        <v>3158</v>
      </c>
      <c r="D60" s="22">
        <v>44572</v>
      </c>
      <c r="E60" s="22">
        <v>44921</v>
      </c>
      <c r="F60" s="57">
        <v>4227072</v>
      </c>
      <c r="G60" s="58">
        <v>48611328</v>
      </c>
      <c r="H60" s="42">
        <v>0</v>
      </c>
      <c r="I60" s="23">
        <f t="shared" si="0"/>
        <v>48611328</v>
      </c>
      <c r="J60" s="1" t="s">
        <v>185</v>
      </c>
      <c r="K60" s="22">
        <v>44573</v>
      </c>
      <c r="L60" s="1" t="s">
        <v>26</v>
      </c>
      <c r="M60" s="22">
        <v>44921</v>
      </c>
      <c r="N60" s="41"/>
      <c r="O60" s="25" t="str">
        <f>VLOOKUP(Tabla2[[#This Row],[No. Contrato]],'[1]BASE DE DATOS CONTRATISTAS'!$1:$1048576,34,FALSE)</f>
        <v>CESIÓN</v>
      </c>
      <c r="P60" s="22">
        <f>VLOOKUP(Tabla2[[#This Row],[No. Contrato]],'[1]BASE DE DATOS CONTRATISTAS'!$1:$1048576,35,FALSE)</f>
        <v>44697</v>
      </c>
      <c r="Q60" s="22"/>
      <c r="R60" s="25"/>
      <c r="S60" s="22"/>
      <c r="T60" s="22"/>
      <c r="U60" s="1" t="s">
        <v>188</v>
      </c>
      <c r="V60" s="24" t="str">
        <f>VLOOKUP(Tabla2[[#All],[No. Contrato]],'[1]BASE DE DATOS CONTRATISTAS'!$A$1:$AO$364,41,)</f>
        <v xml:space="preserve">Contratación Directa </v>
      </c>
      <c r="W60" s="1" t="s">
        <v>28</v>
      </c>
      <c r="X60" s="43" t="str">
        <f>VLOOKUP(Tabla2[[#This Row],[No. Contrato]],'[1]BASE DE DATOS CONTRATISTAS'!$A:$N,14,FALSE)</f>
        <v>harryssonnino@supertransporte.gov.co</v>
      </c>
      <c r="Y60" s="44">
        <f>VLOOKUP($A60,'BASE DE DATOS'!$A:$AL,17,FALSE)</f>
        <v>18599117</v>
      </c>
      <c r="Z60" s="44">
        <f>VLOOKUP($A60,'BASE DE DATOS'!$A:$AL,16,FALSE)</f>
        <v>12399411</v>
      </c>
      <c r="AA60" s="45">
        <f>VLOOKUP($A60,'BASE DE DATOS'!$A:$AL,18,FALSE)</f>
        <v>0.60000000645191931</v>
      </c>
      <c r="AB60" s="1" t="s">
        <v>189</v>
      </c>
    </row>
    <row r="61" spans="1:28" ht="51" x14ac:dyDescent="0.25">
      <c r="A61" s="25">
        <v>1018503919</v>
      </c>
      <c r="B61" s="1">
        <v>56</v>
      </c>
      <c r="C61" s="1" t="s">
        <v>190</v>
      </c>
      <c r="D61" s="22">
        <v>44567</v>
      </c>
      <c r="E61" s="22">
        <v>44926</v>
      </c>
      <c r="F61" s="57">
        <v>2222080</v>
      </c>
      <c r="G61" s="57">
        <v>26442752</v>
      </c>
      <c r="H61" s="42">
        <v>0</v>
      </c>
      <c r="I61" s="23">
        <f t="shared" si="0"/>
        <v>26442752</v>
      </c>
      <c r="J61" s="1" t="s">
        <v>82</v>
      </c>
      <c r="K61" s="22">
        <v>44568</v>
      </c>
      <c r="L61" s="1" t="s">
        <v>26</v>
      </c>
      <c r="M61" s="22">
        <v>44926</v>
      </c>
      <c r="N61" s="41"/>
      <c r="O61" s="25"/>
      <c r="P61" s="22"/>
      <c r="Q61" s="22"/>
      <c r="R61" s="25"/>
      <c r="S61" s="22"/>
      <c r="T61" s="22"/>
      <c r="U61" s="1" t="s">
        <v>191</v>
      </c>
      <c r="V61" s="24" t="str">
        <f>VLOOKUP(Tabla2[[#All],[No. Contrato]],'[1]BASE DE DATOS CONTRATISTAS'!$A$1:$AO$364,41,)</f>
        <v xml:space="preserve">Contratación Directa </v>
      </c>
      <c r="W61" s="1" t="s">
        <v>28</v>
      </c>
      <c r="X61" s="43" t="str">
        <f>VLOOKUP(Tabla2[[#This Row],[No. Contrato]],'[1]BASE DE DATOS CONTRATISTAS'!$A:$N,14,FALSE)</f>
        <v>LeidyLopez@supertransporte.gov.co</v>
      </c>
      <c r="Y61" s="44">
        <f>VLOOKUP($A61,'BASE DE DATOS'!$A:$AL,17,FALSE)</f>
        <v>19554304</v>
      </c>
      <c r="Z61" s="44">
        <f>VLOOKUP($A61,'BASE DE DATOS'!$A:$AL,16,FALSE)</f>
        <v>6888448</v>
      </c>
      <c r="AA61" s="45">
        <f>VLOOKUP($A61,'BASE DE DATOS'!$A:$AL,18,FALSE)</f>
        <v>0.73949579831932777</v>
      </c>
      <c r="AB61" s="1" t="s">
        <v>192</v>
      </c>
    </row>
    <row r="62" spans="1:28" ht="38.25" x14ac:dyDescent="0.25">
      <c r="A62" s="25">
        <v>79270105</v>
      </c>
      <c r="B62" s="1">
        <v>57</v>
      </c>
      <c r="C62" s="1" t="s">
        <v>193</v>
      </c>
      <c r="D62" s="22">
        <v>44568</v>
      </c>
      <c r="E62" s="22">
        <v>44921</v>
      </c>
      <c r="F62" s="57">
        <v>4227072</v>
      </c>
      <c r="G62" s="58">
        <v>48611328</v>
      </c>
      <c r="H62" s="42">
        <v>0</v>
      </c>
      <c r="I62" s="23">
        <f t="shared" si="0"/>
        <v>48611328</v>
      </c>
      <c r="J62" s="1" t="s">
        <v>185</v>
      </c>
      <c r="K62" s="22">
        <v>44572</v>
      </c>
      <c r="L62" s="1" t="s">
        <v>26</v>
      </c>
      <c r="M62" s="22">
        <v>44921</v>
      </c>
      <c r="N62" s="41"/>
      <c r="O62" s="25"/>
      <c r="P62" s="22"/>
      <c r="Q62" s="22"/>
      <c r="R62" s="25"/>
      <c r="S62" s="22"/>
      <c r="T62" s="22"/>
      <c r="U62" s="1" t="s">
        <v>188</v>
      </c>
      <c r="V62" s="24" t="str">
        <f>VLOOKUP(Tabla2[[#All],[No. Contrato]],'[1]BASE DE DATOS CONTRATISTAS'!$A$1:$AO$364,41,)</f>
        <v xml:space="preserve">Contratación Directa </v>
      </c>
      <c r="W62" s="1" t="s">
        <v>28</v>
      </c>
      <c r="X62" s="43" t="str">
        <f>VLOOKUP(Tabla2[[#This Row],[No. Contrato]],'[1]BASE DE DATOS CONTRATISTAS'!$A:$N,14,FALSE)</f>
        <v>julioecheverri@supertransporte.gov.co</v>
      </c>
      <c r="Y62" s="44">
        <f>VLOOKUP($A62,'BASE DE DATOS'!$A:$AL,17,FALSE)</f>
        <v>36634624</v>
      </c>
      <c r="Z62" s="44">
        <f>VLOOKUP($A62,'BASE DE DATOS'!$A:$AL,16,FALSE)</f>
        <v>11976704</v>
      </c>
      <c r="AA62" s="45">
        <f>VLOOKUP($A62,'BASE DE DATOS'!$A:$AL,18,FALSE)</f>
        <v>0.75362318840579712</v>
      </c>
      <c r="AB62" s="1" t="s">
        <v>194</v>
      </c>
    </row>
    <row r="63" spans="1:28" ht="38.25" x14ac:dyDescent="0.25">
      <c r="A63" s="25">
        <v>1087990814</v>
      </c>
      <c r="B63" s="1">
        <v>58</v>
      </c>
      <c r="C63" s="1" t="s">
        <v>195</v>
      </c>
      <c r="D63" s="22">
        <v>44568</v>
      </c>
      <c r="E63" s="22">
        <v>44921</v>
      </c>
      <c r="F63" s="57">
        <v>4227072</v>
      </c>
      <c r="G63" s="58">
        <v>48611328</v>
      </c>
      <c r="H63" s="42">
        <v>0</v>
      </c>
      <c r="I63" s="23">
        <f t="shared" si="0"/>
        <v>48611328</v>
      </c>
      <c r="J63" s="1" t="s">
        <v>185</v>
      </c>
      <c r="K63" s="22">
        <v>44573</v>
      </c>
      <c r="L63" s="1" t="s">
        <v>26</v>
      </c>
      <c r="M63" s="22">
        <v>44921</v>
      </c>
      <c r="N63" s="41"/>
      <c r="O63" s="25"/>
      <c r="P63" s="22"/>
      <c r="Q63" s="22"/>
      <c r="R63" s="25"/>
      <c r="S63" s="22"/>
      <c r="T63" s="22"/>
      <c r="U63" s="1" t="s">
        <v>196</v>
      </c>
      <c r="V63" s="24" t="str">
        <f>VLOOKUP(Tabla2[[#All],[No. Contrato]],'[1]BASE DE DATOS CONTRATISTAS'!$A$1:$AO$364,41,)</f>
        <v xml:space="preserve">Contratación Directa </v>
      </c>
      <c r="W63" s="1" t="s">
        <v>28</v>
      </c>
      <c r="X63" s="43" t="str">
        <f>VLOOKUP(Tabla2[[#This Row],[No. Contrato]],'[1]BASE DE DATOS CONTRATISTAS'!$A:$N,14,FALSE)</f>
        <v>anaortiz@supertransporte.gov.co</v>
      </c>
      <c r="Y63" s="44">
        <f>VLOOKUP($A63,'BASE DE DATOS'!$A:$AL,17,FALSE)</f>
        <v>36493722</v>
      </c>
      <c r="Z63" s="44">
        <f>VLOOKUP($A63,'BASE DE DATOS'!$A:$AL,16,FALSE)</f>
        <v>12117606</v>
      </c>
      <c r="AA63" s="45">
        <f>VLOOKUP($A63,'BASE DE DATOS'!$A:$AL,18,FALSE)</f>
        <v>0.75072464590969412</v>
      </c>
      <c r="AB63" s="1" t="s">
        <v>197</v>
      </c>
    </row>
    <row r="64" spans="1:28" ht="51" x14ac:dyDescent="0.25">
      <c r="A64" s="25">
        <v>1015408646</v>
      </c>
      <c r="B64" s="1">
        <v>59</v>
      </c>
      <c r="C64" s="1" t="s">
        <v>198</v>
      </c>
      <c r="D64" s="22">
        <v>44567</v>
      </c>
      <c r="E64" s="22">
        <v>44926</v>
      </c>
      <c r="F64" s="57">
        <v>2941952</v>
      </c>
      <c r="G64" s="58">
        <v>35009229</v>
      </c>
      <c r="H64" s="42">
        <v>0</v>
      </c>
      <c r="I64" s="23">
        <f t="shared" si="0"/>
        <v>35009229</v>
      </c>
      <c r="J64" s="1" t="s">
        <v>66</v>
      </c>
      <c r="K64" s="22">
        <v>44572</v>
      </c>
      <c r="L64" s="1" t="s">
        <v>83</v>
      </c>
      <c r="M64" s="22">
        <v>44926</v>
      </c>
      <c r="N64" s="41"/>
      <c r="O64" s="25"/>
      <c r="P64" s="22"/>
      <c r="Q64" s="22"/>
      <c r="R64" s="25"/>
      <c r="S64" s="22"/>
      <c r="T64" s="22"/>
      <c r="U64" s="1" t="s">
        <v>199</v>
      </c>
      <c r="V64" s="24" t="str">
        <f>VLOOKUP(Tabla2[[#All],[No. Contrato]],'[1]BASE DE DATOS CONTRATISTAS'!$A$1:$AO$364,41,)</f>
        <v xml:space="preserve">Contratación Directa </v>
      </c>
      <c r="W64" s="1" t="s">
        <v>28</v>
      </c>
      <c r="X64" s="43" t="str">
        <f>VLOOKUP(Tabla2[[#This Row],[No. Contrato]],'[1]BASE DE DATOS CONTRATISTAS'!$A:$N,14,FALSE)</f>
        <v>dianaescobar@supertransporte.gov.co</v>
      </c>
      <c r="Y64" s="44">
        <f>VLOOKUP($A64,'BASE DE DATOS'!$A:$AL,17,FALSE)</f>
        <v>25496917</v>
      </c>
      <c r="Z64" s="44">
        <f>VLOOKUP($A64,'BASE DE DATOS'!$A:$AL,16,FALSE)</f>
        <v>9512312</v>
      </c>
      <c r="AA64" s="45">
        <f>VLOOKUP($A64,'BASE DE DATOS'!$A:$AL,18,FALSE)</f>
        <v>0.72829130284474419</v>
      </c>
      <c r="AB64" s="1" t="s">
        <v>200</v>
      </c>
    </row>
    <row r="65" spans="1:28" ht="38.25" x14ac:dyDescent="0.25">
      <c r="A65" s="25">
        <v>1053345340</v>
      </c>
      <c r="B65" s="1">
        <v>60</v>
      </c>
      <c r="C65" s="1" t="s">
        <v>201</v>
      </c>
      <c r="D65" s="22">
        <v>44572</v>
      </c>
      <c r="E65" s="22">
        <v>44926</v>
      </c>
      <c r="F65" s="57">
        <v>3529728</v>
      </c>
      <c r="G65" s="58">
        <v>41768448</v>
      </c>
      <c r="H65" s="42">
        <v>0</v>
      </c>
      <c r="I65" s="23">
        <f t="shared" si="0"/>
        <v>41768448</v>
      </c>
      <c r="J65" s="1" t="s">
        <v>46</v>
      </c>
      <c r="K65" s="22">
        <v>44572</v>
      </c>
      <c r="L65" s="1" t="s">
        <v>26</v>
      </c>
      <c r="M65" s="22">
        <v>44926</v>
      </c>
      <c r="N65" s="41"/>
      <c r="O65" s="25"/>
      <c r="P65" s="22"/>
      <c r="Q65" s="22"/>
      <c r="R65" s="25"/>
      <c r="S65" s="22"/>
      <c r="T65" s="22"/>
      <c r="U65" s="1" t="s">
        <v>179</v>
      </c>
      <c r="V65" s="24" t="str">
        <f>VLOOKUP(Tabla2[[#All],[No. Contrato]],'[1]BASE DE DATOS CONTRATISTAS'!$A$1:$AO$364,41,)</f>
        <v xml:space="preserve">Contratación Directa </v>
      </c>
      <c r="W65" s="1" t="s">
        <v>28</v>
      </c>
      <c r="X65" s="43" t="str">
        <f>VLOOKUP(Tabla2[[#This Row],[No. Contrato]],'[1]BASE DE DATOS CONTRATISTAS'!$A:$N,14,FALSE)</f>
        <v>jenifferacosta@supertransporte.gov.co</v>
      </c>
      <c r="Y65" s="44">
        <f>VLOOKUP($A65,'BASE DE DATOS'!$A:$AL,17,FALSE)</f>
        <v>30473318</v>
      </c>
      <c r="Z65" s="44">
        <f>VLOOKUP($A65,'BASE DE DATOS'!$A:$AL,16,FALSE)</f>
        <v>11295130</v>
      </c>
      <c r="AA65" s="45">
        <f>VLOOKUP($A65,'BASE DE DATOS'!$A:$AL,18,FALSE)</f>
        <v>0.72957745521212569</v>
      </c>
      <c r="AB65" s="1" t="s">
        <v>202</v>
      </c>
    </row>
    <row r="66" spans="1:28" ht="51" x14ac:dyDescent="0.25">
      <c r="A66" s="25">
        <v>1014179736</v>
      </c>
      <c r="B66" s="1">
        <v>61</v>
      </c>
      <c r="C66" s="1" t="s">
        <v>203</v>
      </c>
      <c r="D66" s="22">
        <v>44568</v>
      </c>
      <c r="E66" s="22">
        <v>44918</v>
      </c>
      <c r="F66" s="58">
        <v>10011648</v>
      </c>
      <c r="G66" s="58">
        <v>115801395</v>
      </c>
      <c r="H66" s="42">
        <v>0</v>
      </c>
      <c r="I66" s="23">
        <f t="shared" si="0"/>
        <v>115801395</v>
      </c>
      <c r="J66" s="1" t="s">
        <v>92</v>
      </c>
      <c r="K66" s="22">
        <v>44572</v>
      </c>
      <c r="L66" s="1" t="s">
        <v>26</v>
      </c>
      <c r="M66" s="22">
        <v>44926</v>
      </c>
      <c r="N66" s="41"/>
      <c r="O66" s="25"/>
      <c r="P66" s="22"/>
      <c r="Q66" s="22"/>
      <c r="R66" s="25"/>
      <c r="S66" s="22"/>
      <c r="T66" s="22"/>
      <c r="U66" s="1" t="s">
        <v>204</v>
      </c>
      <c r="V66" s="24" t="str">
        <f>VLOOKUP(Tabla2[[#All],[No. Contrato]],'[1]BASE DE DATOS CONTRATISTAS'!$A$1:$AO$364,41,)</f>
        <v xml:space="preserve">Contratación Directa </v>
      </c>
      <c r="W66" s="1" t="s">
        <v>28</v>
      </c>
      <c r="X66" s="43" t="str">
        <f>VLOOKUP(Tabla2[[#This Row],[No. Contrato]],'[1]BASE DE DATOS CONTRATISTAS'!$A:$N,14,FALSE)</f>
        <v>SergioCardozo@supertransporte.gov.co</v>
      </c>
      <c r="Y66" s="44">
        <f>VLOOKUP($A66,'BASE DE DATOS'!$A:$AL,17,FALSE)</f>
        <v>86767616</v>
      </c>
      <c r="Z66" s="44">
        <f>VLOOKUP($A66,'BASE DE DATOS'!$A:$AL,16,FALSE)</f>
        <v>29033779</v>
      </c>
      <c r="AA66" s="45">
        <f>VLOOKUP($A66,'BASE DE DATOS'!$A:$AL,18,FALSE)</f>
        <v>0.74927954019897602</v>
      </c>
      <c r="AB66" s="1" t="s">
        <v>205</v>
      </c>
    </row>
    <row r="67" spans="1:28" ht="38.25" x14ac:dyDescent="0.25">
      <c r="A67" s="25">
        <v>1033727863</v>
      </c>
      <c r="B67" s="1">
        <v>62</v>
      </c>
      <c r="C67" s="1" t="s">
        <v>206</v>
      </c>
      <c r="D67" s="22">
        <v>44572</v>
      </c>
      <c r="E67" s="22">
        <v>44921</v>
      </c>
      <c r="F67" s="57">
        <v>3529728</v>
      </c>
      <c r="G67" s="58">
        <v>40591872</v>
      </c>
      <c r="H67" s="42">
        <v>0</v>
      </c>
      <c r="I67" s="23">
        <f t="shared" si="0"/>
        <v>40591872</v>
      </c>
      <c r="J67" s="1" t="s">
        <v>46</v>
      </c>
      <c r="K67" s="22">
        <v>44573</v>
      </c>
      <c r="L67" s="1" t="s">
        <v>26</v>
      </c>
      <c r="M67" s="22">
        <v>44921</v>
      </c>
      <c r="N67" s="41"/>
      <c r="O67" s="25"/>
      <c r="P67" s="22"/>
      <c r="Q67" s="22"/>
      <c r="R67" s="25"/>
      <c r="S67" s="22"/>
      <c r="T67" s="22"/>
      <c r="U67" s="1" t="s">
        <v>179</v>
      </c>
      <c r="V67" s="24" t="str">
        <f>VLOOKUP(Tabla2[[#All],[No. Contrato]],'[1]BASE DE DATOS CONTRATISTAS'!$A$1:$AO$364,41,)</f>
        <v xml:space="preserve">Contratación Directa </v>
      </c>
      <c r="W67" s="1" t="s">
        <v>28</v>
      </c>
      <c r="X67" s="43" t="str">
        <f>VLOOKUP(Tabla2[[#This Row],[No. Contrato]],'[1]BASE DE DATOS CONTRATISTAS'!$A:$N,14,FALSE)</f>
        <v>SandraRojas@supertransporte.gov.co</v>
      </c>
      <c r="Y67" s="44">
        <f>VLOOKUP($A67,'BASE DE DATOS'!$A:$AL,17,FALSE)</f>
        <v>30473318</v>
      </c>
      <c r="Z67" s="44">
        <f>VLOOKUP($A67,'BASE DE DATOS'!$A:$AL,16,FALSE)</f>
        <v>10118554</v>
      </c>
      <c r="AA67" s="45">
        <f>VLOOKUP($A67,'BASE DE DATOS'!$A:$AL,18,FALSE)</f>
        <v>0.75072462782696991</v>
      </c>
      <c r="AB67" s="1" t="s">
        <v>207</v>
      </c>
    </row>
    <row r="68" spans="1:28" ht="38.25" x14ac:dyDescent="0.25">
      <c r="A68" s="25">
        <v>1024570730</v>
      </c>
      <c r="B68" s="1">
        <v>63</v>
      </c>
      <c r="C68" s="1" t="s">
        <v>208</v>
      </c>
      <c r="D68" s="22">
        <v>44567</v>
      </c>
      <c r="E68" s="22">
        <v>44926</v>
      </c>
      <c r="F68" s="58">
        <v>1873920</v>
      </c>
      <c r="G68" s="58">
        <v>22299648</v>
      </c>
      <c r="H68" s="42">
        <v>0</v>
      </c>
      <c r="I68" s="23">
        <f t="shared" si="0"/>
        <v>22299648</v>
      </c>
      <c r="J68" s="1" t="s">
        <v>82</v>
      </c>
      <c r="K68" s="22">
        <v>44568</v>
      </c>
      <c r="L68" s="1" t="s">
        <v>83</v>
      </c>
      <c r="M68" s="22">
        <v>44926</v>
      </c>
      <c r="N68" s="41"/>
      <c r="O68" s="25" t="str">
        <f>VLOOKUP(Tabla2[[#This Row],[No. Contrato]],'[1]BASE DE DATOS CONTRATISTAS'!$1:$1048576,34,FALSE)</f>
        <v>SUSPENSIÓN</v>
      </c>
      <c r="P68" s="22">
        <f>VLOOKUP(Tabla2[[#This Row],[No. Contrato]],'[1]BASE DE DATOS CONTRATISTAS'!$1:$1048576,35,FALSE)</f>
        <v>44608</v>
      </c>
      <c r="Q68" s="22">
        <f>VLOOKUP(Tabla2[[#This Row],[No. Contrato]],'[1]BASE DE DATOS CONTRATISTAS'!$1:$1048576,36,FALSE)</f>
        <v>44635</v>
      </c>
      <c r="R68" s="25"/>
      <c r="S68" s="22"/>
      <c r="T68" s="22"/>
      <c r="U68" s="1" t="s">
        <v>209</v>
      </c>
      <c r="V68" s="24" t="str">
        <f>VLOOKUP(Tabla2[[#All],[No. Contrato]],'[1]BASE DE DATOS CONTRATISTAS'!$A$1:$AO$364,41,)</f>
        <v xml:space="preserve">Contratación Directa </v>
      </c>
      <c r="W68" s="1" t="s">
        <v>28</v>
      </c>
      <c r="X68" s="43" t="str">
        <f>VLOOKUP(Tabla2[[#This Row],[No. Contrato]],'[1]BASE DE DATOS CONTRATISTAS'!$A:$N,14,FALSE)</f>
        <v>mariaagudelo@supertransporte.gov.co</v>
      </c>
      <c r="Y68" s="44">
        <f>VLOOKUP($A68,'BASE DE DATOS'!$A:$AL,17,FALSE)</f>
        <v>14554112</v>
      </c>
      <c r="Z68" s="44">
        <f>VLOOKUP($A68,'BASE DE DATOS'!$A:$AL,16,FALSE)</f>
        <v>7745536</v>
      </c>
      <c r="AA68" s="45">
        <f>VLOOKUP($A68,'BASE DE DATOS'!$A:$AL,18,FALSE)</f>
        <v>0.65266106442577032</v>
      </c>
      <c r="AB68" s="1" t="s">
        <v>210</v>
      </c>
    </row>
    <row r="69" spans="1:28" ht="38.25" x14ac:dyDescent="0.25">
      <c r="A69" s="25">
        <v>1023023177</v>
      </c>
      <c r="B69" s="1">
        <v>64</v>
      </c>
      <c r="C69" s="1" t="s">
        <v>211</v>
      </c>
      <c r="D69" s="22">
        <v>44572</v>
      </c>
      <c r="E69" s="22">
        <v>44926</v>
      </c>
      <c r="F69" s="58">
        <v>1765376</v>
      </c>
      <c r="G69" s="58">
        <v>20890283</v>
      </c>
      <c r="H69" s="42">
        <v>0</v>
      </c>
      <c r="I69" s="23">
        <f t="shared" si="0"/>
        <v>20890283</v>
      </c>
      <c r="J69" s="1" t="s">
        <v>66</v>
      </c>
      <c r="K69" s="22">
        <v>44573</v>
      </c>
      <c r="L69" s="1" t="s">
        <v>83</v>
      </c>
      <c r="M69" s="22">
        <v>44926</v>
      </c>
      <c r="N69" s="41"/>
      <c r="O69" s="25"/>
      <c r="P69" s="22"/>
      <c r="Q69" s="22"/>
      <c r="R69" s="25"/>
      <c r="S69" s="22"/>
      <c r="T69" s="22"/>
      <c r="U69" s="1" t="s">
        <v>126</v>
      </c>
      <c r="V69" s="24" t="str">
        <f>VLOOKUP(Tabla2[[#All],[No. Contrato]],'[1]BASE DE DATOS CONTRATISTAS'!$A$1:$AO$364,41,)</f>
        <v xml:space="preserve">Contratación Directa </v>
      </c>
      <c r="W69" s="1" t="s">
        <v>28</v>
      </c>
      <c r="X69" s="43" t="str">
        <f>VLOOKUP(Tabla2[[#This Row],[No. Contrato]],'[1]BASE DE DATOS CONTRATISTAS'!$A:$N,14,FALSE)</f>
        <v>jinethbernal@supertransporte.gov.co</v>
      </c>
      <c r="Y69" s="44">
        <f>VLOOKUP($A69,'BASE DE DATOS'!$A:$AL,17,FALSE)</f>
        <v>15241079</v>
      </c>
      <c r="Z69" s="44">
        <f>VLOOKUP($A69,'BASE DE DATOS'!$A:$AL,16,FALSE)</f>
        <v>5649204</v>
      </c>
      <c r="AA69" s="45">
        <f>VLOOKUP($A69,'BASE DE DATOS'!$A:$AL,18,FALSE)</f>
        <v>0.72957743080838111</v>
      </c>
      <c r="AB69" s="1" t="s">
        <v>212</v>
      </c>
    </row>
    <row r="70" spans="1:28" ht="51" x14ac:dyDescent="0.25">
      <c r="A70" s="25">
        <v>53063591</v>
      </c>
      <c r="B70" s="1">
        <v>65</v>
      </c>
      <c r="C70" s="1" t="s">
        <v>213</v>
      </c>
      <c r="D70" s="22">
        <v>44572</v>
      </c>
      <c r="E70" s="22">
        <v>44926</v>
      </c>
      <c r="F70" s="58">
        <v>2222080</v>
      </c>
      <c r="G70" s="59">
        <v>25405781</v>
      </c>
      <c r="H70" s="42">
        <v>0</v>
      </c>
      <c r="I70" s="23">
        <f t="shared" ref="I70:I136" si="5">G70+H70</f>
        <v>25405781</v>
      </c>
      <c r="J70" s="1" t="s">
        <v>66</v>
      </c>
      <c r="K70" s="22">
        <v>44579</v>
      </c>
      <c r="L70" s="1" t="s">
        <v>83</v>
      </c>
      <c r="M70" s="22">
        <v>44926</v>
      </c>
      <c r="N70" s="41"/>
      <c r="O70" s="25" t="str">
        <f>VLOOKUP(Tabla2[[#This Row],[No. Contrato]],'[1]BASE DE DATOS CONTRATISTAS'!$1:$1048576,34,FALSE)</f>
        <v>Cesión</v>
      </c>
      <c r="P70" s="22">
        <f>VLOOKUP(Tabla2[[#This Row],[No. Contrato]],'[1]BASE DE DATOS CONTRATISTAS'!$1:$1048576,35,FALSE)</f>
        <v>44805</v>
      </c>
      <c r="Q70" s="22">
        <f>VLOOKUP(Tabla2[[#This Row],[No. Contrato]],'[1]BASE DE DATOS CONTRATISTAS'!$1:$1048576,36,FALSE)</f>
        <v>44806</v>
      </c>
      <c r="R70" s="25"/>
      <c r="S70" s="22"/>
      <c r="T70" s="22"/>
      <c r="U70" s="1" t="s">
        <v>165</v>
      </c>
      <c r="V70" s="24" t="str">
        <f>VLOOKUP(Tabla2[[#All],[No. Contrato]],'[1]BASE DE DATOS CONTRATISTAS'!$A$1:$AO$364,41,)</f>
        <v xml:space="preserve">Contratación Directa </v>
      </c>
      <c r="W70" s="1" t="s">
        <v>28</v>
      </c>
      <c r="X70" s="43" t="str">
        <f>VLOOKUP(Tabla2[[#This Row],[No. Contrato]],'[1]BASE DE DATOS CONTRATISTAS'!$A:$N,14,FALSE)</f>
        <v>yenirubiano@supertransporte.gov.co</v>
      </c>
      <c r="Y70" s="44">
        <f>VLOOKUP($A70,'BASE DE DATOS'!$A:$AL,17,FALSE)</f>
        <v>16517461</v>
      </c>
      <c r="Z70" s="44">
        <f>VLOOKUP($A70,'BASE DE DATOS'!$A:$AL,16,FALSE)</f>
        <v>74069</v>
      </c>
      <c r="AA70" s="45">
        <f>VLOOKUP($A70,'BASE DE DATOS'!$A:$AL,18,FALSE)</f>
        <v>0.99553573419690644</v>
      </c>
      <c r="AB70" s="1" t="s">
        <v>214</v>
      </c>
    </row>
    <row r="71" spans="1:28" ht="38.25" x14ac:dyDescent="0.25">
      <c r="A71" s="25">
        <v>80092126</v>
      </c>
      <c r="B71" s="1">
        <v>66</v>
      </c>
      <c r="C71" s="1" t="s">
        <v>215</v>
      </c>
      <c r="D71" s="22">
        <v>44568</v>
      </c>
      <c r="E71" s="22">
        <v>44926</v>
      </c>
      <c r="F71" s="58">
        <v>8355840</v>
      </c>
      <c r="G71" s="58">
        <v>98877440</v>
      </c>
      <c r="H71" s="42">
        <v>0</v>
      </c>
      <c r="I71" s="23">
        <f t="shared" si="5"/>
        <v>98877440</v>
      </c>
      <c r="J71" s="1" t="s">
        <v>131</v>
      </c>
      <c r="K71" s="22">
        <v>44572</v>
      </c>
      <c r="L71" s="1" t="s">
        <v>83</v>
      </c>
      <c r="M71" s="22">
        <v>44926</v>
      </c>
      <c r="N71" s="41"/>
      <c r="O71" s="25"/>
      <c r="P71" s="22"/>
      <c r="Q71" s="22"/>
      <c r="R71" s="25"/>
      <c r="S71" s="22"/>
      <c r="T71" s="22"/>
      <c r="U71" s="1" t="s">
        <v>216</v>
      </c>
      <c r="V71" s="24" t="str">
        <f>VLOOKUP(Tabla2[[#All],[No. Contrato]],'[1]BASE DE DATOS CONTRATISTAS'!$A$1:$AO$364,41,)</f>
        <v xml:space="preserve">Contratación Directa </v>
      </c>
      <c r="W71" s="1" t="s">
        <v>28</v>
      </c>
      <c r="X71" s="43" t="str">
        <f>VLOOKUP(Tabla2[[#This Row],[No. Contrato]],'[1]BASE DE DATOS CONTRATISTAS'!$A:$N,14,FALSE)</f>
        <v>estebandiaz@supertransporte.gov.co</v>
      </c>
      <c r="Y71" s="44">
        <f>VLOOKUP($A71,'BASE DE DATOS'!$A:$AL,17,FALSE)</f>
        <v>72417280</v>
      </c>
      <c r="Z71" s="44">
        <f>VLOOKUP($A71,'BASE DE DATOS'!$A:$AL,16,FALSE)</f>
        <v>26460160</v>
      </c>
      <c r="AA71" s="45">
        <f>VLOOKUP($A71,'BASE DE DATOS'!$A:$AL,18,FALSE)</f>
        <v>0.73239436619718312</v>
      </c>
      <c r="AB71" s="1" t="s">
        <v>217</v>
      </c>
    </row>
    <row r="72" spans="1:28" ht="38.25" x14ac:dyDescent="0.25">
      <c r="A72" s="25">
        <v>1110517637</v>
      </c>
      <c r="B72" s="1">
        <v>67</v>
      </c>
      <c r="C72" s="1" t="s">
        <v>218</v>
      </c>
      <c r="D72" s="22">
        <v>44568</v>
      </c>
      <c r="E72" s="22">
        <v>44834</v>
      </c>
      <c r="F72" s="58">
        <v>5502193</v>
      </c>
      <c r="G72" s="58">
        <v>47685673</v>
      </c>
      <c r="H72" s="42">
        <v>13938889</v>
      </c>
      <c r="I72" s="23">
        <f t="shared" si="5"/>
        <v>61624562</v>
      </c>
      <c r="J72" s="1" t="s">
        <v>219</v>
      </c>
      <c r="K72" s="22">
        <v>44572</v>
      </c>
      <c r="L72" s="1" t="s">
        <v>83</v>
      </c>
      <c r="M72" s="22">
        <v>44834</v>
      </c>
      <c r="N72" s="41"/>
      <c r="O72" s="25" t="str">
        <f>VLOOKUP(Tabla2[[#This Row],[No. Contrato]],'[1]BASE DE DATOS CONTRATISTAS'!$1:$1048576,34,FALSE)</f>
        <v>ADICIÓN Y PRÓRROGA</v>
      </c>
      <c r="P72" s="22">
        <f>VLOOKUP(Tabla2[[#This Row],[No. Contrato]],'[1]BASE DE DATOS CONTRATISTAS'!$1:$1048576,35,FALSE)</f>
        <v>44833</v>
      </c>
      <c r="Q72" s="22" t="str">
        <f>VLOOKUP(Tabla2[[#This Row],[No. Contrato]],'[1]BASE DE DATOS CONTRATISTAS'!$1:$1048576,36,FALSE)</f>
        <v>N/A</v>
      </c>
      <c r="R72" s="25"/>
      <c r="S72" s="22"/>
      <c r="T72" s="22"/>
      <c r="U72" s="1" t="s">
        <v>220</v>
      </c>
      <c r="V72" s="24" t="str">
        <f>VLOOKUP(Tabla2[[#All],[No. Contrato]],'[1]BASE DE DATOS CONTRATISTAS'!$A$1:$AO$364,41,)</f>
        <v xml:space="preserve">Contratación Directa </v>
      </c>
      <c r="W72" s="1" t="s">
        <v>28</v>
      </c>
      <c r="X72" s="43" t="str">
        <f>VLOOKUP(Tabla2[[#This Row],[No. Contrato]],'[1]BASE DE DATOS CONTRATISTAS'!$A:$N,14,FALSE)</f>
        <v>geraldinemendoza@supertransporte.gov.co</v>
      </c>
      <c r="Y72" s="44">
        <f>VLOOKUP($A72,'BASE DE DATOS'!$A:$AL,17,FALSE)</f>
        <v>47685673</v>
      </c>
      <c r="Z72" s="44">
        <f>VLOOKUP($A72,'BASE DE DATOS'!$A:$AL,16,FALSE)</f>
        <v>13938889</v>
      </c>
      <c r="AA72" s="45">
        <f>VLOOKUP($A72,'BASE DE DATOS'!$A:$AL,18,FALSE)</f>
        <v>0.773809524195888</v>
      </c>
      <c r="AB72" s="1" t="s">
        <v>221</v>
      </c>
    </row>
    <row r="73" spans="1:28" ht="38.25" x14ac:dyDescent="0.25">
      <c r="A73" s="25">
        <v>1022338621</v>
      </c>
      <c r="B73" s="1">
        <v>68</v>
      </c>
      <c r="C73" s="1" t="s">
        <v>222</v>
      </c>
      <c r="D73" s="22">
        <v>44568</v>
      </c>
      <c r="E73" s="22">
        <v>44834</v>
      </c>
      <c r="F73" s="58">
        <v>4768567</v>
      </c>
      <c r="G73" s="58">
        <v>41327581</v>
      </c>
      <c r="H73" s="42">
        <v>12716179</v>
      </c>
      <c r="I73" s="23">
        <f t="shared" si="5"/>
        <v>54043760</v>
      </c>
      <c r="J73" s="1" t="s">
        <v>219</v>
      </c>
      <c r="K73" s="22">
        <v>44572</v>
      </c>
      <c r="L73" s="1" t="s">
        <v>83</v>
      </c>
      <c r="M73" s="22">
        <v>44834</v>
      </c>
      <c r="N73" s="41"/>
      <c r="O73" s="25" t="str">
        <f>VLOOKUP(Tabla2[[#This Row],[No. Contrato]],'[1]BASE DE DATOS CONTRATISTAS'!$1:$1048576,34,FALSE)</f>
        <v>ADICIÓN Y PRÓRROGA</v>
      </c>
      <c r="P73" s="22">
        <f>VLOOKUP(Tabla2[[#This Row],[No. Contrato]],'[1]BASE DE DATOS CONTRATISTAS'!$1:$1048576,35,FALSE)</f>
        <v>44833</v>
      </c>
      <c r="Q73" s="22" t="str">
        <f>VLOOKUP(Tabla2[[#This Row],[No. Contrato]],'[1]BASE DE DATOS CONTRATISTAS'!$1:$1048576,36,FALSE)</f>
        <v>N/A</v>
      </c>
      <c r="R73" s="25"/>
      <c r="S73" s="22"/>
      <c r="T73" s="22"/>
      <c r="U73" s="1" t="s">
        <v>223</v>
      </c>
      <c r="V73" s="24" t="str">
        <f>VLOOKUP(Tabla2[[#All],[No. Contrato]],'[1]BASE DE DATOS CONTRATISTAS'!$A$1:$AO$364,41,)</f>
        <v xml:space="preserve">Contratación Directa </v>
      </c>
      <c r="W73" s="1" t="s">
        <v>28</v>
      </c>
      <c r="X73" s="43" t="str">
        <f>VLOOKUP(Tabla2[[#This Row],[No. Contrato]],'[1]BASE DE DATOS CONTRATISTAS'!$A:$N,14,FALSE)</f>
        <v>IngridCristancho@supertransporte.gov.co</v>
      </c>
      <c r="Y73" s="44">
        <f>VLOOKUP($A73,'BASE DE DATOS'!$A:$AL,17,FALSE)</f>
        <v>41327581</v>
      </c>
      <c r="Z73" s="44">
        <f>VLOOKUP($A73,'BASE DE DATOS'!$A:$AL,16,FALSE)</f>
        <v>12716179</v>
      </c>
      <c r="AA73" s="45">
        <f>VLOOKUP($A73,'BASE DE DATOS'!$A:$AL,18,FALSE)</f>
        <v>0.76470587908761345</v>
      </c>
      <c r="AB73" s="1" t="s">
        <v>224</v>
      </c>
    </row>
    <row r="74" spans="1:28" ht="25.5" x14ac:dyDescent="0.25">
      <c r="A74" s="25">
        <v>900173404</v>
      </c>
      <c r="B74" s="1">
        <v>69</v>
      </c>
      <c r="C74" s="1" t="s">
        <v>225</v>
      </c>
      <c r="D74" s="22">
        <v>44573</v>
      </c>
      <c r="E74" s="22">
        <v>44926</v>
      </c>
      <c r="F74" s="58" t="s">
        <v>119</v>
      </c>
      <c r="G74" s="58">
        <v>49923278</v>
      </c>
      <c r="H74" s="42">
        <v>0</v>
      </c>
      <c r="I74" s="23">
        <f t="shared" si="5"/>
        <v>49923278</v>
      </c>
      <c r="J74" s="1" t="s">
        <v>226</v>
      </c>
      <c r="K74" s="22">
        <v>44575</v>
      </c>
      <c r="L74" s="1" t="s">
        <v>26</v>
      </c>
      <c r="M74" s="22">
        <v>44926</v>
      </c>
      <c r="N74" s="41"/>
      <c r="O74" s="25"/>
      <c r="P74" s="22"/>
      <c r="Q74" s="22"/>
      <c r="R74" s="25"/>
      <c r="S74" s="22"/>
      <c r="T74" s="22"/>
      <c r="U74" s="1" t="s">
        <v>227</v>
      </c>
      <c r="V74" s="24" t="str">
        <f>VLOOKUP(Tabla2[[#All],[No. Contrato]],'[1]BASE DE DATOS CONTRATISTAS'!$A$1:$AO$364,41,)</f>
        <v xml:space="preserve">Contratación Directa </v>
      </c>
      <c r="W74" s="1" t="s">
        <v>28</v>
      </c>
      <c r="X74" s="43" t="e">
        <f>VLOOKUP(Tabla2[[#This Row],[No. Contrato]],'[1]BASE DE DATOS CONTRATISTAS'!$A:$N,14,FALSE)</f>
        <v>#N/A</v>
      </c>
      <c r="Y74" s="44">
        <f>VLOOKUP($A74,'BASE DE DATOS'!$A:$AL,17,FALSE)</f>
        <v>36811133</v>
      </c>
      <c r="Z74" s="44">
        <f>VLOOKUP($A74,'BASE DE DATOS'!$A:$AL,16,FALSE)</f>
        <v>13112145</v>
      </c>
      <c r="AA74" s="45">
        <f>VLOOKUP($A74,'BASE DE DATOS'!$A:$AL,18,FALSE)</f>
        <v>0.73735408560311289</v>
      </c>
      <c r="AB74" s="1" t="s">
        <v>228</v>
      </c>
    </row>
    <row r="75" spans="1:28" ht="38.25" x14ac:dyDescent="0.25">
      <c r="A75" s="25">
        <v>1052380416</v>
      </c>
      <c r="B75" s="1">
        <v>70</v>
      </c>
      <c r="C75" s="1" t="s">
        <v>229</v>
      </c>
      <c r="D75" s="22">
        <v>44568</v>
      </c>
      <c r="E75" s="22">
        <v>44834</v>
      </c>
      <c r="F75" s="58">
        <v>7288832</v>
      </c>
      <c r="G75" s="58">
        <v>63169877</v>
      </c>
      <c r="H75" s="42">
        <v>19436885</v>
      </c>
      <c r="I75" s="23">
        <f t="shared" si="5"/>
        <v>82606762</v>
      </c>
      <c r="J75" s="1" t="s">
        <v>230</v>
      </c>
      <c r="K75" s="22">
        <v>44572</v>
      </c>
      <c r="L75" s="1" t="s">
        <v>83</v>
      </c>
      <c r="M75" s="22">
        <v>44834</v>
      </c>
      <c r="N75" s="41"/>
      <c r="O75" s="25" t="str">
        <f>VLOOKUP(Tabla2[[#This Row],[No. Contrato]],'[1]BASE DE DATOS CONTRATISTAS'!$1:$1048576,34,FALSE)</f>
        <v>CESIÓN</v>
      </c>
      <c r="P75" s="22">
        <f>VLOOKUP(Tabla2[[#This Row],[No. Contrato]],'[1]BASE DE DATOS CONTRATISTAS'!$1:$1048576,35,FALSE)</f>
        <v>44767</v>
      </c>
      <c r="Q75" s="22">
        <f>VLOOKUP(Tabla2[[#This Row],[No. Contrato]],'[1]BASE DE DATOS CONTRATISTAS'!$1:$1048576,36,FALSE)</f>
        <v>44774</v>
      </c>
      <c r="R75" s="25" t="str">
        <f>VLOOKUP(Tabla2[[#This Row],[No. Contrato]],'[1]BASE DE DATOS CONTRATISTAS'!$1:$1048576,37,FALSE)</f>
        <v>Adición y prórroga</v>
      </c>
      <c r="S75" s="22">
        <f>VLOOKUP(Tabla2[[#This Row],[No. Contrato]],'[1]BASE DE DATOS CONTRATISTAS'!$1:$1048576,38,FALSE)</f>
        <v>44833</v>
      </c>
      <c r="T75" s="22"/>
      <c r="U75" s="1" t="s">
        <v>231</v>
      </c>
      <c r="V75" s="24" t="str">
        <f>VLOOKUP(Tabla2[[#All],[No. Contrato]],'[1]BASE DE DATOS CONTRATISTAS'!$A$1:$AO$364,41,)</f>
        <v xml:space="preserve">Contratación Directa </v>
      </c>
      <c r="W75" s="1" t="s">
        <v>28</v>
      </c>
      <c r="X75" s="43" t="str">
        <f>VLOOKUP(Tabla2[[#This Row],[No. Contrato]],'[1]BASE DE DATOS CONTRATISTAS'!$A:$N,14,FALSE)</f>
        <v>diegovivas@supertransporte.gov.co</v>
      </c>
      <c r="Y75" s="44">
        <f>VLOOKUP($A75,'BASE DE DATOS'!$A:$AL,17,FALSE)</f>
        <v>41303381</v>
      </c>
      <c r="Z75" s="44">
        <f>VLOOKUP($A75,'BASE DE DATOS'!$A:$AL,16,FALSE)</f>
        <v>6074027</v>
      </c>
      <c r="AA75" s="45">
        <f>VLOOKUP($A75,'BASE DE DATOS'!$A:$AL,18,FALSE)</f>
        <v>0.87179486475916956</v>
      </c>
      <c r="AB75" s="1" t="s">
        <v>232</v>
      </c>
    </row>
    <row r="76" spans="1:28" ht="51" x14ac:dyDescent="0.25">
      <c r="A76" s="25">
        <v>1015404555</v>
      </c>
      <c r="B76" s="1">
        <v>71</v>
      </c>
      <c r="C76" s="1" t="s">
        <v>233</v>
      </c>
      <c r="D76" s="22">
        <v>44568</v>
      </c>
      <c r="E76" s="22">
        <v>44920</v>
      </c>
      <c r="F76" s="64">
        <v>2941952</v>
      </c>
      <c r="G76" s="58">
        <v>33832448</v>
      </c>
      <c r="H76" s="42">
        <v>0</v>
      </c>
      <c r="I76" s="23">
        <f t="shared" si="5"/>
        <v>33832448</v>
      </c>
      <c r="J76" s="1" t="s">
        <v>234</v>
      </c>
      <c r="K76" s="22">
        <v>44572</v>
      </c>
      <c r="L76" s="1" t="s">
        <v>26</v>
      </c>
      <c r="M76" s="22">
        <v>44920</v>
      </c>
      <c r="N76" s="41"/>
      <c r="O76" s="25"/>
      <c r="P76" s="22"/>
      <c r="Q76" s="22"/>
      <c r="R76" s="25"/>
      <c r="S76" s="22"/>
      <c r="T76" s="22"/>
      <c r="U76" s="1" t="s">
        <v>235</v>
      </c>
      <c r="V76" s="24" t="str">
        <f>VLOOKUP(Tabla2[[#All],[No. Contrato]],'[1]BASE DE DATOS CONTRATISTAS'!$A$1:$AO$364,41,)</f>
        <v xml:space="preserve">Contratación Directa </v>
      </c>
      <c r="W76" s="1" t="s">
        <v>28</v>
      </c>
      <c r="X76" s="43" t="str">
        <f>VLOOKUP(Tabla2[[#This Row],[No. Contrato]],'[1]BASE DE DATOS CONTRATISTAS'!$A:$N,14,FALSE)</f>
        <v>anaorozco@supertransporte.gov.co</v>
      </c>
      <c r="Y76" s="44">
        <f>VLOOKUP($A76,'BASE DE DATOS'!$A:$AL,17,FALSE)</f>
        <v>25496917</v>
      </c>
      <c r="Z76" s="44">
        <f>VLOOKUP($A76,'BASE DE DATOS'!$A:$AL,16,FALSE)</f>
        <v>8335531</v>
      </c>
      <c r="AA76" s="45">
        <f>VLOOKUP($A76,'BASE DE DATOS'!$A:$AL,18,FALSE)</f>
        <v>0.7536231785533225</v>
      </c>
      <c r="AB76" s="1" t="s">
        <v>236</v>
      </c>
    </row>
    <row r="77" spans="1:28" ht="38.25" x14ac:dyDescent="0.25">
      <c r="A77" s="25">
        <v>1090390961</v>
      </c>
      <c r="B77" s="1">
        <v>72</v>
      </c>
      <c r="C77" s="1" t="s">
        <v>237</v>
      </c>
      <c r="D77" s="22">
        <v>44572</v>
      </c>
      <c r="E77" s="22">
        <v>44921</v>
      </c>
      <c r="F77" s="58">
        <v>2222080</v>
      </c>
      <c r="G77" s="58">
        <v>25553920</v>
      </c>
      <c r="H77" s="42">
        <v>0</v>
      </c>
      <c r="I77" s="23">
        <f t="shared" si="5"/>
        <v>25553920</v>
      </c>
      <c r="J77" s="1" t="s">
        <v>234</v>
      </c>
      <c r="K77" s="22">
        <v>44573</v>
      </c>
      <c r="L77" s="1" t="s">
        <v>26</v>
      </c>
      <c r="M77" s="22">
        <v>44921</v>
      </c>
      <c r="N77" s="41"/>
      <c r="O77" s="25" t="str">
        <f>VLOOKUP(Tabla2[[#This Row],[No. Contrato]],'[1]BASE DE DATOS CONTRATISTAS'!$1:$1048576,34,FALSE)</f>
        <v xml:space="preserve">CESIÓN </v>
      </c>
      <c r="P77" s="22">
        <f>VLOOKUP(Tabla2[[#This Row],[No. Contrato]],'[1]BASE DE DATOS CONTRATISTAS'!$1:$1048576,35,FALSE)</f>
        <v>44734</v>
      </c>
      <c r="Q77" s="22"/>
      <c r="R77" s="25"/>
      <c r="S77" s="22"/>
      <c r="T77" s="22"/>
      <c r="U77" s="1" t="s">
        <v>238</v>
      </c>
      <c r="V77" s="24" t="str">
        <f>VLOOKUP(Tabla2[[#All],[No. Contrato]],'[1]BASE DE DATOS CONTRATISTAS'!$A$1:$AO$364,41,)</f>
        <v xml:space="preserve">Contratación Directa </v>
      </c>
      <c r="W77" s="1" t="s">
        <v>28</v>
      </c>
      <c r="X77" s="43" t="str">
        <f>VLOOKUP(Tabla2[[#This Row],[No. Contrato]],'[1]BASE DE DATOS CONTRATISTAS'!$A:$N,14,FALSE)</f>
        <v>julipabon@supertransporte.gov.co</v>
      </c>
      <c r="Y77" s="44">
        <f>VLOOKUP($A77,'BASE DE DATOS'!$A:$AL,17,FALSE)</f>
        <v>11925162</v>
      </c>
      <c r="Z77" s="44">
        <f>VLOOKUP($A77,'BASE DE DATOS'!$A:$AL,16,FALSE)</f>
        <v>0</v>
      </c>
      <c r="AA77" s="45">
        <f>VLOOKUP($A77,'BASE DE DATOS'!$A:$AL,18,FALSE)</f>
        <v>1</v>
      </c>
      <c r="AB77" s="1" t="s">
        <v>239</v>
      </c>
    </row>
    <row r="78" spans="1:28" ht="51" x14ac:dyDescent="0.25">
      <c r="A78" s="25">
        <v>1030579477</v>
      </c>
      <c r="B78" s="1">
        <v>73</v>
      </c>
      <c r="C78" s="1" t="s">
        <v>240</v>
      </c>
      <c r="D78" s="22">
        <v>44573</v>
      </c>
      <c r="E78" s="22">
        <v>44926</v>
      </c>
      <c r="F78" s="57">
        <v>2462720</v>
      </c>
      <c r="G78" s="58">
        <v>29060096</v>
      </c>
      <c r="H78" s="42">
        <v>0</v>
      </c>
      <c r="I78" s="23">
        <f t="shared" si="5"/>
        <v>29060096</v>
      </c>
      <c r="J78" s="1" t="s">
        <v>241</v>
      </c>
      <c r="K78" s="22">
        <v>44574</v>
      </c>
      <c r="L78" s="1" t="s">
        <v>26</v>
      </c>
      <c r="M78" s="22">
        <v>44926</v>
      </c>
      <c r="N78" s="41"/>
      <c r="O78" s="25"/>
      <c r="P78" s="22"/>
      <c r="Q78" s="22"/>
      <c r="R78" s="25"/>
      <c r="S78" s="22"/>
      <c r="T78" s="22"/>
      <c r="U78" s="1" t="s">
        <v>242</v>
      </c>
      <c r="V78" s="24" t="str">
        <f>VLOOKUP(Tabla2[[#All],[No. Contrato]],'[1]BASE DE DATOS CONTRATISTAS'!$A$1:$AO$364,41,)</f>
        <v xml:space="preserve">Contratación Directa </v>
      </c>
      <c r="W78" s="1" t="s">
        <v>28</v>
      </c>
      <c r="X78" s="43" t="str">
        <f>VLOOKUP(Tabla2[[#This Row],[No. Contrato]],'[1]BASE DE DATOS CONTRATISTAS'!$A:$N,14,FALSE)</f>
        <v>leidysalinas@supertransporte.gov.co</v>
      </c>
      <c r="Y78" s="44">
        <f>VLOOKUP($A78,'BASE DE DATOS'!$A:$AL,17,FALSE)</f>
        <v>21179392</v>
      </c>
      <c r="Z78" s="44">
        <f>VLOOKUP($A78,'BASE DE DATOS'!$A:$AL,16,FALSE)</f>
        <v>7880704</v>
      </c>
      <c r="AA78" s="45">
        <f>VLOOKUP($A78,'BASE DE DATOS'!$A:$AL,18,FALSE)</f>
        <v>0.72881355932203384</v>
      </c>
      <c r="AB78" s="1" t="s">
        <v>243</v>
      </c>
    </row>
    <row r="79" spans="1:28" ht="51" x14ac:dyDescent="0.25">
      <c r="A79" s="25">
        <v>1015456029</v>
      </c>
      <c r="B79" s="1">
        <v>74</v>
      </c>
      <c r="C79" s="1" t="s">
        <v>3159</v>
      </c>
      <c r="D79" s="22">
        <v>44573</v>
      </c>
      <c r="E79" s="22">
        <v>44926</v>
      </c>
      <c r="F79" s="57">
        <v>2462720</v>
      </c>
      <c r="G79" s="58">
        <v>29060096</v>
      </c>
      <c r="H79" s="42">
        <v>0</v>
      </c>
      <c r="I79" s="23">
        <f t="shared" ref="I79" si="6">G79+H79</f>
        <v>29060096</v>
      </c>
      <c r="J79" s="1" t="s">
        <v>241</v>
      </c>
      <c r="K79" s="22">
        <v>44574</v>
      </c>
      <c r="L79" s="1" t="s">
        <v>26</v>
      </c>
      <c r="M79" s="22">
        <v>44926</v>
      </c>
      <c r="N79" s="41"/>
      <c r="O79" s="25" t="str">
        <f>VLOOKUP(Tabla2[[#This Row],[No. Contrato]],'[1]BASE DE DATOS CONTRATISTAS'!$1:$1048576,34,FALSE)</f>
        <v>CESIÓN</v>
      </c>
      <c r="P79" s="22">
        <f>VLOOKUP(Tabla2[[#This Row],[No. Contrato]],'[1]BASE DE DATOS CONTRATISTAS'!$1:$1048576,35,FALSE)</f>
        <v>44750</v>
      </c>
      <c r="Q79" s="22"/>
      <c r="R79" s="25"/>
      <c r="S79" s="22"/>
      <c r="T79" s="22"/>
      <c r="U79" s="1" t="s">
        <v>242</v>
      </c>
      <c r="V79" s="24" t="str">
        <f>VLOOKUP(Tabla2[[#All],[No. Contrato]],'[1]BASE DE DATOS CONTRATISTAS'!$A$1:$AO$364,41,)</f>
        <v xml:space="preserve">Contratación Directa </v>
      </c>
      <c r="W79" s="1" t="s">
        <v>28</v>
      </c>
      <c r="X79" s="43" t="str">
        <f>VLOOKUP(Tabla2[[#This Row],[No. Contrato]],'[1]BASE DE DATOS CONTRATISTAS'!$A:$N,14,FALSE)</f>
        <v>mariamolina@supertransporte.gov.co - dianavasquez@supertransporte.gov.co</v>
      </c>
      <c r="Y79" s="44">
        <f>VLOOKUP($A79,'BASE DE DATOS'!$A:$AL,17,FALSE)</f>
        <v>13791232</v>
      </c>
      <c r="Z79" s="44">
        <f>VLOOKUP($A79,'BASE DE DATOS'!$A:$AL,16,FALSE)</f>
        <v>410453.33</v>
      </c>
      <c r="AA79" s="45">
        <f>VLOOKUP($A79,'BASE DE DATOS'!$A:$AL,18,FALSE)</f>
        <v>0.97109826612388406</v>
      </c>
      <c r="AB79" s="1" t="s">
        <v>244</v>
      </c>
    </row>
    <row r="80" spans="1:28" ht="51" x14ac:dyDescent="0.25">
      <c r="A80" s="25">
        <v>38287243</v>
      </c>
      <c r="B80" s="1">
        <v>74</v>
      </c>
      <c r="C80" s="1" t="s">
        <v>767</v>
      </c>
      <c r="D80" s="22">
        <v>44573</v>
      </c>
      <c r="E80" s="22">
        <v>44926</v>
      </c>
      <c r="F80" s="57">
        <v>2462720</v>
      </c>
      <c r="G80" s="58">
        <v>29060096</v>
      </c>
      <c r="H80" s="42">
        <v>0</v>
      </c>
      <c r="I80" s="23">
        <f t="shared" si="5"/>
        <v>29060096</v>
      </c>
      <c r="J80" s="1" t="s">
        <v>241</v>
      </c>
      <c r="K80" s="22">
        <v>44574</v>
      </c>
      <c r="L80" s="1" t="s">
        <v>26</v>
      </c>
      <c r="M80" s="22">
        <v>44926</v>
      </c>
      <c r="N80" s="41"/>
      <c r="O80" s="25" t="str">
        <f>VLOOKUP(Tabla2[[#This Row],[No. Contrato]],'[1]BASE DE DATOS CONTRATISTAS'!$1:$1048576,34,FALSE)</f>
        <v>CESIÓN</v>
      </c>
      <c r="P80" s="22">
        <f>VLOOKUP(Tabla2[[#This Row],[No. Contrato]],'[1]BASE DE DATOS CONTRATISTAS'!$1:$1048576,35,FALSE)</f>
        <v>44750</v>
      </c>
      <c r="Q80" s="22"/>
      <c r="R80" s="25"/>
      <c r="S80" s="22"/>
      <c r="T80" s="22"/>
      <c r="U80" s="1" t="s">
        <v>242</v>
      </c>
      <c r="V80" s="24" t="str">
        <f>VLOOKUP(Tabla2[[#All],[No. Contrato]],'[1]BASE DE DATOS CONTRATISTAS'!$A$1:$AO$364,41,)</f>
        <v xml:space="preserve">Contratación Directa </v>
      </c>
      <c r="W80" s="1" t="s">
        <v>28</v>
      </c>
      <c r="X80" s="43" t="str">
        <f>VLOOKUP(Tabla2[[#This Row],[No. Contrato]],'[1]BASE DE DATOS CONTRATISTAS'!$A:$N,14,FALSE)</f>
        <v>mariamolina@supertransporte.gov.co - dianavasquez@supertransporte.gov.co</v>
      </c>
      <c r="Y80" s="44">
        <f>VLOOKUP($A80,'BASE DE DATOS'!$A:$AL,17,FALSE)</f>
        <v>10056704</v>
      </c>
      <c r="Z80" s="44">
        <f>VLOOKUP($A80,'BASE DE DATOS'!$A:$AL,16,FALSE)</f>
        <v>3997696</v>
      </c>
      <c r="AA80" s="45">
        <f>VLOOKUP($A80,'BASE DE DATOS'!$A:$AL,18,FALSE)</f>
        <v>0.7155555555555555</v>
      </c>
      <c r="AB80" s="1" t="s">
        <v>244</v>
      </c>
    </row>
    <row r="81" spans="1:28" ht="51" x14ac:dyDescent="0.25">
      <c r="A81" s="25">
        <v>1024469284</v>
      </c>
      <c r="B81" s="1">
        <v>75</v>
      </c>
      <c r="C81" s="1" t="s">
        <v>245</v>
      </c>
      <c r="D81" s="22">
        <v>44568</v>
      </c>
      <c r="E81" s="22">
        <v>44926</v>
      </c>
      <c r="F81" s="57">
        <v>2462720</v>
      </c>
      <c r="G81" s="58">
        <v>29060096</v>
      </c>
      <c r="H81" s="42">
        <v>0</v>
      </c>
      <c r="I81" s="23">
        <f t="shared" si="5"/>
        <v>29060096</v>
      </c>
      <c r="J81" s="1" t="s">
        <v>241</v>
      </c>
      <c r="K81" s="22">
        <v>44572</v>
      </c>
      <c r="L81" s="1" t="s">
        <v>26</v>
      </c>
      <c r="M81" s="22">
        <v>44926</v>
      </c>
      <c r="N81" s="41"/>
      <c r="O81" s="25"/>
      <c r="P81" s="22"/>
      <c r="Q81" s="22"/>
      <c r="R81" s="25"/>
      <c r="S81" s="22"/>
      <c r="T81" s="22"/>
      <c r="U81" s="1" t="s">
        <v>242</v>
      </c>
      <c r="V81" s="24" t="str">
        <f>VLOOKUP(Tabla2[[#All],[No. Contrato]],'[1]BASE DE DATOS CONTRATISTAS'!$A$1:$AO$364,41,)</f>
        <v xml:space="preserve">Contratación Directa </v>
      </c>
      <c r="W81" s="1" t="s">
        <v>28</v>
      </c>
      <c r="X81" s="43" t="str">
        <f>VLOOKUP(Tabla2[[#This Row],[No. Contrato]],'[1]BASE DE DATOS CONTRATISTAS'!$A:$N,14,FALSE)</f>
        <v>mayrapaez@supertransporte.gov.co</v>
      </c>
      <c r="Y81" s="44">
        <f>VLOOKUP($A81,'BASE DE DATOS'!$A:$AL,17,FALSE)</f>
        <v>21343573</v>
      </c>
      <c r="Z81" s="44">
        <f>VLOOKUP($A81,'BASE DE DATOS'!$A:$AL,16,FALSE)</f>
        <v>7716523</v>
      </c>
      <c r="AA81" s="45">
        <f>VLOOKUP($A81,'BASE DE DATOS'!$A:$AL,18,FALSE)</f>
        <v>0.7344632653656753</v>
      </c>
      <c r="AB81" s="1" t="s">
        <v>246</v>
      </c>
    </row>
    <row r="82" spans="1:28" ht="38.25" x14ac:dyDescent="0.25">
      <c r="A82" s="25">
        <v>1005660730</v>
      </c>
      <c r="B82" s="1">
        <v>76</v>
      </c>
      <c r="C82" s="1" t="s">
        <v>247</v>
      </c>
      <c r="D82" s="22">
        <v>44574</v>
      </c>
      <c r="E82" s="22">
        <v>44926</v>
      </c>
      <c r="F82" s="58">
        <v>2222080</v>
      </c>
      <c r="G82" s="58">
        <v>25553920</v>
      </c>
      <c r="H82" s="42">
        <v>0</v>
      </c>
      <c r="I82" s="23">
        <f t="shared" si="5"/>
        <v>25553920</v>
      </c>
      <c r="J82" s="1" t="s">
        <v>234</v>
      </c>
      <c r="K82" s="22">
        <v>44578</v>
      </c>
      <c r="L82" s="1" t="s">
        <v>26</v>
      </c>
      <c r="M82" s="22">
        <v>44926</v>
      </c>
      <c r="N82" s="41"/>
      <c r="O82" s="25"/>
      <c r="P82" s="22"/>
      <c r="Q82" s="22"/>
      <c r="R82" s="25"/>
      <c r="S82" s="22"/>
      <c r="T82" s="22"/>
      <c r="U82" s="1" t="s">
        <v>248</v>
      </c>
      <c r="V82" s="24" t="str">
        <f>VLOOKUP(Tabla2[[#All],[No. Contrato]],'[1]BASE DE DATOS CONTRATISTAS'!$A$1:$AO$364,41,)</f>
        <v xml:space="preserve">Contratación Directa </v>
      </c>
      <c r="W82" s="1" t="s">
        <v>28</v>
      </c>
      <c r="X82" s="43" t="str">
        <f>VLOOKUP(Tabla2[[#This Row],[No. Contrato]],'[1]BASE DE DATOS CONTRATISTAS'!$A:$N,14,FALSE)</f>
        <v>johandrishernandez@supertransporte.gov.co</v>
      </c>
      <c r="Y82" s="44">
        <f>VLOOKUP($A82,'BASE DE DATOS'!$A:$AL,17,FALSE)</f>
        <v>19035819</v>
      </c>
      <c r="Z82" s="44">
        <f>VLOOKUP($A82,'BASE DE DATOS'!$A:$AL,16,FALSE)</f>
        <v>6518101</v>
      </c>
      <c r="AA82" s="45">
        <f>VLOOKUP($A82,'BASE DE DATOS'!$A:$AL,18,FALSE)</f>
        <v>0.7449275492761972</v>
      </c>
      <c r="AB82" s="1" t="s">
        <v>249</v>
      </c>
    </row>
    <row r="83" spans="1:28" ht="25.5" x14ac:dyDescent="0.25">
      <c r="A83" s="25">
        <v>1000002117</v>
      </c>
      <c r="B83" s="1">
        <v>77</v>
      </c>
      <c r="C83" s="1" t="s">
        <v>250</v>
      </c>
      <c r="D83" s="22">
        <v>44572</v>
      </c>
      <c r="E83" s="22">
        <v>44920</v>
      </c>
      <c r="F83" s="57">
        <v>3529728</v>
      </c>
      <c r="G83" s="58">
        <v>40474214.399999999</v>
      </c>
      <c r="H83" s="42">
        <v>0</v>
      </c>
      <c r="I83" s="23">
        <f t="shared" si="5"/>
        <v>40474214.399999999</v>
      </c>
      <c r="J83" s="1" t="s">
        <v>251</v>
      </c>
      <c r="K83" s="22">
        <v>44573</v>
      </c>
      <c r="L83" s="1" t="s">
        <v>26</v>
      </c>
      <c r="M83" s="22">
        <v>44920</v>
      </c>
      <c r="N83" s="41"/>
      <c r="O83" s="25"/>
      <c r="P83" s="22"/>
      <c r="Q83" s="22"/>
      <c r="R83" s="25"/>
      <c r="S83" s="22"/>
      <c r="T83" s="22"/>
      <c r="U83" s="1" t="s">
        <v>252</v>
      </c>
      <c r="V83" s="24" t="str">
        <f>VLOOKUP(Tabla2[[#All],[No. Contrato]],'[1]BASE DE DATOS CONTRATISTAS'!$A$1:$AO$364,41,)</f>
        <v xml:space="preserve">Contratación Directa </v>
      </c>
      <c r="W83" s="1" t="s">
        <v>28</v>
      </c>
      <c r="X83" s="43" t="str">
        <f>VLOOKUP(Tabla2[[#This Row],[No. Contrato]],'[1]BASE DE DATOS CONTRATISTAS'!$A:$N,14,FALSE)</f>
        <v>PaolaMarin@supertransporte.gov.co</v>
      </c>
      <c r="Y83" s="44">
        <f>VLOOKUP($A83,'BASE DE DATOS'!$A:$AL,17,FALSE)</f>
        <v>30473318</v>
      </c>
      <c r="Z83" s="44">
        <f>VLOOKUP($A83,'BASE DE DATOS'!$A:$AL,16,FALSE)</f>
        <v>10000896.4</v>
      </c>
      <c r="AA83" s="45">
        <f>VLOOKUP($A83,'BASE DE DATOS'!$A:$AL,18,FALSE)</f>
        <v>0.75290696686135061</v>
      </c>
      <c r="AB83" s="1" t="s">
        <v>253</v>
      </c>
    </row>
    <row r="84" spans="1:28" ht="38.25" x14ac:dyDescent="0.25">
      <c r="A84" s="25">
        <v>40879121</v>
      </c>
      <c r="B84" s="1">
        <v>78</v>
      </c>
      <c r="C84" s="1" t="s">
        <v>254</v>
      </c>
      <c r="D84" s="22">
        <v>44568</v>
      </c>
      <c r="E84" s="22">
        <v>44834</v>
      </c>
      <c r="F84" s="58">
        <v>7288832</v>
      </c>
      <c r="G84" s="58">
        <v>63169877</v>
      </c>
      <c r="H84" s="42">
        <v>21866496</v>
      </c>
      <c r="I84" s="23">
        <f t="shared" si="5"/>
        <v>85036373</v>
      </c>
      <c r="J84" s="1" t="s">
        <v>92</v>
      </c>
      <c r="K84" s="22">
        <v>44572</v>
      </c>
      <c r="L84" s="1" t="s">
        <v>26</v>
      </c>
      <c r="M84" s="22">
        <v>44834</v>
      </c>
      <c r="N84" s="41"/>
      <c r="O84" s="25" t="str">
        <f>VLOOKUP(Tabla2[[#This Row],[No. Contrato]],'[1]BASE DE DATOS CONTRATISTAS'!$1:$1048576,34,FALSE)</f>
        <v>ADICIÓN Y PRÓRROGA</v>
      </c>
      <c r="P84" s="22">
        <f>VLOOKUP(Tabla2[[#This Row],[No. Contrato]],'[1]BASE DE DATOS CONTRATISTAS'!$1:$1048576,35,FALSE)</f>
        <v>44825</v>
      </c>
      <c r="Q84" s="22" t="str">
        <f>VLOOKUP(Tabla2[[#This Row],[No. Contrato]],'[1]BASE DE DATOS CONTRATISTAS'!$1:$1048576,36,FALSE)</f>
        <v>N/A</v>
      </c>
      <c r="R84" s="25"/>
      <c r="S84" s="22"/>
      <c r="T84" s="22"/>
      <c r="U84" s="1" t="s">
        <v>255</v>
      </c>
      <c r="V84" s="24" t="str">
        <f>VLOOKUP(Tabla2[[#All],[No. Contrato]],'[1]BASE DE DATOS CONTRATISTAS'!$A$1:$AO$364,41,)</f>
        <v xml:space="preserve">Contratación Directa </v>
      </c>
      <c r="W84" s="1" t="s">
        <v>28</v>
      </c>
      <c r="X84" s="43" t="str">
        <f>VLOOKUP(Tabla2[[#This Row],[No. Contrato]],'[1]BASE DE DATOS CONTRATISTAS'!$A:$N,14,FALSE)</f>
        <v>auratoro@supertransporte.gov.co</v>
      </c>
      <c r="Y84" s="44">
        <f>VLOOKUP($A84,'BASE DE DATOS'!$A:$AL,17,FALSE)</f>
        <v>63169877</v>
      </c>
      <c r="Z84" s="44">
        <f>VLOOKUP($A84,'BASE DE DATOS'!$A:$AL,16,FALSE)</f>
        <v>21866496</v>
      </c>
      <c r="AA84" s="45">
        <f>VLOOKUP($A84,'BASE DE DATOS'!$A:$AL,18,FALSE)</f>
        <v>0.74285714184917084</v>
      </c>
      <c r="AB84" s="1" t="s">
        <v>256</v>
      </c>
    </row>
    <row r="85" spans="1:28" ht="38.25" x14ac:dyDescent="0.25">
      <c r="A85" s="25">
        <v>1082995308</v>
      </c>
      <c r="B85" s="1">
        <v>79</v>
      </c>
      <c r="C85" s="1" t="s">
        <v>257</v>
      </c>
      <c r="D85" s="22">
        <v>44572</v>
      </c>
      <c r="E85" s="22">
        <v>44926</v>
      </c>
      <c r="F85" s="57">
        <v>2941952</v>
      </c>
      <c r="G85" s="58">
        <v>33744189</v>
      </c>
      <c r="H85" s="42">
        <v>0</v>
      </c>
      <c r="I85" s="23">
        <f t="shared" si="5"/>
        <v>33744189</v>
      </c>
      <c r="J85" s="29" t="s">
        <v>258</v>
      </c>
      <c r="K85" s="22">
        <v>44580</v>
      </c>
      <c r="L85" s="1" t="s">
        <v>83</v>
      </c>
      <c r="M85" s="22">
        <v>44926</v>
      </c>
      <c r="N85" s="41"/>
      <c r="O85" s="25"/>
      <c r="P85" s="22"/>
      <c r="Q85" s="22"/>
      <c r="R85" s="25"/>
      <c r="S85" s="22"/>
      <c r="T85" s="22"/>
      <c r="U85" s="1" t="s">
        <v>259</v>
      </c>
      <c r="V85" s="24" t="str">
        <f>VLOOKUP(Tabla2[[#All],[No. Contrato]],'[1]BASE DE DATOS CONTRATISTAS'!$A$1:$AO$364,41,)</f>
        <v xml:space="preserve">Contratación Directa </v>
      </c>
      <c r="W85" s="1" t="s">
        <v>28</v>
      </c>
      <c r="X85" s="43" t="str">
        <f>VLOOKUP(Tabla2[[#This Row],[No. Contrato]],'[1]BASE DE DATOS CONTRATISTAS'!$A:$N,14,FALSE)</f>
        <v>vivianamanrique@supertransporte.gov.co</v>
      </c>
      <c r="Y85" s="44">
        <f>VLOOKUP($A85,'BASE DE DATOS'!$A:$AL,17,FALSE)</f>
        <v>24712397</v>
      </c>
      <c r="Z85" s="44">
        <f>VLOOKUP($A85,'BASE DE DATOS'!$A:$AL,16,FALSE)</f>
        <v>9031792</v>
      </c>
      <c r="AA85" s="45">
        <f>VLOOKUP($A85,'BASE DE DATOS'!$A:$AL,18,FALSE)</f>
        <v>0.73234526395048349</v>
      </c>
      <c r="AB85" s="1" t="s">
        <v>260</v>
      </c>
    </row>
    <row r="86" spans="1:28" ht="51" x14ac:dyDescent="0.25">
      <c r="A86" s="25">
        <v>1032464319</v>
      </c>
      <c r="B86" s="1">
        <v>80</v>
      </c>
      <c r="C86" s="1" t="s">
        <v>261</v>
      </c>
      <c r="D86" s="22">
        <v>44572</v>
      </c>
      <c r="E86" s="22">
        <v>44921</v>
      </c>
      <c r="F86" s="64">
        <v>2941952</v>
      </c>
      <c r="G86" s="58">
        <v>33832448</v>
      </c>
      <c r="H86" s="42">
        <v>0</v>
      </c>
      <c r="I86" s="23">
        <f t="shared" si="5"/>
        <v>33832448</v>
      </c>
      <c r="J86" s="1" t="s">
        <v>234</v>
      </c>
      <c r="K86" s="22">
        <v>44574</v>
      </c>
      <c r="L86" s="1" t="s">
        <v>26</v>
      </c>
      <c r="M86" s="22">
        <v>44921</v>
      </c>
      <c r="N86" s="41"/>
      <c r="O86" s="25"/>
      <c r="P86" s="22"/>
      <c r="Q86" s="22"/>
      <c r="R86" s="25"/>
      <c r="S86" s="22"/>
      <c r="T86" s="22"/>
      <c r="U86" s="1" t="s">
        <v>235</v>
      </c>
      <c r="V86" s="24" t="str">
        <f>VLOOKUP(Tabla2[[#All],[No. Contrato]],'[1]BASE DE DATOS CONTRATISTAS'!$A$1:$AO$364,41,)</f>
        <v xml:space="preserve">Contratación Directa </v>
      </c>
      <c r="W86" s="1" t="s">
        <v>28</v>
      </c>
      <c r="X86" s="43" t="str">
        <f>VLOOKUP(Tabla2[[#This Row],[No. Contrato]],'[1]BASE DE DATOS CONTRATISTAS'!$A:$N,14,FALSE)</f>
        <v>cristianrodriguez@supertransporte.gov.co</v>
      </c>
      <c r="Y86" s="44">
        <f>VLOOKUP($A86,'BASE DE DATOS'!$A:$AL,17,FALSE)</f>
        <v>25398852</v>
      </c>
      <c r="Z86" s="44">
        <f>VLOOKUP($A86,'BASE DE DATOS'!$A:$AL,16,FALSE)</f>
        <v>8433596</v>
      </c>
      <c r="AA86" s="45">
        <f>VLOOKUP($A86,'BASE DE DATOS'!$A:$AL,18,FALSE)</f>
        <v>0.75072462979917975</v>
      </c>
      <c r="AB86" s="1" t="s">
        <v>262</v>
      </c>
    </row>
    <row r="87" spans="1:28" ht="51" x14ac:dyDescent="0.25">
      <c r="A87" s="25">
        <v>1022403941</v>
      </c>
      <c r="B87" s="1">
        <v>81</v>
      </c>
      <c r="C87" s="1" t="s">
        <v>263</v>
      </c>
      <c r="D87" s="22">
        <v>44572</v>
      </c>
      <c r="E87" s="22">
        <v>44921</v>
      </c>
      <c r="F87" s="58">
        <v>2941952</v>
      </c>
      <c r="G87" s="58">
        <v>33832448</v>
      </c>
      <c r="H87" s="42">
        <v>0</v>
      </c>
      <c r="I87" s="23">
        <f t="shared" si="5"/>
        <v>33832448</v>
      </c>
      <c r="J87" s="1" t="s">
        <v>234</v>
      </c>
      <c r="K87" s="22">
        <v>44573</v>
      </c>
      <c r="L87" s="1" t="s">
        <v>26</v>
      </c>
      <c r="M87" s="22">
        <v>44921</v>
      </c>
      <c r="N87" s="41"/>
      <c r="O87" s="25"/>
      <c r="P87" s="22"/>
      <c r="Q87" s="22"/>
      <c r="R87" s="25"/>
      <c r="S87" s="22"/>
      <c r="T87" s="22"/>
      <c r="U87" s="1" t="s">
        <v>235</v>
      </c>
      <c r="V87" s="24" t="str">
        <f>VLOOKUP(Tabla2[[#All],[No. Contrato]],'[1]BASE DE DATOS CONTRATISTAS'!$A$1:$AO$364,41,)</f>
        <v xml:space="preserve">Contratación Directa </v>
      </c>
      <c r="W87" s="1" t="s">
        <v>28</v>
      </c>
      <c r="X87" s="43" t="str">
        <f>VLOOKUP(Tabla2[[#This Row],[No. Contrato]],'[1]BASE DE DATOS CONTRATISTAS'!$A:$N,14,FALSE)</f>
        <v>lauratorres@supertransporte.gov.co</v>
      </c>
      <c r="Y87" s="44">
        <f>VLOOKUP($A87,'BASE DE DATOS'!$A:$AL,17,FALSE)</f>
        <v>25398852</v>
      </c>
      <c r="Z87" s="44">
        <f>VLOOKUP($A87,'BASE DE DATOS'!$A:$AL,16,FALSE)</f>
        <v>8433596</v>
      </c>
      <c r="AA87" s="45">
        <f>VLOOKUP($A87,'BASE DE DATOS'!$A:$AL,18,FALSE)</f>
        <v>0.75072462979917975</v>
      </c>
      <c r="AB87" s="1" t="s">
        <v>264</v>
      </c>
    </row>
    <row r="88" spans="1:28" ht="38.25" x14ac:dyDescent="0.25">
      <c r="A88" s="25">
        <v>1101390131</v>
      </c>
      <c r="B88" s="1">
        <v>82</v>
      </c>
      <c r="C88" s="1" t="s">
        <v>265</v>
      </c>
      <c r="D88" s="22">
        <v>44573</v>
      </c>
      <c r="E88" s="22">
        <v>44926</v>
      </c>
      <c r="F88" s="58">
        <v>3529728</v>
      </c>
      <c r="G88" s="58">
        <v>41062502</v>
      </c>
      <c r="H88" s="42">
        <v>0</v>
      </c>
      <c r="I88" s="23">
        <f t="shared" si="5"/>
        <v>41062502</v>
      </c>
      <c r="J88" s="1" t="s">
        <v>266</v>
      </c>
      <c r="K88" s="22">
        <v>44574</v>
      </c>
      <c r="L88" s="1" t="s">
        <v>83</v>
      </c>
      <c r="M88" s="22">
        <v>44926</v>
      </c>
      <c r="N88" s="41"/>
      <c r="O88" s="25"/>
      <c r="P88" s="22"/>
      <c r="Q88" s="22"/>
      <c r="R88" s="25"/>
      <c r="S88" s="22"/>
      <c r="T88" s="22"/>
      <c r="U88" s="1" t="s">
        <v>267</v>
      </c>
      <c r="V88" s="24" t="str">
        <f>VLOOKUP(Tabla2[[#All],[No. Contrato]],'[1]BASE DE DATOS CONTRATISTAS'!$A$1:$AO$364,41,)</f>
        <v xml:space="preserve">Contratación Directa </v>
      </c>
      <c r="W88" s="1" t="s">
        <v>28</v>
      </c>
      <c r="X88" s="43" t="str">
        <f>VLOOKUP(Tabla2[[#This Row],[No. Contrato]],'[1]BASE DE DATOS CONTRATISTAS'!$A:$N,14,FALSE)</f>
        <v>abrahamdovale@supertransporte.gov.co</v>
      </c>
      <c r="Y88" s="44">
        <f>VLOOKUP($A88,'BASE DE DATOS'!$A:$AL,17,FALSE)</f>
        <v>30355661</v>
      </c>
      <c r="Z88" s="44">
        <f>VLOOKUP($A88,'BASE DE DATOS'!$A:$AL,16,FALSE)</f>
        <v>10706841</v>
      </c>
      <c r="AA88" s="45">
        <f>VLOOKUP($A88,'BASE DE DATOS'!$A:$AL,18,FALSE)</f>
        <v>0.73925502639853757</v>
      </c>
      <c r="AB88" s="1" t="s">
        <v>268</v>
      </c>
    </row>
    <row r="89" spans="1:28" ht="38.25" x14ac:dyDescent="0.25">
      <c r="A89" s="25">
        <v>55224717</v>
      </c>
      <c r="B89" s="1">
        <v>83</v>
      </c>
      <c r="C89" s="1" t="s">
        <v>269</v>
      </c>
      <c r="D89" s="22">
        <v>44573</v>
      </c>
      <c r="E89" s="22">
        <v>44926</v>
      </c>
      <c r="F89" s="58">
        <v>3529728</v>
      </c>
      <c r="G89" s="58">
        <v>41062502</v>
      </c>
      <c r="H89" s="42">
        <v>0</v>
      </c>
      <c r="I89" s="23">
        <f t="shared" si="5"/>
        <v>41062502</v>
      </c>
      <c r="J89" s="1" t="s">
        <v>270</v>
      </c>
      <c r="K89" s="22">
        <v>44574</v>
      </c>
      <c r="L89" s="1" t="s">
        <v>83</v>
      </c>
      <c r="M89" s="22">
        <v>44926</v>
      </c>
      <c r="N89" s="41"/>
      <c r="O89" s="25"/>
      <c r="P89" s="22"/>
      <c r="Q89" s="22"/>
      <c r="R89" s="25"/>
      <c r="S89" s="22"/>
      <c r="T89" s="22"/>
      <c r="U89" s="1" t="s">
        <v>267</v>
      </c>
      <c r="V89" s="24" t="str">
        <f>VLOOKUP(Tabla2[[#All],[No. Contrato]],'[1]BASE DE DATOS CONTRATISTAS'!$A$1:$AO$364,41,)</f>
        <v xml:space="preserve">Contratación Directa </v>
      </c>
      <c r="W89" s="1" t="s">
        <v>28</v>
      </c>
      <c r="X89" s="43" t="str">
        <f>VLOOKUP(Tabla2[[#This Row],[No. Contrato]],'[1]BASE DE DATOS CONTRATISTAS'!$A:$N,14,FALSE)</f>
        <v>shirleytorres@supertransporte.gov.co</v>
      </c>
      <c r="Y89" s="44">
        <f>VLOOKUP($A89,'BASE DE DATOS'!$A:$AL,17,FALSE)</f>
        <v>30355661</v>
      </c>
      <c r="Z89" s="44">
        <f>VLOOKUP($A89,'BASE DE DATOS'!$A:$AL,16,FALSE)</f>
        <v>10706841</v>
      </c>
      <c r="AA89" s="45">
        <f>VLOOKUP($A89,'BASE DE DATOS'!$A:$AL,18,FALSE)</f>
        <v>0.73925502639853757</v>
      </c>
      <c r="AB89" s="1" t="s">
        <v>271</v>
      </c>
    </row>
    <row r="90" spans="1:28" ht="38.25" x14ac:dyDescent="0.25">
      <c r="A90" s="25">
        <v>55178697</v>
      </c>
      <c r="B90" s="1">
        <v>84</v>
      </c>
      <c r="C90" s="1" t="s">
        <v>272</v>
      </c>
      <c r="D90" s="22">
        <v>44573</v>
      </c>
      <c r="E90" s="22">
        <v>44926</v>
      </c>
      <c r="F90" s="58">
        <v>3529728</v>
      </c>
      <c r="G90" s="58">
        <v>41062502</v>
      </c>
      <c r="H90" s="42">
        <v>0</v>
      </c>
      <c r="I90" s="23">
        <f t="shared" si="5"/>
        <v>41062502</v>
      </c>
      <c r="J90" s="1" t="s">
        <v>270</v>
      </c>
      <c r="K90" s="22">
        <v>44574</v>
      </c>
      <c r="L90" s="1" t="s">
        <v>83</v>
      </c>
      <c r="M90" s="22">
        <v>44926</v>
      </c>
      <c r="N90" s="41"/>
      <c r="O90" s="25"/>
      <c r="P90" s="22"/>
      <c r="Q90" s="22"/>
      <c r="R90" s="25"/>
      <c r="S90" s="22"/>
      <c r="T90" s="22"/>
      <c r="U90" s="1" t="s">
        <v>267</v>
      </c>
      <c r="V90" s="24" t="str">
        <f>VLOOKUP(Tabla2[[#All],[No. Contrato]],'[1]BASE DE DATOS CONTRATISTAS'!$A$1:$AO$364,41,)</f>
        <v xml:space="preserve">Contratación Directa </v>
      </c>
      <c r="W90" s="1" t="s">
        <v>28</v>
      </c>
      <c r="X90" s="43" t="str">
        <f>VLOOKUP(Tabla2[[#This Row],[No. Contrato]],'[1]BASE DE DATOS CONTRATISTAS'!$A:$N,14,FALSE)</f>
        <v>luzgualteros@supertransporte.gov.co</v>
      </c>
      <c r="Y90" s="44">
        <f>VLOOKUP($A90,'BASE DE DATOS'!$A:$AL,17,FALSE)</f>
        <v>30355661</v>
      </c>
      <c r="Z90" s="44">
        <f>VLOOKUP($A90,'BASE DE DATOS'!$A:$AL,16,FALSE)</f>
        <v>10706841</v>
      </c>
      <c r="AA90" s="45">
        <f>VLOOKUP($A90,'BASE DE DATOS'!$A:$AL,18,FALSE)</f>
        <v>0.73925502639853757</v>
      </c>
      <c r="AB90" s="1" t="s">
        <v>273</v>
      </c>
    </row>
    <row r="91" spans="1:28" ht="38.25" x14ac:dyDescent="0.25">
      <c r="A91" s="25">
        <v>1032463553</v>
      </c>
      <c r="B91" s="1">
        <v>85</v>
      </c>
      <c r="C91" s="1" t="s">
        <v>274</v>
      </c>
      <c r="D91" s="22">
        <v>44573</v>
      </c>
      <c r="E91" s="22">
        <v>44926</v>
      </c>
      <c r="F91" s="58">
        <v>3529728</v>
      </c>
      <c r="G91" s="58">
        <v>41062502</v>
      </c>
      <c r="H91" s="42">
        <v>0</v>
      </c>
      <c r="I91" s="23">
        <f t="shared" si="5"/>
        <v>41062502</v>
      </c>
      <c r="J91" s="1" t="s">
        <v>270</v>
      </c>
      <c r="K91" s="22">
        <v>44574</v>
      </c>
      <c r="L91" s="1" t="s">
        <v>83</v>
      </c>
      <c r="M91" s="22">
        <v>44926</v>
      </c>
      <c r="N91" s="41"/>
      <c r="O91" s="25" t="str">
        <f>VLOOKUP(Tabla2[[#This Row],[No. Contrato]],'[1]BASE DE DATOS CONTRATISTAS'!$1:$1048576,34,FALSE)</f>
        <v>CESIÓN</v>
      </c>
      <c r="P91" s="22">
        <f>VLOOKUP(Tabla2[[#This Row],[No. Contrato]],'[1]BASE DE DATOS CONTRATISTAS'!$1:$1048576,35,FALSE)</f>
        <v>44832</v>
      </c>
      <c r="Q91" s="22">
        <f>VLOOKUP(Tabla2[[#This Row],[No. Contrato]],'[1]BASE DE DATOS CONTRATISTAS'!$1:$1048576,36,FALSE)</f>
        <v>44833</v>
      </c>
      <c r="R91" s="25"/>
      <c r="S91" s="22"/>
      <c r="T91" s="22"/>
      <c r="U91" s="1" t="s">
        <v>267</v>
      </c>
      <c r="V91" s="24" t="str">
        <f>VLOOKUP(Tabla2[[#All],[No. Contrato]],'[1]BASE DE DATOS CONTRATISTAS'!$A$1:$AO$364,41,)</f>
        <v xml:space="preserve">Contratación Directa </v>
      </c>
      <c r="W91" s="1" t="s">
        <v>28</v>
      </c>
      <c r="X91" s="43" t="str">
        <f>VLOOKUP(Tabla2[[#This Row],[No. Contrato]],'[1]BASE DE DATOS CONTRATISTAS'!$A:$N,14,FALSE)</f>
        <v>lilianaforero@supertransporte.gov.co /</v>
      </c>
      <c r="Y91" s="44">
        <f>VLOOKUP($A91,'BASE DE DATOS'!$A:$AL,17,FALSE)</f>
        <v>26825933</v>
      </c>
      <c r="Z91" s="44">
        <f>VLOOKUP($A91,'BASE DE DATOS'!$A:$AL,16,FALSE)</f>
        <v>3294413</v>
      </c>
      <c r="AA91" s="45">
        <f>VLOOKUP($A91,'BASE DE DATOS'!$A:$AL,18,FALSE)</f>
        <v>0.89062499481247659</v>
      </c>
      <c r="AB91" s="1" t="s">
        <v>275</v>
      </c>
    </row>
    <row r="92" spans="1:28" ht="38.25" x14ac:dyDescent="0.25">
      <c r="A92" s="25">
        <v>39794281</v>
      </c>
      <c r="B92" s="1">
        <v>86</v>
      </c>
      <c r="C92" s="1" t="s">
        <v>276</v>
      </c>
      <c r="D92" s="22">
        <v>44573</v>
      </c>
      <c r="E92" s="22">
        <v>44926</v>
      </c>
      <c r="F92" s="58">
        <v>3529728</v>
      </c>
      <c r="G92" s="58">
        <v>41062502</v>
      </c>
      <c r="H92" s="42">
        <v>0</v>
      </c>
      <c r="I92" s="23">
        <f t="shared" si="5"/>
        <v>41062502</v>
      </c>
      <c r="J92" s="1" t="s">
        <v>270</v>
      </c>
      <c r="K92" s="22">
        <v>44574</v>
      </c>
      <c r="L92" s="1" t="s">
        <v>83</v>
      </c>
      <c r="M92" s="22">
        <v>44926</v>
      </c>
      <c r="N92" s="41"/>
      <c r="O92" s="25"/>
      <c r="P92" s="22"/>
      <c r="Q92" s="22"/>
      <c r="R92" s="25"/>
      <c r="S92" s="22"/>
      <c r="T92" s="22"/>
      <c r="U92" s="1" t="s">
        <v>267</v>
      </c>
      <c r="V92" s="24" t="str">
        <f>VLOOKUP(Tabla2[[#All],[No. Contrato]],'[1]BASE DE DATOS CONTRATISTAS'!$A$1:$AO$364,41,)</f>
        <v xml:space="preserve">Contratación Directa </v>
      </c>
      <c r="W92" s="1" t="s">
        <v>28</v>
      </c>
      <c r="X92" s="43" t="str">
        <f>VLOOKUP(Tabla2[[#This Row],[No. Contrato]],'[1]BASE DE DATOS CONTRATISTAS'!$A:$N,14,FALSE)</f>
        <v>ElsyHerrera@supertransporte.gov.co</v>
      </c>
      <c r="Y92" s="44">
        <f>VLOOKUP($A92,'BASE DE DATOS'!$A:$AL,17,FALSE)</f>
        <v>30355661</v>
      </c>
      <c r="Z92" s="44">
        <f>VLOOKUP($A92,'BASE DE DATOS'!$A:$AL,16,FALSE)</f>
        <v>10706841</v>
      </c>
      <c r="AA92" s="45">
        <f>VLOOKUP($A92,'BASE DE DATOS'!$A:$AL,18,FALSE)</f>
        <v>0.73925502639853757</v>
      </c>
      <c r="AB92" s="1" t="s">
        <v>277</v>
      </c>
    </row>
    <row r="93" spans="1:28" ht="38.25" x14ac:dyDescent="0.25">
      <c r="A93" s="25">
        <v>1094951399</v>
      </c>
      <c r="B93" s="1">
        <v>87</v>
      </c>
      <c r="C93" s="1" t="s">
        <v>278</v>
      </c>
      <c r="D93" s="22">
        <v>44573</v>
      </c>
      <c r="E93" s="22">
        <v>44926</v>
      </c>
      <c r="F93" s="58">
        <v>3529728</v>
      </c>
      <c r="G93" s="58">
        <v>41062502</v>
      </c>
      <c r="H93" s="42">
        <v>0</v>
      </c>
      <c r="I93" s="23">
        <f t="shared" si="5"/>
        <v>41062502</v>
      </c>
      <c r="J93" s="1" t="s">
        <v>270</v>
      </c>
      <c r="K93" s="22">
        <v>44575</v>
      </c>
      <c r="L93" s="1" t="s">
        <v>83</v>
      </c>
      <c r="M93" s="22">
        <v>44926</v>
      </c>
      <c r="N93" s="41"/>
      <c r="O93" s="25"/>
      <c r="P93" s="22"/>
      <c r="Q93" s="22"/>
      <c r="R93" s="25"/>
      <c r="S93" s="22"/>
      <c r="T93" s="22"/>
      <c r="U93" s="1" t="s">
        <v>267</v>
      </c>
      <c r="V93" s="24" t="str">
        <f>VLOOKUP(Tabla2[[#All],[No. Contrato]],'[1]BASE DE DATOS CONTRATISTAS'!$A$1:$AO$364,41,)</f>
        <v xml:space="preserve">Contratación Directa </v>
      </c>
      <c r="W93" s="1" t="s">
        <v>28</v>
      </c>
      <c r="X93" s="43" t="str">
        <f>VLOOKUP(Tabla2[[#This Row],[No. Contrato]],'[1]BASE DE DATOS CONTRATISTAS'!$A:$N,14,FALSE)</f>
        <v>CarolGaitan@supertransporte.gov.co</v>
      </c>
      <c r="Y93" s="44">
        <f>VLOOKUP($A93,'BASE DE DATOS'!$A:$AL,17,FALSE)</f>
        <v>26708275</v>
      </c>
      <c r="Z93" s="44">
        <f>VLOOKUP($A93,'BASE DE DATOS'!$A:$AL,16,FALSE)</f>
        <v>14354227</v>
      </c>
      <c r="AA93" s="45">
        <f>VLOOKUP($A93,'BASE DE DATOS'!$A:$AL,18,FALSE)</f>
        <v>0.65042980089230806</v>
      </c>
      <c r="AB93" s="1" t="s">
        <v>279</v>
      </c>
    </row>
    <row r="94" spans="1:28" ht="38.25" x14ac:dyDescent="0.25">
      <c r="A94" s="25">
        <v>1096185687</v>
      </c>
      <c r="B94" s="1">
        <v>88</v>
      </c>
      <c r="C94" s="1" t="s">
        <v>280</v>
      </c>
      <c r="D94" s="22">
        <v>44573</v>
      </c>
      <c r="E94" s="22">
        <v>44926</v>
      </c>
      <c r="F94" s="58">
        <v>3529728</v>
      </c>
      <c r="G94" s="58">
        <v>41062502</v>
      </c>
      <c r="H94" s="42">
        <v>0</v>
      </c>
      <c r="I94" s="23">
        <f t="shared" si="5"/>
        <v>41062502</v>
      </c>
      <c r="J94" s="1" t="s">
        <v>266</v>
      </c>
      <c r="K94" s="22">
        <v>44574</v>
      </c>
      <c r="L94" s="1" t="s">
        <v>83</v>
      </c>
      <c r="M94" s="22">
        <v>44926</v>
      </c>
      <c r="N94" s="41"/>
      <c r="O94" s="25"/>
      <c r="P94" s="22"/>
      <c r="Q94" s="22"/>
      <c r="R94" s="25"/>
      <c r="S94" s="22"/>
      <c r="T94" s="22"/>
      <c r="U94" s="1" t="s">
        <v>267</v>
      </c>
      <c r="V94" s="24" t="str">
        <f>VLOOKUP(Tabla2[[#All],[No. Contrato]],'[1]BASE DE DATOS CONTRATISTAS'!$A$1:$AO$364,41,)</f>
        <v xml:space="preserve">Contratación Directa </v>
      </c>
      <c r="W94" s="1" t="s">
        <v>28</v>
      </c>
      <c r="X94" s="43" t="str">
        <f>VLOOKUP(Tabla2[[#This Row],[No. Contrato]],'[1]BASE DE DATOS CONTRATISTAS'!$A:$N,14,FALSE)</f>
        <v>dianabolivar@supertransporte.gov.co</v>
      </c>
      <c r="Y94" s="44">
        <f>VLOOKUP($A94,'BASE DE DATOS'!$A:$AL,17,FALSE)</f>
        <v>30355661</v>
      </c>
      <c r="Z94" s="44">
        <f>VLOOKUP($A94,'BASE DE DATOS'!$A:$AL,16,FALSE)</f>
        <v>10706841</v>
      </c>
      <c r="AA94" s="45">
        <f>VLOOKUP($A94,'BASE DE DATOS'!$A:$AL,18,FALSE)</f>
        <v>0.73925502639853757</v>
      </c>
      <c r="AB94" s="1" t="s">
        <v>281</v>
      </c>
    </row>
    <row r="95" spans="1:28" ht="38.25" x14ac:dyDescent="0.25">
      <c r="A95" s="25">
        <v>80755397</v>
      </c>
      <c r="B95" s="1">
        <v>89</v>
      </c>
      <c r="C95" s="1" t="s">
        <v>282</v>
      </c>
      <c r="D95" s="22">
        <v>44573</v>
      </c>
      <c r="E95" s="22">
        <v>44926</v>
      </c>
      <c r="F95" s="58">
        <v>3529728</v>
      </c>
      <c r="G95" s="58">
        <v>41062502</v>
      </c>
      <c r="H95" s="42">
        <v>0</v>
      </c>
      <c r="I95" s="23">
        <f t="shared" si="5"/>
        <v>41062502</v>
      </c>
      <c r="J95" s="1" t="s">
        <v>270</v>
      </c>
      <c r="K95" s="22">
        <v>44574</v>
      </c>
      <c r="L95" s="1" t="s">
        <v>83</v>
      </c>
      <c r="M95" s="22">
        <v>44926</v>
      </c>
      <c r="N95" s="41"/>
      <c r="O95" s="25"/>
      <c r="P95" s="22"/>
      <c r="Q95" s="22"/>
      <c r="R95" s="25"/>
      <c r="S95" s="22"/>
      <c r="T95" s="22"/>
      <c r="U95" s="1" t="s">
        <v>267</v>
      </c>
      <c r="V95" s="24" t="str">
        <f>VLOOKUP(Tabla2[[#All],[No. Contrato]],'[1]BASE DE DATOS CONTRATISTAS'!$A$1:$AO$364,41,)</f>
        <v xml:space="preserve">Contratación Directa </v>
      </c>
      <c r="W95" s="1" t="s">
        <v>28</v>
      </c>
      <c r="X95" s="43" t="str">
        <f>VLOOKUP(Tabla2[[#This Row],[No. Contrato]],'[1]BASE DE DATOS CONTRATISTAS'!$A:$N,14,FALSE)</f>
        <v>felipepiedrahita@supertransporte.gov.co</v>
      </c>
      <c r="Y95" s="44">
        <f>VLOOKUP($A95,'BASE DE DATOS'!$A:$AL,17,FALSE)</f>
        <v>26825933</v>
      </c>
      <c r="Z95" s="44">
        <f>VLOOKUP($A95,'BASE DE DATOS'!$A:$AL,16,FALSE)</f>
        <v>14236569</v>
      </c>
      <c r="AA95" s="45">
        <f>VLOOKUP($A95,'BASE DE DATOS'!$A:$AL,18,FALSE)</f>
        <v>0.65329514017436152</v>
      </c>
      <c r="AB95" s="1" t="s">
        <v>283</v>
      </c>
    </row>
    <row r="96" spans="1:28" ht="38.25" x14ac:dyDescent="0.25">
      <c r="A96" s="25">
        <v>80239910</v>
      </c>
      <c r="B96" s="1">
        <v>90</v>
      </c>
      <c r="C96" s="1" t="s">
        <v>284</v>
      </c>
      <c r="D96" s="22">
        <v>44573</v>
      </c>
      <c r="E96" s="22">
        <v>44926</v>
      </c>
      <c r="F96" s="58">
        <v>3529728</v>
      </c>
      <c r="G96" s="58">
        <v>41062502</v>
      </c>
      <c r="H96" s="42">
        <v>0</v>
      </c>
      <c r="I96" s="23">
        <f t="shared" si="5"/>
        <v>41062502</v>
      </c>
      <c r="J96" s="1" t="s">
        <v>270</v>
      </c>
      <c r="K96" s="22">
        <v>44574</v>
      </c>
      <c r="L96" s="1" t="s">
        <v>83</v>
      </c>
      <c r="M96" s="22">
        <v>44926</v>
      </c>
      <c r="N96" s="41"/>
      <c r="O96" s="25"/>
      <c r="P96" s="22"/>
      <c r="Q96" s="22"/>
      <c r="R96" s="25"/>
      <c r="S96" s="22"/>
      <c r="T96" s="22"/>
      <c r="U96" s="1" t="s">
        <v>267</v>
      </c>
      <c r="V96" s="24" t="str">
        <f>VLOOKUP(Tabla2[[#All],[No. Contrato]],'[1]BASE DE DATOS CONTRATISTAS'!$A$1:$AO$364,41,)</f>
        <v xml:space="preserve">Contratación Directa </v>
      </c>
      <c r="W96" s="1" t="s">
        <v>28</v>
      </c>
      <c r="X96" s="43" t="str">
        <f>VLOOKUP(Tabla2[[#This Row],[No. Contrato]],'[1]BASE DE DATOS CONTRATISTAS'!$A:$N,14,FALSE)</f>
        <v>giovanninavarro@supertransporte.gov.co</v>
      </c>
      <c r="Y96" s="44">
        <f>VLOOKUP($A96,'BASE DE DATOS'!$A:$AL,17,FALSE)</f>
        <v>30355661</v>
      </c>
      <c r="Z96" s="44">
        <f>VLOOKUP($A96,'BASE DE DATOS'!$A:$AL,16,FALSE)</f>
        <v>10706841</v>
      </c>
      <c r="AA96" s="45">
        <f>VLOOKUP($A96,'BASE DE DATOS'!$A:$AL,18,FALSE)</f>
        <v>0.73925502639853757</v>
      </c>
      <c r="AB96" s="1" t="s">
        <v>285</v>
      </c>
    </row>
    <row r="97" spans="1:28" ht="38.25" x14ac:dyDescent="0.25">
      <c r="A97" s="25">
        <v>52838619</v>
      </c>
      <c r="B97" s="1">
        <v>91</v>
      </c>
      <c r="C97" s="1" t="s">
        <v>3160</v>
      </c>
      <c r="D97" s="22">
        <v>44575</v>
      </c>
      <c r="E97" s="22">
        <v>44926</v>
      </c>
      <c r="F97" s="57">
        <v>7288832</v>
      </c>
      <c r="G97" s="58">
        <v>85036373.329999998</v>
      </c>
      <c r="H97" s="42">
        <v>0</v>
      </c>
      <c r="I97" s="23">
        <f t="shared" ref="I97" si="7">G97+H97</f>
        <v>85036373.329999998</v>
      </c>
      <c r="J97" s="1" t="s">
        <v>286</v>
      </c>
      <c r="K97" s="22">
        <v>44578</v>
      </c>
      <c r="L97" s="1" t="s">
        <v>83</v>
      </c>
      <c r="M97" s="22">
        <v>44926</v>
      </c>
      <c r="N97" s="41"/>
      <c r="O97" s="25" t="str">
        <f>VLOOKUP(Tabla2[[#This Row],[No. Contrato]],'[1]BASE DE DATOS CONTRATISTAS'!$1:$1048576,34,FALSE)</f>
        <v>CESIÓN</v>
      </c>
      <c r="P97" s="22">
        <f>VLOOKUP(Tabla2[[#This Row],[No. Contrato]],'[1]BASE DE DATOS CONTRATISTAS'!$1:$1048576,35,FALSE)</f>
        <v>44700</v>
      </c>
      <c r="Q97" s="22"/>
      <c r="R97" s="25"/>
      <c r="S97" s="22"/>
      <c r="T97" s="22"/>
      <c r="U97" s="1" t="s">
        <v>287</v>
      </c>
      <c r="V97" s="24" t="str">
        <f>VLOOKUP(Tabla2[[#All],[No. Contrato]],'[1]BASE DE DATOS CONTRATISTAS'!$A$1:$AO$364,41,)</f>
        <v xml:space="preserve">Contratación Directa </v>
      </c>
      <c r="W97" s="1" t="s">
        <v>28</v>
      </c>
      <c r="X97" s="43" t="str">
        <f>VLOOKUP(Tabla2[[#This Row],[No. Contrato]],'[1]BASE DE DATOS CONTRATISTAS'!$A:$N,14,FALSE)</f>
        <v>IvanaGonzalez@supertransporte.gov.co</v>
      </c>
      <c r="Y97" s="44">
        <f>VLOOKUP($A97,'BASE DE DATOS'!$A:$AL,17,FALSE)</f>
        <v>29884211</v>
      </c>
      <c r="Z97" s="44">
        <f>VLOOKUP($A97,'BASE DE DATOS'!$A:$AL,16,FALSE)</f>
        <v>0.2</v>
      </c>
      <c r="AA97" s="45">
        <f>VLOOKUP($A97,'BASE DE DATOS'!$A:$AL,18,FALSE)</f>
        <v>0.99999999330750278</v>
      </c>
      <c r="AB97" s="1" t="s">
        <v>288</v>
      </c>
    </row>
    <row r="98" spans="1:28" ht="38.25" x14ac:dyDescent="0.25">
      <c r="A98" s="25">
        <v>52200990</v>
      </c>
      <c r="B98" s="1">
        <v>91</v>
      </c>
      <c r="C98" s="1" t="s">
        <v>3161</v>
      </c>
      <c r="D98" s="22">
        <v>44575</v>
      </c>
      <c r="E98" s="22">
        <v>44926</v>
      </c>
      <c r="F98" s="57">
        <v>7288832</v>
      </c>
      <c r="G98" s="58">
        <v>85036373.329999998</v>
      </c>
      <c r="H98" s="42">
        <v>0</v>
      </c>
      <c r="I98" s="23">
        <f t="shared" si="5"/>
        <v>85036373.329999998</v>
      </c>
      <c r="J98" s="1" t="s">
        <v>286</v>
      </c>
      <c r="K98" s="22">
        <v>44578</v>
      </c>
      <c r="L98" s="1" t="s">
        <v>83</v>
      </c>
      <c r="M98" s="22">
        <v>44926</v>
      </c>
      <c r="N98" s="41"/>
      <c r="O98" s="25" t="str">
        <f>VLOOKUP(Tabla2[[#This Row],[No. Contrato]],'[1]BASE DE DATOS CONTRATISTAS'!$1:$1048576,34,FALSE)</f>
        <v>CESIÓN</v>
      </c>
      <c r="P98" s="22">
        <f>VLOOKUP(Tabla2[[#This Row],[No. Contrato]],'[1]BASE DE DATOS CONTRATISTAS'!$1:$1048576,35,FALSE)</f>
        <v>44700</v>
      </c>
      <c r="Q98" s="22"/>
      <c r="R98" s="25"/>
      <c r="S98" s="22"/>
      <c r="T98" s="22"/>
      <c r="U98" s="1" t="s">
        <v>287</v>
      </c>
      <c r="V98" s="24" t="str">
        <f>VLOOKUP(Tabla2[[#All],[No. Contrato]],'[1]BASE DE DATOS CONTRATISTAS'!$A$1:$AO$364,41,)</f>
        <v xml:space="preserve">Contratación Directa </v>
      </c>
      <c r="W98" s="1" t="s">
        <v>28</v>
      </c>
      <c r="X98" s="43" t="str">
        <f>VLOOKUP(Tabla2[[#This Row],[No. Contrato]],'[1]BASE DE DATOS CONTRATISTAS'!$A:$N,14,FALSE)</f>
        <v>IvanaGonzalez@supertransporte.gov.co</v>
      </c>
      <c r="Y98" s="44">
        <f>VLOOKUP($A98,'BASE DE DATOS'!$A:$AL,17,FALSE)</f>
        <v>30856055.000000004</v>
      </c>
      <c r="Z98" s="44">
        <f>VLOOKUP($A98,'BASE DE DATOS'!$A:$AL,16,FALSE)</f>
        <v>24296107.129999999</v>
      </c>
      <c r="AA98" s="45">
        <f>VLOOKUP($A98,'BASE DE DATOS'!$A:$AL,18,FALSE)</f>
        <v>0.55947135721114116</v>
      </c>
      <c r="AB98" s="1" t="s">
        <v>288</v>
      </c>
    </row>
    <row r="99" spans="1:28" ht="38.25" x14ac:dyDescent="0.25">
      <c r="A99" s="25">
        <v>52120669</v>
      </c>
      <c r="B99" s="1">
        <v>92</v>
      </c>
      <c r="C99" s="1" t="s">
        <v>289</v>
      </c>
      <c r="D99" s="22">
        <v>44575</v>
      </c>
      <c r="E99" s="22">
        <v>44926</v>
      </c>
      <c r="F99" s="57">
        <v>7288832</v>
      </c>
      <c r="G99" s="58">
        <v>85036373.329999998</v>
      </c>
      <c r="H99" s="42">
        <v>0</v>
      </c>
      <c r="I99" s="23">
        <f t="shared" si="5"/>
        <v>85036373.329999998</v>
      </c>
      <c r="J99" s="1" t="s">
        <v>286</v>
      </c>
      <c r="K99" s="22">
        <v>44579</v>
      </c>
      <c r="L99" s="1" t="s">
        <v>83</v>
      </c>
      <c r="M99" s="22">
        <v>44926</v>
      </c>
      <c r="N99" s="41"/>
      <c r="O99" s="25"/>
      <c r="P99" s="22"/>
      <c r="Q99" s="22"/>
      <c r="R99" s="25"/>
      <c r="S99" s="22"/>
      <c r="T99" s="22"/>
      <c r="U99" s="1" t="s">
        <v>287</v>
      </c>
      <c r="V99" s="24" t="str">
        <f>VLOOKUP(Tabla2[[#All],[No. Contrato]],'[1]BASE DE DATOS CONTRATISTAS'!$A$1:$AO$364,41,)</f>
        <v xml:space="preserve">Contratación Directa </v>
      </c>
      <c r="W99" s="1" t="s">
        <v>28</v>
      </c>
      <c r="X99" s="43" t="str">
        <f>VLOOKUP(Tabla2[[#This Row],[No. Contrato]],'[1]BASE DE DATOS CONTRATISTAS'!$A:$N,14,FALSE)</f>
        <v>jannethcortes@supertransporte.gov.co</v>
      </c>
      <c r="Y99" s="44">
        <f>VLOOKUP($A99,'BASE DE DATOS'!$A:$AL,17,FALSE)</f>
        <v>61469150</v>
      </c>
      <c r="Z99" s="44">
        <f>VLOOKUP($A99,'BASE DE DATOS'!$A:$AL,16,FALSE)</f>
        <v>23567223.329999998</v>
      </c>
      <c r="AA99" s="45">
        <f>VLOOKUP($A99,'BASE DE DATOS'!$A:$AL,18,FALSE)</f>
        <v>0.72285714445343463</v>
      </c>
      <c r="AB99" s="1" t="s">
        <v>290</v>
      </c>
    </row>
    <row r="100" spans="1:28" ht="38.25" x14ac:dyDescent="0.25">
      <c r="A100" s="25">
        <v>1015452979</v>
      </c>
      <c r="B100" s="1">
        <v>93</v>
      </c>
      <c r="C100" s="1" t="s">
        <v>291</v>
      </c>
      <c r="D100" s="22">
        <v>44574</v>
      </c>
      <c r="E100" s="22">
        <v>44926</v>
      </c>
      <c r="F100" s="57">
        <v>2941952</v>
      </c>
      <c r="G100" s="58">
        <v>34322733.329999998</v>
      </c>
      <c r="H100" s="42">
        <v>0</v>
      </c>
      <c r="I100" s="23">
        <f t="shared" si="5"/>
        <v>34322733.329999998</v>
      </c>
      <c r="J100" s="1" t="s">
        <v>50</v>
      </c>
      <c r="K100" s="22">
        <v>44578</v>
      </c>
      <c r="L100" s="1" t="s">
        <v>26</v>
      </c>
      <c r="M100" s="22">
        <v>44926</v>
      </c>
      <c r="N100" s="41"/>
      <c r="O100" s="25"/>
      <c r="P100" s="22"/>
      <c r="Q100" s="22"/>
      <c r="R100" s="25"/>
      <c r="S100" s="22"/>
      <c r="T100" s="22"/>
      <c r="U100" s="1" t="s">
        <v>292</v>
      </c>
      <c r="V100" s="24" t="str">
        <f>VLOOKUP(Tabla2[[#All],[No. Contrato]],'[1]BASE DE DATOS CONTRATISTAS'!$A$1:$AO$364,41,)</f>
        <v xml:space="preserve">Contratación Directa </v>
      </c>
      <c r="W100" s="1" t="s">
        <v>28</v>
      </c>
      <c r="X100" s="43" t="str">
        <f>VLOOKUP(Tabla2[[#This Row],[No. Contrato]],'[1]BASE DE DATOS CONTRATISTAS'!$A:$N,14,FALSE)</f>
        <v>juliethorozco@supertransporte.gov.co</v>
      </c>
      <c r="Y100" s="44">
        <f>VLOOKUP($A100,'BASE DE DATOS'!$A:$AL,17,FALSE)</f>
        <v>24908527</v>
      </c>
      <c r="Z100" s="44">
        <f>VLOOKUP($A100,'BASE DE DATOS'!$A:$AL,16,FALSE)</f>
        <v>9414206.3300000001</v>
      </c>
      <c r="AA100" s="45">
        <f>VLOOKUP($A100,'BASE DE DATOS'!$A:$AL,18,FALSE)</f>
        <v>0.72571513348060035</v>
      </c>
      <c r="AB100" s="1" t="s">
        <v>293</v>
      </c>
    </row>
    <row r="101" spans="1:28" ht="38.25" x14ac:dyDescent="0.25">
      <c r="A101" s="25">
        <v>1079183254</v>
      </c>
      <c r="B101" s="1">
        <v>94</v>
      </c>
      <c r="C101" s="1" t="s">
        <v>294</v>
      </c>
      <c r="D101" s="22">
        <v>44572</v>
      </c>
      <c r="E101" s="22">
        <v>44926</v>
      </c>
      <c r="F101" s="58">
        <v>2941952</v>
      </c>
      <c r="G101" s="58">
        <v>34322773</v>
      </c>
      <c r="H101" s="42">
        <v>0</v>
      </c>
      <c r="I101" s="23">
        <f t="shared" si="5"/>
        <v>34322773</v>
      </c>
      <c r="J101" s="1" t="s">
        <v>66</v>
      </c>
      <c r="K101" s="22">
        <v>44573</v>
      </c>
      <c r="L101" s="1" t="s">
        <v>26</v>
      </c>
      <c r="M101" s="22">
        <v>44926</v>
      </c>
      <c r="N101" s="41"/>
      <c r="O101" s="25"/>
      <c r="P101" s="22"/>
      <c r="Q101" s="22"/>
      <c r="R101" s="25"/>
      <c r="S101" s="22"/>
      <c r="T101" s="22"/>
      <c r="U101" s="1" t="s">
        <v>67</v>
      </c>
      <c r="V101" s="24" t="str">
        <f>VLOOKUP(Tabla2[[#All],[No. Contrato]],'[1]BASE DE DATOS CONTRATISTAS'!$A$1:$AO$364,41,)</f>
        <v xml:space="preserve">Contratación Directa </v>
      </c>
      <c r="W101" s="1" t="s">
        <v>28</v>
      </c>
      <c r="X101" s="43" t="str">
        <f>VLOOKUP(Tabla2[[#This Row],[No. Contrato]],'[1]BASE DE DATOS CONTRATISTAS'!$A:$N,14,FALSE)</f>
        <v>luistrujillo@supertransporte.gov.co</v>
      </c>
      <c r="Y101" s="44">
        <f>VLOOKUP($A101,'BASE DE DATOS'!$A:$AL,17,FALSE)</f>
        <v>25398852</v>
      </c>
      <c r="Z101" s="44">
        <f>VLOOKUP($A101,'BASE DE DATOS'!$A:$AL,16,FALSE)</f>
        <v>8923921</v>
      </c>
      <c r="AA101" s="45">
        <f>VLOOKUP($A101,'BASE DE DATOS'!$A:$AL,18,FALSE)</f>
        <v>0.73999999941729655</v>
      </c>
      <c r="AB101" s="1" t="s">
        <v>295</v>
      </c>
    </row>
    <row r="102" spans="1:28" ht="38.25" x14ac:dyDescent="0.25">
      <c r="A102" s="25">
        <v>1031128493</v>
      </c>
      <c r="B102" s="1">
        <v>95</v>
      </c>
      <c r="C102" s="1" t="s">
        <v>296</v>
      </c>
      <c r="D102" s="22">
        <v>44573</v>
      </c>
      <c r="E102" s="22">
        <v>44926</v>
      </c>
      <c r="F102" s="58">
        <v>3529728</v>
      </c>
      <c r="G102" s="58">
        <v>41062502</v>
      </c>
      <c r="H102" s="42">
        <v>0</v>
      </c>
      <c r="I102" s="23">
        <f t="shared" si="5"/>
        <v>41062502</v>
      </c>
      <c r="J102" s="1" t="s">
        <v>270</v>
      </c>
      <c r="K102" s="22">
        <v>44574</v>
      </c>
      <c r="L102" s="1" t="s">
        <v>83</v>
      </c>
      <c r="M102" s="22">
        <v>44926</v>
      </c>
      <c r="N102" s="41"/>
      <c r="O102" s="25"/>
      <c r="P102" s="22"/>
      <c r="Q102" s="22"/>
      <c r="R102" s="25"/>
      <c r="S102" s="22"/>
      <c r="T102" s="22"/>
      <c r="U102" s="1" t="s">
        <v>267</v>
      </c>
      <c r="V102" s="24" t="str">
        <f>VLOOKUP(Tabla2[[#All],[No. Contrato]],'[1]BASE DE DATOS CONTRATISTAS'!$A$1:$AO$364,41,)</f>
        <v xml:space="preserve">Contratación Directa </v>
      </c>
      <c r="W102" s="1" t="s">
        <v>28</v>
      </c>
      <c r="X102" s="43" t="str">
        <f>VLOOKUP(Tabla2[[#This Row],[No. Contrato]],'[1]BASE DE DATOS CONTRATISTAS'!$A:$N,14,FALSE)</f>
        <v>giovannyrodriguez@supertransporte.gov.co</v>
      </c>
      <c r="Y102" s="44">
        <f>VLOOKUP($A102,'BASE DE DATOS'!$A:$AL,17,FALSE)</f>
        <v>30355661</v>
      </c>
      <c r="Z102" s="44">
        <f>VLOOKUP($A102,'BASE DE DATOS'!$A:$AL,16,FALSE)</f>
        <v>10706841</v>
      </c>
      <c r="AA102" s="45">
        <f>VLOOKUP($A102,'BASE DE DATOS'!$A:$AL,18,FALSE)</f>
        <v>0.73925502639853757</v>
      </c>
      <c r="AB102" s="1" t="s">
        <v>297</v>
      </c>
    </row>
    <row r="103" spans="1:28" ht="38.25" x14ac:dyDescent="0.25">
      <c r="A103" s="25">
        <v>1107081223</v>
      </c>
      <c r="B103" s="1">
        <v>96</v>
      </c>
      <c r="C103" s="1" t="s">
        <v>298</v>
      </c>
      <c r="D103" s="22">
        <v>44573</v>
      </c>
      <c r="E103" s="22">
        <v>44926</v>
      </c>
      <c r="F103" s="58">
        <v>3529728</v>
      </c>
      <c r="G103" s="58">
        <v>40944845</v>
      </c>
      <c r="H103" s="42">
        <v>0</v>
      </c>
      <c r="I103" s="23">
        <f t="shared" si="5"/>
        <v>40944845</v>
      </c>
      <c r="J103" s="1" t="s">
        <v>266</v>
      </c>
      <c r="K103" s="22">
        <v>44575</v>
      </c>
      <c r="L103" s="1" t="s">
        <v>83</v>
      </c>
      <c r="M103" s="22">
        <v>44926</v>
      </c>
      <c r="N103" s="41"/>
      <c r="O103" s="25"/>
      <c r="P103" s="22"/>
      <c r="Q103" s="22"/>
      <c r="R103" s="25"/>
      <c r="S103" s="22"/>
      <c r="T103" s="22"/>
      <c r="U103" s="1" t="s">
        <v>267</v>
      </c>
      <c r="V103" s="24" t="str">
        <f>VLOOKUP(Tabla2[[#All],[No. Contrato]],'[1]BASE DE DATOS CONTRATISTAS'!$A$1:$AO$364,41,)</f>
        <v xml:space="preserve">Contratación Directa </v>
      </c>
      <c r="W103" s="1" t="s">
        <v>28</v>
      </c>
      <c r="X103" s="43" t="str">
        <f>VLOOKUP(Tabla2[[#This Row],[No. Contrato]],'[1]BASE DE DATOS CONTRATISTAS'!$A:$N,14,FALSE)</f>
        <v>LizettePerdomo@supertransporte.gov.co</v>
      </c>
      <c r="Y103" s="44">
        <f>VLOOKUP($A103,'BASE DE DATOS'!$A:$AL,17,FALSE)</f>
        <v>30238003</v>
      </c>
      <c r="Z103" s="44">
        <f>VLOOKUP($A103,'BASE DE DATOS'!$A:$AL,16,FALSE)</f>
        <v>10706842</v>
      </c>
      <c r="AA103" s="45">
        <f>VLOOKUP($A103,'BASE DE DATOS'!$A:$AL,18,FALSE)</f>
        <v>0.7385057386344972</v>
      </c>
      <c r="AB103" s="1" t="s">
        <v>299</v>
      </c>
    </row>
    <row r="104" spans="1:28" ht="38.25" x14ac:dyDescent="0.25">
      <c r="A104" s="25">
        <v>1010207847</v>
      </c>
      <c r="B104" s="1">
        <v>97</v>
      </c>
      <c r="C104" s="1" t="s">
        <v>300</v>
      </c>
      <c r="D104" s="22">
        <v>44573</v>
      </c>
      <c r="E104" s="22">
        <v>44926</v>
      </c>
      <c r="F104" s="57">
        <v>3529728</v>
      </c>
      <c r="G104" s="58">
        <v>41533133</v>
      </c>
      <c r="H104" s="42">
        <v>0</v>
      </c>
      <c r="I104" s="23">
        <f t="shared" si="5"/>
        <v>41533133</v>
      </c>
      <c r="J104" s="1" t="s">
        <v>301</v>
      </c>
      <c r="K104" s="22">
        <v>44574</v>
      </c>
      <c r="L104" s="1" t="s">
        <v>83</v>
      </c>
      <c r="M104" s="22">
        <v>44926</v>
      </c>
      <c r="N104" s="41"/>
      <c r="O104" s="25"/>
      <c r="P104" s="22"/>
      <c r="Q104" s="22"/>
      <c r="R104" s="25"/>
      <c r="S104" s="22"/>
      <c r="T104" s="22"/>
      <c r="U104" s="1" t="s">
        <v>302</v>
      </c>
      <c r="V104" s="24" t="str">
        <f>VLOOKUP(Tabla2[[#All],[No. Contrato]],'[1]BASE DE DATOS CONTRATISTAS'!$A$1:$AO$364,41,)</f>
        <v xml:space="preserve">Contratación Directa </v>
      </c>
      <c r="W104" s="1" t="s">
        <v>28</v>
      </c>
      <c r="X104" s="43" t="str">
        <f>VLOOKUP(Tabla2[[#This Row],[No. Contrato]],'[1]BASE DE DATOS CONTRATISTAS'!$A:$N,14,FALSE)</f>
        <v>DianaMora@supertransporte.gov.co</v>
      </c>
      <c r="Y104" s="44">
        <f>VLOOKUP($A104,'BASE DE DATOS'!$A:$AL,17,FALSE)</f>
        <v>30355661</v>
      </c>
      <c r="Z104" s="44">
        <f>VLOOKUP($A104,'BASE DE DATOS'!$A:$AL,16,FALSE)</f>
        <v>11177472</v>
      </c>
      <c r="AA104" s="45">
        <f>VLOOKUP($A104,'BASE DE DATOS'!$A:$AL,18,FALSE)</f>
        <v>0.73087818826477646</v>
      </c>
      <c r="AB104" s="1" t="s">
        <v>303</v>
      </c>
    </row>
    <row r="105" spans="1:28" ht="25.5" x14ac:dyDescent="0.25">
      <c r="A105" s="25">
        <v>1016040918</v>
      </c>
      <c r="B105" s="1">
        <v>98</v>
      </c>
      <c r="C105" s="1" t="s">
        <v>304</v>
      </c>
      <c r="D105" s="22">
        <v>44573</v>
      </c>
      <c r="E105" s="22">
        <v>44926</v>
      </c>
      <c r="F105" s="57">
        <v>2941952</v>
      </c>
      <c r="G105" s="58">
        <v>34616969</v>
      </c>
      <c r="H105" s="42">
        <v>0</v>
      </c>
      <c r="I105" s="23">
        <f t="shared" si="5"/>
        <v>34616969</v>
      </c>
      <c r="J105" s="1" t="s">
        <v>301</v>
      </c>
      <c r="K105" s="22">
        <v>44574</v>
      </c>
      <c r="L105" s="1" t="s">
        <v>83</v>
      </c>
      <c r="M105" s="22">
        <v>44926</v>
      </c>
      <c r="N105" s="41"/>
      <c r="O105" s="25"/>
      <c r="P105" s="22"/>
      <c r="Q105" s="22"/>
      <c r="R105" s="25"/>
      <c r="S105" s="22"/>
      <c r="T105" s="22"/>
      <c r="U105" s="1" t="s">
        <v>305</v>
      </c>
      <c r="V105" s="24" t="str">
        <f>VLOOKUP(Tabla2[[#All],[No. Contrato]],'[1]BASE DE DATOS CONTRATISTAS'!$A$1:$AO$364,41,)</f>
        <v xml:space="preserve">Contratación Directa </v>
      </c>
      <c r="W105" s="1" t="s">
        <v>28</v>
      </c>
      <c r="X105" s="43" t="str">
        <f>VLOOKUP(Tabla2[[#This Row],[No. Contrato]],'[1]BASE DE DATOS CONTRATISTAS'!$A:$N,14,FALSE)</f>
        <v>GisselGomez@supertransporte.gov.co</v>
      </c>
      <c r="Y105" s="44">
        <f>VLOOKUP($A105,'BASE DE DATOS'!$A:$AL,17,FALSE)</f>
        <v>25300787</v>
      </c>
      <c r="Z105" s="44">
        <f>VLOOKUP($A105,'BASE DE DATOS'!$A:$AL,16,FALSE)</f>
        <v>9316182</v>
      </c>
      <c r="AA105" s="45">
        <f>VLOOKUP($A105,'BASE DE DATOS'!$A:$AL,18,FALSE)</f>
        <v>0.73087817133845545</v>
      </c>
      <c r="AB105" s="1" t="s">
        <v>306</v>
      </c>
    </row>
    <row r="106" spans="1:28" ht="51" x14ac:dyDescent="0.25">
      <c r="A106" s="25">
        <v>1010233921</v>
      </c>
      <c r="B106" s="1">
        <v>99</v>
      </c>
      <c r="C106" s="1" t="s">
        <v>307</v>
      </c>
      <c r="D106" s="22">
        <v>44573</v>
      </c>
      <c r="E106" s="22">
        <v>44926</v>
      </c>
      <c r="F106" s="64">
        <v>2941952</v>
      </c>
      <c r="G106" s="58">
        <v>34322773</v>
      </c>
      <c r="H106" s="42">
        <v>0</v>
      </c>
      <c r="I106" s="23">
        <f t="shared" si="5"/>
        <v>34322773</v>
      </c>
      <c r="J106" s="1" t="s">
        <v>308</v>
      </c>
      <c r="K106" s="22">
        <v>44575</v>
      </c>
      <c r="L106" s="1" t="s">
        <v>83</v>
      </c>
      <c r="M106" s="22">
        <v>44926</v>
      </c>
      <c r="N106" s="41"/>
      <c r="O106" s="25"/>
      <c r="P106" s="22"/>
      <c r="Q106" s="22"/>
      <c r="R106" s="25"/>
      <c r="S106" s="22"/>
      <c r="T106" s="22"/>
      <c r="U106" s="1" t="s">
        <v>309</v>
      </c>
      <c r="V106" s="24" t="str">
        <f>VLOOKUP(Tabla2[[#All],[No. Contrato]],'[1]BASE DE DATOS CONTRATISTAS'!$A$1:$AO$364,41,)</f>
        <v xml:space="preserve">Contratación Directa </v>
      </c>
      <c r="W106" s="1" t="s">
        <v>28</v>
      </c>
      <c r="X106" s="43" t="str">
        <f>VLOOKUP(Tabla2[[#This Row],[No. Contrato]],'[1]BASE DE DATOS CONTRATISTAS'!$A:$N,14,FALSE)</f>
        <v>neyffersalinas@supertransporte.gov.co</v>
      </c>
      <c r="Y106" s="44">
        <f>VLOOKUP($A106,'BASE DE DATOS'!$A:$AL,17,FALSE)</f>
        <v>25202722</v>
      </c>
      <c r="Z106" s="44">
        <f>VLOOKUP($A106,'BASE DE DATOS'!$A:$AL,16,FALSE)</f>
        <v>9120051</v>
      </c>
      <c r="AA106" s="45">
        <f>VLOOKUP($A106,'BASE DE DATOS'!$A:$AL,18,FALSE)</f>
        <v>0.73428571753220517</v>
      </c>
      <c r="AB106" s="1" t="s">
        <v>310</v>
      </c>
    </row>
    <row r="107" spans="1:28" ht="38.25" x14ac:dyDescent="0.25">
      <c r="A107" s="25">
        <v>1082990906</v>
      </c>
      <c r="B107" s="1">
        <v>100</v>
      </c>
      <c r="C107" s="1" t="s">
        <v>311</v>
      </c>
      <c r="D107" s="22">
        <v>44574</v>
      </c>
      <c r="E107" s="22">
        <v>44926</v>
      </c>
      <c r="F107" s="58">
        <v>3529728</v>
      </c>
      <c r="G107" s="58">
        <v>40944845</v>
      </c>
      <c r="H107" s="42">
        <v>0</v>
      </c>
      <c r="I107" s="23">
        <f t="shared" si="5"/>
        <v>40944845</v>
      </c>
      <c r="J107" s="1" t="s">
        <v>266</v>
      </c>
      <c r="K107" s="22">
        <v>44575</v>
      </c>
      <c r="L107" s="1" t="s">
        <v>83</v>
      </c>
      <c r="M107" s="22">
        <v>44926</v>
      </c>
      <c r="N107" s="41"/>
      <c r="O107" s="25"/>
      <c r="P107" s="22"/>
      <c r="Q107" s="22"/>
      <c r="R107" s="25"/>
      <c r="S107" s="22"/>
      <c r="T107" s="22"/>
      <c r="U107" s="1" t="s">
        <v>267</v>
      </c>
      <c r="V107" s="24" t="str">
        <f>VLOOKUP(Tabla2[[#All],[No. Contrato]],'[1]BASE DE DATOS CONTRATISTAS'!$A$1:$AO$364,41,)</f>
        <v xml:space="preserve">Contratación Directa </v>
      </c>
      <c r="W107" s="1" t="s">
        <v>28</v>
      </c>
      <c r="X107" s="43" t="str">
        <f>VLOOKUP(Tabla2[[#This Row],[No. Contrato]],'[1]BASE DE DATOS CONTRATISTAS'!$A:$N,14,FALSE)</f>
        <v>lauracabas@supertransporte.gov.co</v>
      </c>
      <c r="Y107" s="44">
        <f>VLOOKUP($A107,'BASE DE DATOS'!$A:$AL,17,FALSE)</f>
        <v>30238003</v>
      </c>
      <c r="Z107" s="44">
        <f>VLOOKUP($A107,'BASE DE DATOS'!$A:$AL,16,FALSE)</f>
        <v>10706842</v>
      </c>
      <c r="AA107" s="45">
        <f>VLOOKUP($A107,'BASE DE DATOS'!$A:$AL,18,FALSE)</f>
        <v>0.7385057386344972</v>
      </c>
      <c r="AB107" s="1" t="s">
        <v>312</v>
      </c>
    </row>
    <row r="108" spans="1:28" ht="38.25" x14ac:dyDescent="0.25">
      <c r="A108" s="25">
        <v>1016040173</v>
      </c>
      <c r="B108" s="1">
        <v>101</v>
      </c>
      <c r="C108" s="1" t="s">
        <v>313</v>
      </c>
      <c r="D108" s="22">
        <v>44574</v>
      </c>
      <c r="E108" s="22">
        <v>44926</v>
      </c>
      <c r="F108" s="57">
        <v>3179045</v>
      </c>
      <c r="G108" s="58">
        <v>37406761</v>
      </c>
      <c r="H108" s="42">
        <v>0</v>
      </c>
      <c r="I108" s="23">
        <f t="shared" si="5"/>
        <v>37406761</v>
      </c>
      <c r="J108" s="1" t="s">
        <v>301</v>
      </c>
      <c r="K108" s="22">
        <v>44575</v>
      </c>
      <c r="L108" s="1" t="s">
        <v>83</v>
      </c>
      <c r="M108" s="22">
        <v>44926</v>
      </c>
      <c r="N108" s="41"/>
      <c r="O108" s="25"/>
      <c r="P108" s="22"/>
      <c r="Q108" s="22"/>
      <c r="R108" s="25"/>
      <c r="S108" s="22"/>
      <c r="T108" s="22"/>
      <c r="U108" s="1" t="s">
        <v>314</v>
      </c>
      <c r="V108" s="24" t="str">
        <f>VLOOKUP(Tabla2[[#All],[No. Contrato]],'[1]BASE DE DATOS CONTRATISTAS'!$A$1:$AO$364,41,)</f>
        <v xml:space="preserve">Contratación Directa </v>
      </c>
      <c r="W108" s="1" t="s">
        <v>28</v>
      </c>
      <c r="X108" s="43" t="str">
        <f>VLOOKUP(Tabla2[[#This Row],[No. Contrato]],'[1]BASE DE DATOS CONTRATISTAS'!$A:$N,14,FALSE)</f>
        <v>OlgaMunza@supertransporte.gov.co</v>
      </c>
      <c r="Y108" s="44">
        <f>VLOOKUP($A108,'BASE DE DATOS'!$A:$AL,17,FALSE)</f>
        <v>27233819</v>
      </c>
      <c r="Z108" s="44">
        <f>VLOOKUP($A108,'BASE DE DATOS'!$A:$AL,16,FALSE)</f>
        <v>10172942</v>
      </c>
      <c r="AA108" s="45">
        <f>VLOOKUP($A108,'BASE DE DATOS'!$A:$AL,18,FALSE)</f>
        <v>0.72804536591660529</v>
      </c>
      <c r="AB108" s="1" t="s">
        <v>315</v>
      </c>
    </row>
    <row r="109" spans="1:28" ht="38.25" x14ac:dyDescent="0.25">
      <c r="A109" s="25">
        <v>94551412</v>
      </c>
      <c r="B109" s="1">
        <v>102</v>
      </c>
      <c r="C109" s="1" t="s">
        <v>316</v>
      </c>
      <c r="D109" s="22">
        <v>44574</v>
      </c>
      <c r="E109" s="22">
        <v>44926</v>
      </c>
      <c r="F109" s="58">
        <v>4227072</v>
      </c>
      <c r="G109" s="58">
        <v>49034035</v>
      </c>
      <c r="H109" s="42">
        <v>0</v>
      </c>
      <c r="I109" s="23">
        <f t="shared" si="5"/>
        <v>49034035</v>
      </c>
      <c r="J109" s="1" t="s">
        <v>317</v>
      </c>
      <c r="K109" s="22">
        <v>44575</v>
      </c>
      <c r="L109" s="1" t="s">
        <v>83</v>
      </c>
      <c r="M109" s="22">
        <v>44926</v>
      </c>
      <c r="N109" s="41"/>
      <c r="O109" s="25"/>
      <c r="P109" s="22"/>
      <c r="Q109" s="22"/>
      <c r="R109" s="25"/>
      <c r="S109" s="22"/>
      <c r="T109" s="22"/>
      <c r="U109" s="1" t="s">
        <v>267</v>
      </c>
      <c r="V109" s="24" t="str">
        <f>VLOOKUP(Tabla2[[#All],[No. Contrato]],'[1]BASE DE DATOS CONTRATISTAS'!$A$1:$AO$364,41,)</f>
        <v xml:space="preserve">Contratación Directa </v>
      </c>
      <c r="W109" s="1" t="s">
        <v>28</v>
      </c>
      <c r="X109" s="43" t="str">
        <f>VLOOKUP(Tabla2[[#This Row],[No. Contrato]],'[1]BASE DE DATOS CONTRATISTAS'!$A:$N,14,FALSE)</f>
        <v>jorgefiligrana@supertransporte.gov.co</v>
      </c>
      <c r="Y109" s="44">
        <f>VLOOKUP($A109,'BASE DE DATOS'!$A:$AL,17,FALSE)</f>
        <v>36211917</v>
      </c>
      <c r="Z109" s="44">
        <f>VLOOKUP($A109,'BASE DE DATOS'!$A:$AL,16,FALSE)</f>
        <v>12822118</v>
      </c>
      <c r="AA109" s="45">
        <f>VLOOKUP($A109,'BASE DE DATOS'!$A:$AL,18,FALSE)</f>
        <v>0.73850575421745324</v>
      </c>
      <c r="AB109" s="1" t="s">
        <v>318</v>
      </c>
    </row>
    <row r="110" spans="1:28" ht="38.25" x14ac:dyDescent="0.25">
      <c r="A110" s="25">
        <v>1110535071</v>
      </c>
      <c r="B110" s="1">
        <v>103</v>
      </c>
      <c r="C110" s="1" t="s">
        <v>319</v>
      </c>
      <c r="D110" s="22">
        <v>44574</v>
      </c>
      <c r="E110" s="22">
        <v>44926</v>
      </c>
      <c r="F110" s="58">
        <v>3529728</v>
      </c>
      <c r="G110" s="58">
        <v>40944845</v>
      </c>
      <c r="H110" s="42">
        <v>0</v>
      </c>
      <c r="I110" s="23">
        <f t="shared" si="5"/>
        <v>40944845</v>
      </c>
      <c r="J110" s="1" t="s">
        <v>317</v>
      </c>
      <c r="K110" s="22">
        <v>44575</v>
      </c>
      <c r="L110" s="1" t="s">
        <v>83</v>
      </c>
      <c r="M110" s="22">
        <v>44926</v>
      </c>
      <c r="N110" s="41"/>
      <c r="O110" s="25"/>
      <c r="P110" s="22"/>
      <c r="Q110" s="22"/>
      <c r="R110" s="25"/>
      <c r="S110" s="22"/>
      <c r="T110" s="22"/>
      <c r="U110" s="1" t="s">
        <v>267</v>
      </c>
      <c r="V110" s="24" t="str">
        <f>VLOOKUP(Tabla2[[#All],[No. Contrato]],'[1]BASE DE DATOS CONTRATISTAS'!$A$1:$AO$364,41,)</f>
        <v xml:space="preserve">Contratación Directa </v>
      </c>
      <c r="W110" s="1" t="s">
        <v>28</v>
      </c>
      <c r="X110" s="43" t="str">
        <f>VLOOKUP(Tabla2[[#This Row],[No. Contrato]],'[1]BASE DE DATOS CONTRATISTAS'!$A:$N,14,FALSE)</f>
        <v>heilynpava@supertransporte.gov.co</v>
      </c>
      <c r="Y110" s="44">
        <f>VLOOKUP($A110,'BASE DE DATOS'!$A:$AL,17,FALSE)</f>
        <v>30238003</v>
      </c>
      <c r="Z110" s="44">
        <f>VLOOKUP($A110,'BASE DE DATOS'!$A:$AL,16,FALSE)</f>
        <v>10706842</v>
      </c>
      <c r="AA110" s="45">
        <f>VLOOKUP($A110,'BASE DE DATOS'!$A:$AL,18,FALSE)</f>
        <v>0.7385057386344972</v>
      </c>
      <c r="AB110" s="1" t="s">
        <v>320</v>
      </c>
    </row>
    <row r="111" spans="1:28" ht="51" x14ac:dyDescent="0.25">
      <c r="A111" s="25">
        <v>1075670888</v>
      </c>
      <c r="B111" s="1">
        <v>104</v>
      </c>
      <c r="C111" s="1" t="s">
        <v>3162</v>
      </c>
      <c r="D111" s="22">
        <v>44573</v>
      </c>
      <c r="E111" s="22">
        <v>44926</v>
      </c>
      <c r="F111" s="58">
        <v>2941952</v>
      </c>
      <c r="G111" s="58">
        <v>34322773</v>
      </c>
      <c r="H111" s="42">
        <v>0</v>
      </c>
      <c r="I111" s="23">
        <f t="shared" ref="I111" si="8">G111+H111</f>
        <v>34322773</v>
      </c>
      <c r="J111" s="1" t="s">
        <v>308</v>
      </c>
      <c r="K111" s="22">
        <v>44574</v>
      </c>
      <c r="L111" s="1" t="s">
        <v>83</v>
      </c>
      <c r="M111" s="22">
        <v>44926</v>
      </c>
      <c r="N111" s="41"/>
      <c r="O111" s="25" t="str">
        <f>VLOOKUP(Tabla2[[#This Row],[No. Contrato]],'[1]BASE DE DATOS CONTRATISTAS'!$1:$1048576,34,FALSE)</f>
        <v>CESIÓN</v>
      </c>
      <c r="P111" s="22">
        <f>VLOOKUP(Tabla2[[#This Row],[No. Contrato]],'[1]BASE DE DATOS CONTRATISTAS'!$1:$1048576,35,FALSE)</f>
        <v>44663</v>
      </c>
      <c r="Q111" s="22"/>
      <c r="R111" s="25"/>
      <c r="S111" s="22"/>
      <c r="T111" s="22"/>
      <c r="U111" s="1" t="s">
        <v>309</v>
      </c>
      <c r="V111" s="24" t="str">
        <f>VLOOKUP(Tabla2[[#All],[No. Contrato]],'[1]BASE DE DATOS CONTRATISTAS'!$A$1:$AO$364,41,)</f>
        <v xml:space="preserve">Contratación Directa </v>
      </c>
      <c r="W111" s="1" t="s">
        <v>98</v>
      </c>
      <c r="X111" s="43" t="str">
        <f>VLOOKUP(Tabla2[[#This Row],[No. Contrato]],'[1]BASE DE DATOS CONTRATISTAS'!$A:$N,14,FALSE)</f>
        <v>LauraNCruz@supertransporte.gov.co</v>
      </c>
      <c r="Y111" s="44">
        <f>VLOOKUP($A111,'BASE DE DATOS'!$A:$AL,17,FALSE)</f>
        <v>8825856</v>
      </c>
      <c r="Z111" s="44">
        <f>VLOOKUP($A111,'BASE DE DATOS'!$A:$AL,16,FALSE)</f>
        <v>0</v>
      </c>
      <c r="AA111" s="45">
        <f>VLOOKUP($A111,'BASE DE DATOS'!$A:$AL,18,FALSE)</f>
        <v>1</v>
      </c>
      <c r="AB111" s="1" t="s">
        <v>321</v>
      </c>
    </row>
    <row r="112" spans="1:28" ht="51" x14ac:dyDescent="0.25">
      <c r="A112" s="25">
        <v>1075671938</v>
      </c>
      <c r="B112" s="1">
        <v>104</v>
      </c>
      <c r="C112" s="1" t="s">
        <v>3163</v>
      </c>
      <c r="D112" s="22">
        <v>44573</v>
      </c>
      <c r="E112" s="22">
        <v>44926</v>
      </c>
      <c r="F112" s="58">
        <v>2941952</v>
      </c>
      <c r="G112" s="58">
        <v>34322773</v>
      </c>
      <c r="H112" s="42">
        <v>0</v>
      </c>
      <c r="I112" s="23">
        <f t="shared" si="5"/>
        <v>34322773</v>
      </c>
      <c r="J112" s="1" t="s">
        <v>308</v>
      </c>
      <c r="K112" s="22">
        <v>44574</v>
      </c>
      <c r="L112" s="1" t="s">
        <v>83</v>
      </c>
      <c r="M112" s="22">
        <v>44926</v>
      </c>
      <c r="N112" s="41"/>
      <c r="O112" s="25" t="str">
        <f>VLOOKUP(Tabla2[[#This Row],[No. Contrato]],'[1]BASE DE DATOS CONTRATISTAS'!$1:$1048576,34,FALSE)</f>
        <v>CESIÓN</v>
      </c>
      <c r="P112" s="22">
        <f>VLOOKUP(Tabla2[[#This Row],[No. Contrato]],'[1]BASE DE DATOS CONTRATISTAS'!$1:$1048576,35,FALSE)</f>
        <v>44663</v>
      </c>
      <c r="Q112" s="22"/>
      <c r="R112" s="25"/>
      <c r="S112" s="22"/>
      <c r="T112" s="22"/>
      <c r="U112" s="1" t="s">
        <v>309</v>
      </c>
      <c r="V112" s="24" t="str">
        <f>VLOOKUP(Tabla2[[#All],[No. Contrato]],'[1]BASE DE DATOS CONTRATISTAS'!$A$1:$AO$364,41,)</f>
        <v xml:space="preserve">Contratación Directa </v>
      </c>
      <c r="W112" s="1" t="s">
        <v>98</v>
      </c>
      <c r="X112" s="43" t="str">
        <f>VLOOKUP(Tabla2[[#This Row],[No. Contrato]],'[1]BASE DE DATOS CONTRATISTAS'!$A:$N,14,FALSE)</f>
        <v>LauraNCruz@supertransporte.gov.co</v>
      </c>
      <c r="Y112" s="44">
        <f>VLOOKUP($A112,'BASE DE DATOS'!$A:$AL,17,FALSE)</f>
        <v>12650394</v>
      </c>
      <c r="Z112" s="44">
        <f>VLOOKUP($A112,'BASE DE DATOS'!$A:$AL,16,FALSE)</f>
        <v>12846523</v>
      </c>
      <c r="AA112" s="45">
        <f>VLOOKUP($A112,'BASE DE DATOS'!$A:$AL,18,FALSE)</f>
        <v>0.4961538683284728</v>
      </c>
      <c r="AB112" s="1" t="s">
        <v>321</v>
      </c>
    </row>
    <row r="113" spans="1:28" ht="38.25" x14ac:dyDescent="0.25">
      <c r="A113" s="25">
        <v>7221336</v>
      </c>
      <c r="B113" s="1">
        <v>105</v>
      </c>
      <c r="C113" s="1" t="s">
        <v>322</v>
      </c>
      <c r="D113" s="22">
        <v>44574</v>
      </c>
      <c r="E113" s="22">
        <v>44926</v>
      </c>
      <c r="F113" s="58">
        <v>3529728</v>
      </c>
      <c r="G113" s="58">
        <v>40944845</v>
      </c>
      <c r="H113" s="42">
        <v>0</v>
      </c>
      <c r="I113" s="23">
        <f t="shared" si="5"/>
        <v>40944845</v>
      </c>
      <c r="J113" s="1" t="s">
        <v>317</v>
      </c>
      <c r="K113" s="22">
        <v>44575</v>
      </c>
      <c r="L113" s="1" t="s">
        <v>83</v>
      </c>
      <c r="M113" s="22">
        <v>44926</v>
      </c>
      <c r="N113" s="41"/>
      <c r="O113" s="25"/>
      <c r="P113" s="22"/>
      <c r="Q113" s="22"/>
      <c r="R113" s="25"/>
      <c r="S113" s="22"/>
      <c r="T113" s="22"/>
      <c r="U113" s="1" t="s">
        <v>267</v>
      </c>
      <c r="V113" s="24" t="str">
        <f>VLOOKUP(Tabla2[[#All],[No. Contrato]],'[1]BASE DE DATOS CONTRATISTAS'!$A$1:$AO$364,41,)</f>
        <v xml:space="preserve">Contratación Directa </v>
      </c>
      <c r="W113" s="1" t="s">
        <v>28</v>
      </c>
      <c r="X113" s="43" t="str">
        <f>VLOOKUP(Tabla2[[#This Row],[No. Contrato]],'[1]BASE DE DATOS CONTRATISTAS'!$A:$N,14,FALSE)</f>
        <v>gerardosilva@supertransporte.gov.co</v>
      </c>
      <c r="Y113" s="44">
        <f>VLOOKUP($A113,'BASE DE DATOS'!$A:$AL,17,FALSE)</f>
        <v>30238003</v>
      </c>
      <c r="Z113" s="44">
        <f>VLOOKUP($A113,'BASE DE DATOS'!$A:$AL,16,FALSE)</f>
        <v>10706842</v>
      </c>
      <c r="AA113" s="45">
        <f>VLOOKUP($A113,'BASE DE DATOS'!$A:$AL,18,FALSE)</f>
        <v>0.7385057386344972</v>
      </c>
      <c r="AB113" s="1" t="s">
        <v>323</v>
      </c>
    </row>
    <row r="114" spans="1:28" ht="38.25" x14ac:dyDescent="0.25">
      <c r="A114" s="25">
        <v>1144100490</v>
      </c>
      <c r="B114" s="1">
        <v>106</v>
      </c>
      <c r="C114" s="1" t="s">
        <v>5977</v>
      </c>
      <c r="D114" s="22">
        <v>44574</v>
      </c>
      <c r="E114" s="22">
        <v>44926</v>
      </c>
      <c r="F114" s="58">
        <v>3529728</v>
      </c>
      <c r="G114" s="58">
        <v>40944845</v>
      </c>
      <c r="H114" s="42">
        <v>0</v>
      </c>
      <c r="I114" s="23">
        <f t="shared" si="5"/>
        <v>40944845</v>
      </c>
      <c r="J114" s="1" t="s">
        <v>317</v>
      </c>
      <c r="K114" s="22">
        <v>44575</v>
      </c>
      <c r="L114" s="1" t="s">
        <v>83</v>
      </c>
      <c r="M114" s="22">
        <v>44926</v>
      </c>
      <c r="N114" s="41"/>
      <c r="O114" s="25" t="str">
        <f>VLOOKUP(Tabla2[[#This Row],[No. Contrato]],'[1]BASE DE DATOS CONTRATISTAS'!$1:$1048576,34,FALSE)</f>
        <v>CESIÓN</v>
      </c>
      <c r="P114" s="22">
        <f>VLOOKUP(Tabla2[[#This Row],[No. Contrato]],'[1]BASE DE DATOS CONTRATISTAS'!$1:$1048576,35,FALSE)</f>
        <v>44798</v>
      </c>
      <c r="Q114" s="22"/>
      <c r="R114" s="25"/>
      <c r="S114" s="22"/>
      <c r="T114" s="22"/>
      <c r="U114" s="1" t="s">
        <v>267</v>
      </c>
      <c r="V114" s="24" t="str">
        <f>VLOOKUP(Tabla2[[#All],[No. Contrato]],'[1]BASE DE DATOS CONTRATISTAS'!$A$1:$AO$364,41,)</f>
        <v xml:space="preserve">Contratación Directa </v>
      </c>
      <c r="W114" s="1" t="s">
        <v>28</v>
      </c>
      <c r="X114" s="43" t="str">
        <f>VLOOKUP(Tabla2[[#This Row],[No. Contrato]],'[1]BASE DE DATOS CONTRATISTAS'!$A:$N,14,FALSE)</f>
        <v>francocuero@supertransporte.gov.co</v>
      </c>
      <c r="Y114" s="44">
        <f>VLOOKUP($A114,'BASE DE DATOS'!$A:$AL,17,FALSE)</f>
        <v>0</v>
      </c>
      <c r="Z114" s="44">
        <f>VLOOKUP($A114,'BASE DE DATOS'!$A:$AL,16,FALSE)</f>
        <v>14824858</v>
      </c>
      <c r="AA114" s="45">
        <f>VLOOKUP($A114,'BASE DE DATOS'!$A:$AL,18,FALSE)</f>
        <v>0</v>
      </c>
      <c r="AB114" s="1" t="s">
        <v>324</v>
      </c>
    </row>
    <row r="115" spans="1:28" ht="38.25" x14ac:dyDescent="0.25">
      <c r="A115" s="25">
        <v>18011192</v>
      </c>
      <c r="B115" s="1">
        <v>107</v>
      </c>
      <c r="C115" s="1" t="s">
        <v>325</v>
      </c>
      <c r="D115" s="22">
        <v>44574</v>
      </c>
      <c r="E115" s="22">
        <v>44926</v>
      </c>
      <c r="F115" s="58">
        <v>3529728</v>
      </c>
      <c r="G115" s="58">
        <v>40944845</v>
      </c>
      <c r="H115" s="42">
        <v>0</v>
      </c>
      <c r="I115" s="23">
        <f t="shared" si="5"/>
        <v>40944845</v>
      </c>
      <c r="J115" s="1" t="s">
        <v>270</v>
      </c>
      <c r="K115" s="22">
        <v>44575</v>
      </c>
      <c r="L115" s="1" t="s">
        <v>83</v>
      </c>
      <c r="M115" s="22">
        <v>44926</v>
      </c>
      <c r="N115" s="41"/>
      <c r="O115" s="25"/>
      <c r="P115" s="22"/>
      <c r="Q115" s="22"/>
      <c r="R115" s="25"/>
      <c r="S115" s="22"/>
      <c r="T115" s="22"/>
      <c r="U115" s="1" t="s">
        <v>267</v>
      </c>
      <c r="V115" s="24" t="str">
        <f>VLOOKUP(Tabla2[[#All],[No. Contrato]],'[1]BASE DE DATOS CONTRATISTAS'!$A$1:$AO$364,41,)</f>
        <v xml:space="preserve">Contratación Directa </v>
      </c>
      <c r="W115" s="1" t="s">
        <v>28</v>
      </c>
      <c r="X115" s="43" t="str">
        <f>VLOOKUP(Tabla2[[#This Row],[No. Contrato]],'[1]BASE DE DATOS CONTRATISTAS'!$A:$N,14,FALSE)</f>
        <v>franciscomariza@supertransporte.gov.co</v>
      </c>
      <c r="Y115" s="44">
        <f>VLOOKUP($A115,'BASE DE DATOS'!$A:$AL,17,FALSE)</f>
        <v>30238003</v>
      </c>
      <c r="Z115" s="44">
        <f>VLOOKUP($A115,'BASE DE DATOS'!$A:$AL,16,FALSE)</f>
        <v>10706842</v>
      </c>
      <c r="AA115" s="45">
        <f>VLOOKUP($A115,'BASE DE DATOS'!$A:$AL,18,FALSE)</f>
        <v>0.7385057386344972</v>
      </c>
      <c r="AB115" s="1" t="s">
        <v>326</v>
      </c>
    </row>
    <row r="116" spans="1:28" ht="38.25" x14ac:dyDescent="0.25">
      <c r="A116" s="25">
        <v>1089484475</v>
      </c>
      <c r="B116" s="1">
        <v>108</v>
      </c>
      <c r="C116" s="1" t="s">
        <v>327</v>
      </c>
      <c r="D116" s="22">
        <v>44574</v>
      </c>
      <c r="E116" s="22">
        <v>44926</v>
      </c>
      <c r="F116" s="58">
        <v>3529728</v>
      </c>
      <c r="G116" s="58">
        <v>40944845</v>
      </c>
      <c r="H116" s="42">
        <v>0</v>
      </c>
      <c r="I116" s="23">
        <f t="shared" si="5"/>
        <v>40944845</v>
      </c>
      <c r="J116" s="1" t="s">
        <v>270</v>
      </c>
      <c r="K116" s="22">
        <v>44575</v>
      </c>
      <c r="L116" s="1" t="s">
        <v>83</v>
      </c>
      <c r="M116" s="22">
        <v>44926</v>
      </c>
      <c r="N116" s="41"/>
      <c r="O116" s="25"/>
      <c r="P116" s="22"/>
      <c r="Q116" s="22"/>
      <c r="R116" s="25"/>
      <c r="S116" s="22"/>
      <c r="T116" s="22"/>
      <c r="U116" s="1" t="s">
        <v>267</v>
      </c>
      <c r="V116" s="24" t="str">
        <f>VLOOKUP(Tabla2[[#All],[No. Contrato]],'[1]BASE DE DATOS CONTRATISTAS'!$A$1:$AO$364,41,)</f>
        <v xml:space="preserve">Contratación Directa </v>
      </c>
      <c r="W116" s="1" t="s">
        <v>28</v>
      </c>
      <c r="X116" s="43" t="str">
        <f>VLOOKUP(Tabla2[[#This Row],[No. Contrato]],'[1]BASE DE DATOS CONTRATISTAS'!$A:$N,14,FALSE)</f>
        <v>dianapabon@supertransporte.gov.co</v>
      </c>
      <c r="Y116" s="44">
        <f>VLOOKUP($A116,'BASE DE DATOS'!$A:$AL,17,FALSE)</f>
        <v>30238003</v>
      </c>
      <c r="Z116" s="44">
        <f>VLOOKUP($A116,'BASE DE DATOS'!$A:$AL,16,FALSE)</f>
        <v>10706842</v>
      </c>
      <c r="AA116" s="45">
        <f>VLOOKUP($A116,'BASE DE DATOS'!$A:$AL,18,FALSE)</f>
        <v>0.7385057386344972</v>
      </c>
      <c r="AB116" s="1" t="s">
        <v>328</v>
      </c>
    </row>
    <row r="117" spans="1:28" ht="38.25" x14ac:dyDescent="0.25">
      <c r="A117" s="25">
        <v>1095831813</v>
      </c>
      <c r="B117" s="1">
        <v>109</v>
      </c>
      <c r="C117" s="1" t="s">
        <v>329</v>
      </c>
      <c r="D117" s="22">
        <v>44574</v>
      </c>
      <c r="E117" s="22">
        <v>44926</v>
      </c>
      <c r="F117" s="58">
        <v>3529728</v>
      </c>
      <c r="G117" s="58">
        <v>40944845</v>
      </c>
      <c r="H117" s="42">
        <v>0</v>
      </c>
      <c r="I117" s="23">
        <f t="shared" si="5"/>
        <v>40944845</v>
      </c>
      <c r="J117" s="1" t="s">
        <v>270</v>
      </c>
      <c r="K117" s="22">
        <v>44575</v>
      </c>
      <c r="L117" s="1" t="s">
        <v>83</v>
      </c>
      <c r="M117" s="22">
        <v>44926</v>
      </c>
      <c r="N117" s="41"/>
      <c r="O117" s="25"/>
      <c r="P117" s="22"/>
      <c r="Q117" s="22"/>
      <c r="R117" s="25"/>
      <c r="S117" s="22"/>
      <c r="T117" s="22"/>
      <c r="U117" s="1" t="s">
        <v>267</v>
      </c>
      <c r="V117" s="24" t="str">
        <f>VLOOKUP(Tabla2[[#All],[No. Contrato]],'[1]BASE DE DATOS CONTRATISTAS'!$A$1:$AO$364,41,)</f>
        <v xml:space="preserve">Contratación Directa </v>
      </c>
      <c r="W117" s="1" t="s">
        <v>28</v>
      </c>
      <c r="X117" s="43" t="str">
        <f>VLOOKUP(Tabla2[[#This Row],[No. Contrato]],'[1]BASE DE DATOS CONTRATISTAS'!$A:$N,14,FALSE)</f>
        <v>DanesaRodriguez@supertransporte.gov.co</v>
      </c>
      <c r="Y117" s="44">
        <f>VLOOKUP($A117,'BASE DE DATOS'!$A:$AL,17,FALSE)</f>
        <v>30238003</v>
      </c>
      <c r="Z117" s="44">
        <f>VLOOKUP($A117,'BASE DE DATOS'!$A:$AL,16,FALSE)</f>
        <v>10706842</v>
      </c>
      <c r="AA117" s="45">
        <f>VLOOKUP($A117,'BASE DE DATOS'!$A:$AL,18,FALSE)</f>
        <v>0.7385057386344972</v>
      </c>
      <c r="AB117" s="1" t="s">
        <v>330</v>
      </c>
    </row>
    <row r="118" spans="1:28" ht="38.25" x14ac:dyDescent="0.25">
      <c r="A118" s="25">
        <v>27882437</v>
      </c>
      <c r="B118" s="1">
        <v>110</v>
      </c>
      <c r="C118" s="1" t="s">
        <v>331</v>
      </c>
      <c r="D118" s="22">
        <v>44574</v>
      </c>
      <c r="E118" s="22">
        <v>44926</v>
      </c>
      <c r="F118" s="58">
        <v>4227072</v>
      </c>
      <c r="G118" s="58">
        <v>49034035</v>
      </c>
      <c r="H118" s="42">
        <v>0</v>
      </c>
      <c r="I118" s="23">
        <f t="shared" si="5"/>
        <v>49034035</v>
      </c>
      <c r="J118" s="1" t="s">
        <v>270</v>
      </c>
      <c r="K118" s="22">
        <v>44575</v>
      </c>
      <c r="L118" s="1" t="s">
        <v>83</v>
      </c>
      <c r="M118" s="22">
        <v>44926</v>
      </c>
      <c r="N118" s="41"/>
      <c r="O118" s="25"/>
      <c r="P118" s="22"/>
      <c r="Q118" s="22"/>
      <c r="R118" s="25"/>
      <c r="S118" s="22"/>
      <c r="T118" s="22"/>
      <c r="U118" s="1" t="s">
        <v>267</v>
      </c>
      <c r="V118" s="24" t="str">
        <f>VLOOKUP(Tabla2[[#All],[No. Contrato]],'[1]BASE DE DATOS CONTRATISTAS'!$A$1:$AO$364,41,)</f>
        <v xml:space="preserve">Contratación Directa </v>
      </c>
      <c r="W118" s="1" t="s">
        <v>28</v>
      </c>
      <c r="X118" s="43" t="str">
        <f>VLOOKUP(Tabla2[[#This Row],[No. Contrato]],'[1]BASE DE DATOS CONTRATISTAS'!$A:$N,14,FALSE)</f>
        <v>clarabasto@supertransporte.gov.co</v>
      </c>
      <c r="Y118" s="44">
        <f>VLOOKUP($A118,'BASE DE DATOS'!$A:$AL,17,FALSE)</f>
        <v>36211917</v>
      </c>
      <c r="Z118" s="44">
        <f>VLOOKUP($A118,'BASE DE DATOS'!$A:$AL,16,FALSE)</f>
        <v>12822118</v>
      </c>
      <c r="AA118" s="45">
        <f>VLOOKUP($A118,'BASE DE DATOS'!$A:$AL,18,FALSE)</f>
        <v>0.73850575421745324</v>
      </c>
      <c r="AB118" s="1" t="s">
        <v>332</v>
      </c>
    </row>
    <row r="119" spans="1:28" ht="51" x14ac:dyDescent="0.25">
      <c r="A119" s="25">
        <v>1015427793</v>
      </c>
      <c r="B119" s="1">
        <v>111</v>
      </c>
      <c r="C119" s="1" t="s">
        <v>333</v>
      </c>
      <c r="D119" s="22">
        <v>44574</v>
      </c>
      <c r="E119" s="22">
        <v>44742</v>
      </c>
      <c r="F119" s="58">
        <v>2941952</v>
      </c>
      <c r="G119" s="58">
        <v>34322773</v>
      </c>
      <c r="H119" s="42">
        <v>0</v>
      </c>
      <c r="I119" s="23">
        <f t="shared" si="5"/>
        <v>34322773</v>
      </c>
      <c r="J119" s="1" t="s">
        <v>334</v>
      </c>
      <c r="K119" s="22">
        <v>44575</v>
      </c>
      <c r="L119" s="1" t="s">
        <v>83</v>
      </c>
      <c r="M119" s="22">
        <v>44926</v>
      </c>
      <c r="N119" s="41"/>
      <c r="O119" s="25"/>
      <c r="P119" s="22"/>
      <c r="Q119" s="22"/>
      <c r="R119" s="25"/>
      <c r="S119" s="22"/>
      <c r="T119" s="22"/>
      <c r="U119" s="1" t="s">
        <v>309</v>
      </c>
      <c r="V119" s="24" t="str">
        <f>VLOOKUP(Tabla2[[#All],[No. Contrato]],'[1]BASE DE DATOS CONTRATISTAS'!$A$1:$AO$364,41,)</f>
        <v xml:space="preserve">Contratación Directa </v>
      </c>
      <c r="W119" s="1" t="s">
        <v>28</v>
      </c>
      <c r="X119" s="43" t="str">
        <f>VLOOKUP(Tabla2[[#This Row],[No. Contrato]],'[1]BASE DE DATOS CONTRATISTAS'!$A:$N,14,FALSE)</f>
        <v>EdwinVergara@supertransporte.gov.co</v>
      </c>
      <c r="Y119" s="44">
        <f>VLOOKUP($A119,'BASE DE DATOS'!$A:$AL,17,FALSE)</f>
        <v>25202722</v>
      </c>
      <c r="Z119" s="44">
        <f>VLOOKUP($A119,'BASE DE DATOS'!$A:$AL,16,FALSE)</f>
        <v>9120051</v>
      </c>
      <c r="AA119" s="45">
        <f>VLOOKUP($A119,'BASE DE DATOS'!$A:$AL,18,FALSE)</f>
        <v>0.73428571753220517</v>
      </c>
      <c r="AB119" s="1" t="s">
        <v>335</v>
      </c>
    </row>
    <row r="120" spans="1:28" ht="51" x14ac:dyDescent="0.25">
      <c r="A120" s="25">
        <v>1110542390</v>
      </c>
      <c r="B120" s="1">
        <v>112</v>
      </c>
      <c r="C120" s="1" t="s">
        <v>336</v>
      </c>
      <c r="D120" s="22">
        <v>44574</v>
      </c>
      <c r="E120" s="22">
        <v>44926</v>
      </c>
      <c r="F120" s="58">
        <v>2941952</v>
      </c>
      <c r="G120" s="58">
        <v>34322773</v>
      </c>
      <c r="H120" s="42">
        <v>0</v>
      </c>
      <c r="I120" s="23">
        <f t="shared" si="5"/>
        <v>34322773</v>
      </c>
      <c r="J120" s="1" t="s">
        <v>337</v>
      </c>
      <c r="K120" s="22">
        <v>44575</v>
      </c>
      <c r="L120" s="1" t="s">
        <v>83</v>
      </c>
      <c r="M120" s="22">
        <v>44926</v>
      </c>
      <c r="N120" s="41"/>
      <c r="O120" s="25"/>
      <c r="P120" s="22"/>
      <c r="Q120" s="22"/>
      <c r="R120" s="25"/>
      <c r="S120" s="22"/>
      <c r="T120" s="22"/>
      <c r="U120" s="1" t="s">
        <v>338</v>
      </c>
      <c r="V120" s="24" t="str">
        <f>VLOOKUP(Tabla2[[#All],[No. Contrato]],'[1]BASE DE DATOS CONTRATISTAS'!$A$1:$AO$364,41,)</f>
        <v xml:space="preserve">Contratación Directa </v>
      </c>
      <c r="W120" s="1" t="s">
        <v>28</v>
      </c>
      <c r="X120" s="43" t="str">
        <f>VLOOKUP(Tabla2[[#This Row],[No. Contrato]],'[1]BASE DE DATOS CONTRATISTAS'!$A:$N,14,FALSE)</f>
        <v>DanielaCuellar@supertransporte.gov.co</v>
      </c>
      <c r="Y120" s="44">
        <f>VLOOKUP($A120,'BASE DE DATOS'!$A:$AL,17,FALSE)</f>
        <v>25202722</v>
      </c>
      <c r="Z120" s="44">
        <f>VLOOKUP($A120,'BASE DE DATOS'!$A:$AL,16,FALSE)</f>
        <v>9120051</v>
      </c>
      <c r="AA120" s="45">
        <f>VLOOKUP($A120,'BASE DE DATOS'!$A:$AL,18,FALSE)</f>
        <v>0.73428571753220517</v>
      </c>
      <c r="AB120" s="1" t="s">
        <v>339</v>
      </c>
    </row>
    <row r="121" spans="1:28" ht="38.25" x14ac:dyDescent="0.25">
      <c r="A121" s="25">
        <v>1111790066</v>
      </c>
      <c r="B121" s="1">
        <v>113</v>
      </c>
      <c r="C121" s="1" t="s">
        <v>340</v>
      </c>
      <c r="D121" s="22">
        <v>44574</v>
      </c>
      <c r="E121" s="22">
        <v>44926</v>
      </c>
      <c r="F121" s="58">
        <v>3529728</v>
      </c>
      <c r="G121" s="58">
        <v>40944845</v>
      </c>
      <c r="H121" s="42">
        <v>0</v>
      </c>
      <c r="I121" s="23">
        <f t="shared" si="5"/>
        <v>40944845</v>
      </c>
      <c r="J121" s="1" t="s">
        <v>270</v>
      </c>
      <c r="K121" s="22">
        <v>44575</v>
      </c>
      <c r="L121" s="1" t="s">
        <v>83</v>
      </c>
      <c r="M121" s="22">
        <v>44926</v>
      </c>
      <c r="N121" s="41"/>
      <c r="O121" s="25"/>
      <c r="P121" s="22"/>
      <c r="Q121" s="22"/>
      <c r="R121" s="25"/>
      <c r="S121" s="22"/>
      <c r="T121" s="22"/>
      <c r="U121" s="1" t="s">
        <v>267</v>
      </c>
      <c r="V121" s="24" t="str">
        <f>VLOOKUP(Tabla2[[#All],[No. Contrato]],'[1]BASE DE DATOS CONTRATISTAS'!$A$1:$AO$364,41,)</f>
        <v xml:space="preserve">Contratación Directa </v>
      </c>
      <c r="W121" s="1" t="s">
        <v>28</v>
      </c>
      <c r="X121" s="43" t="str">
        <f>VLOOKUP(Tabla2[[#This Row],[No. Contrato]],'[1]BASE DE DATOS CONTRATISTAS'!$A:$N,14,FALSE)</f>
        <v>BeisyPortocarrero@supertransporte.gov.co</v>
      </c>
      <c r="Y121" s="44">
        <f>VLOOKUP($A121,'BASE DE DATOS'!$A:$AL,17,FALSE)</f>
        <v>30238003</v>
      </c>
      <c r="Z121" s="44">
        <f>VLOOKUP($A121,'BASE DE DATOS'!$A:$AL,16,FALSE)</f>
        <v>10706842</v>
      </c>
      <c r="AA121" s="45">
        <f>VLOOKUP($A121,'BASE DE DATOS'!$A:$AL,18,FALSE)</f>
        <v>0.7385057386344972</v>
      </c>
      <c r="AB121" s="1" t="s">
        <v>341</v>
      </c>
    </row>
    <row r="122" spans="1:28" ht="38.25" x14ac:dyDescent="0.25">
      <c r="A122" s="25">
        <v>10548100</v>
      </c>
      <c r="B122" s="1">
        <v>114</v>
      </c>
      <c r="C122" s="1" t="s">
        <v>342</v>
      </c>
      <c r="D122" s="22">
        <v>44574</v>
      </c>
      <c r="E122" s="22">
        <v>44908</v>
      </c>
      <c r="F122" s="58">
        <v>10011648</v>
      </c>
      <c r="G122" s="58">
        <v>110128128</v>
      </c>
      <c r="H122" s="42">
        <v>0</v>
      </c>
      <c r="I122" s="23">
        <f t="shared" si="5"/>
        <v>110128128</v>
      </c>
      <c r="J122" s="1" t="s">
        <v>66</v>
      </c>
      <c r="K122" s="22">
        <v>44575</v>
      </c>
      <c r="L122" s="1" t="s">
        <v>83</v>
      </c>
      <c r="M122" s="22">
        <v>44908</v>
      </c>
      <c r="N122" s="41"/>
      <c r="O122" s="25"/>
      <c r="P122" s="22"/>
      <c r="Q122" s="22"/>
      <c r="R122" s="25"/>
      <c r="S122" s="22"/>
      <c r="T122" s="22"/>
      <c r="U122" s="1" t="s">
        <v>343</v>
      </c>
      <c r="V122" s="24" t="str">
        <f>VLOOKUP(Tabla2[[#All],[No. Contrato]],'[1]BASE DE DATOS CONTRATISTAS'!$A$1:$AO$364,41,)</f>
        <v xml:space="preserve">Contratación Directa </v>
      </c>
      <c r="W122" s="1" t="s">
        <v>28</v>
      </c>
      <c r="X122" s="43" t="str">
        <f>VLOOKUP(Tabla2[[#This Row],[No. Contrato]],'[1]BASE DE DATOS CONTRATISTAS'!$A:$N,14,FALSE)</f>
        <v>JairImbachi@supertransporte.gov.co</v>
      </c>
      <c r="Y122" s="44">
        <f>VLOOKUP($A122,'BASE DE DATOS'!$A:$AL,17,FALSE)</f>
        <v>85766451</v>
      </c>
      <c r="Z122" s="44">
        <f>VLOOKUP($A122,'BASE DE DATOS'!$A:$AL,16,FALSE)</f>
        <v>24361677</v>
      </c>
      <c r="AA122" s="45">
        <f>VLOOKUP($A122,'BASE DE DATOS'!$A:$AL,18,FALSE)</f>
        <v>0.77878787697181229</v>
      </c>
      <c r="AB122" s="1" t="s">
        <v>344</v>
      </c>
    </row>
    <row r="123" spans="1:28" ht="51" x14ac:dyDescent="0.25">
      <c r="A123" s="25">
        <v>77022061</v>
      </c>
      <c r="B123" s="1">
        <v>115</v>
      </c>
      <c r="C123" s="1" t="s">
        <v>345</v>
      </c>
      <c r="D123" s="22">
        <v>44574</v>
      </c>
      <c r="E123" s="22">
        <v>44918</v>
      </c>
      <c r="F123" s="58">
        <v>10011648</v>
      </c>
      <c r="G123" s="58">
        <v>114466509</v>
      </c>
      <c r="H123" s="42">
        <v>0</v>
      </c>
      <c r="I123" s="23">
        <f t="shared" si="5"/>
        <v>114466509</v>
      </c>
      <c r="J123" s="1" t="s">
        <v>92</v>
      </c>
      <c r="K123" s="22">
        <v>44575</v>
      </c>
      <c r="L123" s="1" t="s">
        <v>26</v>
      </c>
      <c r="M123" s="22">
        <v>44918</v>
      </c>
      <c r="N123" s="41"/>
      <c r="O123" s="25"/>
      <c r="P123" s="22"/>
      <c r="Q123" s="22"/>
      <c r="R123" s="25"/>
      <c r="S123" s="22"/>
      <c r="T123" s="22"/>
      <c r="U123" s="1" t="s">
        <v>204</v>
      </c>
      <c r="V123" s="24" t="str">
        <f>VLOOKUP(Tabla2[[#All],[No. Contrato]],'[1]BASE DE DATOS CONTRATISTAS'!$A$1:$AO$364,41,)</f>
        <v xml:space="preserve">Contratación Directa </v>
      </c>
      <c r="W123" s="1" t="s">
        <v>28</v>
      </c>
      <c r="X123" s="43" t="str">
        <f>VLOOKUP(Tabla2[[#This Row],[No. Contrato]],'[1]BASE DE DATOS CONTRATISTAS'!$A:$N,14,FALSE)</f>
        <v>No hay usuario con ese nombre</v>
      </c>
      <c r="Y123" s="44">
        <f>VLOOKUP($A123,'BASE DE DATOS'!$A:$AL,17,FALSE)</f>
        <v>85766451</v>
      </c>
      <c r="Z123" s="44">
        <f>VLOOKUP($A123,'BASE DE DATOS'!$A:$AL,16,FALSE)</f>
        <v>28700058</v>
      </c>
      <c r="AA123" s="45">
        <f>VLOOKUP($A123,'BASE DE DATOS'!$A:$AL,18,FALSE)</f>
        <v>0.74927113396984968</v>
      </c>
      <c r="AB123" s="1" t="s">
        <v>346</v>
      </c>
    </row>
    <row r="124" spans="1:28" ht="51" x14ac:dyDescent="0.25">
      <c r="A124" s="25">
        <v>79781324</v>
      </c>
      <c r="B124" s="1">
        <v>116</v>
      </c>
      <c r="C124" s="1" t="s">
        <v>347</v>
      </c>
      <c r="D124" s="22">
        <v>44574</v>
      </c>
      <c r="E124" s="22">
        <v>44918</v>
      </c>
      <c r="F124" s="58">
        <v>10011648</v>
      </c>
      <c r="G124" s="58">
        <v>114466509</v>
      </c>
      <c r="H124" s="42">
        <v>0</v>
      </c>
      <c r="I124" s="23">
        <f t="shared" si="5"/>
        <v>114466509</v>
      </c>
      <c r="J124" s="1" t="s">
        <v>92</v>
      </c>
      <c r="K124" s="22">
        <v>44575</v>
      </c>
      <c r="L124" s="1" t="s">
        <v>26</v>
      </c>
      <c r="M124" s="22">
        <v>44918</v>
      </c>
      <c r="N124" s="41"/>
      <c r="O124" s="25"/>
      <c r="P124" s="22"/>
      <c r="Q124" s="22"/>
      <c r="R124" s="25"/>
      <c r="S124" s="22"/>
      <c r="T124" s="22"/>
      <c r="U124" s="1" t="s">
        <v>204</v>
      </c>
      <c r="V124" s="24" t="str">
        <f>VLOOKUP(Tabla2[[#All],[No. Contrato]],'[1]BASE DE DATOS CONTRATISTAS'!$A$1:$AO$364,41,)</f>
        <v xml:space="preserve">Contratación Directa </v>
      </c>
      <c r="W124" s="1" t="s">
        <v>28</v>
      </c>
      <c r="X124" s="43" t="str">
        <f>VLOOKUP(Tabla2[[#This Row],[No. Contrato]],'[1]BASE DE DATOS CONTRATISTAS'!$A:$N,14,FALSE)</f>
        <v>No hay usuario con ese nombre</v>
      </c>
      <c r="Y124" s="44">
        <f>VLOOKUP($A124,'BASE DE DATOS'!$A:$AL,17,FALSE)</f>
        <v>85766451</v>
      </c>
      <c r="Z124" s="44">
        <f>VLOOKUP($A124,'BASE DE DATOS'!$A:$AL,16,FALSE)</f>
        <v>28700058</v>
      </c>
      <c r="AA124" s="45">
        <f>VLOOKUP($A124,'BASE DE DATOS'!$A:$AL,18,FALSE)</f>
        <v>0.74927113396984968</v>
      </c>
      <c r="AB124" s="1" t="s">
        <v>348</v>
      </c>
    </row>
    <row r="125" spans="1:28" ht="51" x14ac:dyDescent="0.25">
      <c r="A125" s="25">
        <v>1045735160</v>
      </c>
      <c r="B125" s="1">
        <v>117</v>
      </c>
      <c r="C125" s="1" t="s">
        <v>349</v>
      </c>
      <c r="D125" s="22">
        <v>44574</v>
      </c>
      <c r="E125" s="22">
        <v>44926</v>
      </c>
      <c r="F125" s="58">
        <v>3179044.86</v>
      </c>
      <c r="G125" s="58">
        <v>36453047.729999997</v>
      </c>
      <c r="H125" s="42">
        <v>0</v>
      </c>
      <c r="I125" s="23">
        <f t="shared" si="5"/>
        <v>36453047.729999997</v>
      </c>
      <c r="J125" s="1" t="s">
        <v>78</v>
      </c>
      <c r="K125" s="22">
        <v>44578</v>
      </c>
      <c r="L125" s="1" t="s">
        <v>26</v>
      </c>
      <c r="M125" s="22">
        <v>44926</v>
      </c>
      <c r="N125" s="41"/>
      <c r="O125" s="25"/>
      <c r="P125" s="22"/>
      <c r="Q125" s="22"/>
      <c r="R125" s="25"/>
      <c r="S125" s="22"/>
      <c r="T125" s="22"/>
      <c r="U125" s="1" t="s">
        <v>350</v>
      </c>
      <c r="V125" s="24" t="str">
        <f>VLOOKUP(Tabla2[[#All],[No. Contrato]],'[1]BASE DE DATOS CONTRATISTAS'!$A$1:$AO$364,41,)</f>
        <v xml:space="preserve">Contratación Directa </v>
      </c>
      <c r="W125" s="1" t="s">
        <v>28</v>
      </c>
      <c r="X125" s="43" t="str">
        <f>VLOOKUP(Tabla2[[#This Row],[No. Contrato]],'[1]BASE DE DATOS CONTRATISTAS'!$A:$N,14,FALSE)</f>
        <v>WendySepulveda@supertransporte.gov.co</v>
      </c>
      <c r="Y125" s="44">
        <f>VLOOKUP($A125,'BASE DE DATOS'!$A:$AL,17,FALSE)</f>
        <v>26915913.999999996</v>
      </c>
      <c r="Z125" s="44">
        <f>VLOOKUP($A125,'BASE DE DATOS'!$A:$AL,16,FALSE)</f>
        <v>9537133.7300000004</v>
      </c>
      <c r="AA125" s="45">
        <f>VLOOKUP($A125,'BASE DE DATOS'!$A:$AL,18,FALSE)</f>
        <v>0.73837211635527622</v>
      </c>
      <c r="AB125" s="1" t="s">
        <v>351</v>
      </c>
    </row>
    <row r="126" spans="1:28" ht="38.25" x14ac:dyDescent="0.25">
      <c r="A126" s="25">
        <v>1121829288</v>
      </c>
      <c r="B126" s="1">
        <v>118</v>
      </c>
      <c r="C126" s="1" t="s">
        <v>352</v>
      </c>
      <c r="D126" s="22">
        <v>44574</v>
      </c>
      <c r="E126" s="22">
        <v>44926</v>
      </c>
      <c r="F126" s="57">
        <v>4227072</v>
      </c>
      <c r="G126" s="58">
        <v>48470425.600000001</v>
      </c>
      <c r="H126" s="42">
        <v>0</v>
      </c>
      <c r="I126" s="23">
        <f t="shared" si="5"/>
        <v>48470425.600000001</v>
      </c>
      <c r="J126" s="1" t="s">
        <v>78</v>
      </c>
      <c r="K126" s="22">
        <v>44578</v>
      </c>
      <c r="L126" s="1" t="s">
        <v>26</v>
      </c>
      <c r="M126" s="22">
        <v>44926</v>
      </c>
      <c r="N126" s="41"/>
      <c r="O126" s="25"/>
      <c r="P126" s="22"/>
      <c r="Q126" s="22"/>
      <c r="R126" s="25"/>
      <c r="S126" s="22"/>
      <c r="T126" s="22"/>
      <c r="U126" s="1" t="s">
        <v>353</v>
      </c>
      <c r="V126" s="24" t="str">
        <f>VLOOKUP(Tabla2[[#All],[No. Contrato]],'[1]BASE DE DATOS CONTRATISTAS'!$A$1:$AO$364,41,)</f>
        <v xml:space="preserve">Contratación Directa </v>
      </c>
      <c r="W126" s="1" t="s">
        <v>28</v>
      </c>
      <c r="X126" s="43" t="str">
        <f>VLOOKUP(Tabla2[[#This Row],[No. Contrato]],'[1]BASE DE DATOS CONTRATISTAS'!$A:$N,14,FALSE)</f>
        <v>cristinalondono@supertransporte.gov.co</v>
      </c>
      <c r="Y126" s="44">
        <f>VLOOKUP($A126,'BASE DE DATOS'!$A:$AL,17,FALSE)</f>
        <v>35789210</v>
      </c>
      <c r="Z126" s="44">
        <f>VLOOKUP($A126,'BASE DE DATOS'!$A:$AL,16,FALSE)</f>
        <v>12681215.6</v>
      </c>
      <c r="AA126" s="45">
        <f>VLOOKUP($A126,'BASE DE DATOS'!$A:$AL,18,FALSE)</f>
        <v>0.73837210127571062</v>
      </c>
      <c r="AB126" s="1" t="s">
        <v>354</v>
      </c>
    </row>
    <row r="127" spans="1:28" ht="25.5" x14ac:dyDescent="0.25">
      <c r="A127" s="25">
        <v>1013604288</v>
      </c>
      <c r="B127" s="1">
        <v>119</v>
      </c>
      <c r="C127" s="1" t="s">
        <v>355</v>
      </c>
      <c r="D127" s="22">
        <v>44574</v>
      </c>
      <c r="E127" s="22">
        <v>44895</v>
      </c>
      <c r="F127" s="57">
        <v>2222080</v>
      </c>
      <c r="G127" s="58">
        <v>23331840</v>
      </c>
      <c r="H127" s="42">
        <v>0</v>
      </c>
      <c r="I127" s="23">
        <f t="shared" si="5"/>
        <v>23331840</v>
      </c>
      <c r="J127" s="1" t="s">
        <v>78</v>
      </c>
      <c r="K127" s="22">
        <v>44578</v>
      </c>
      <c r="L127" s="1" t="s">
        <v>26</v>
      </c>
      <c r="M127" s="22">
        <v>44895</v>
      </c>
      <c r="N127" s="41"/>
      <c r="O127" s="25"/>
      <c r="P127" s="22"/>
      <c r="Q127" s="22"/>
      <c r="R127" s="25"/>
      <c r="S127" s="22"/>
      <c r="T127" s="22"/>
      <c r="U127" s="1" t="s">
        <v>356</v>
      </c>
      <c r="V127" s="24" t="str">
        <f>VLOOKUP(Tabla2[[#All],[No. Contrato]],'[1]BASE DE DATOS CONTRATISTAS'!$A$1:$AO$364,41,)</f>
        <v xml:space="preserve">Contratación Directa </v>
      </c>
      <c r="W127" s="1" t="s">
        <v>28</v>
      </c>
      <c r="X127" s="43" t="str">
        <f>VLOOKUP(Tabla2[[#This Row],[No. Contrato]],'[1]BASE DE DATOS CONTRATISTAS'!$A:$N,14,FALSE)</f>
        <v>jessicapineda@supertransporte.gov.co</v>
      </c>
      <c r="Y127" s="44">
        <f>VLOOKUP($A127,'BASE DE DATOS'!$A:$AL,17,FALSE)</f>
        <v>18813611</v>
      </c>
      <c r="Z127" s="44">
        <f>VLOOKUP($A127,'BASE DE DATOS'!$A:$AL,16,FALSE)</f>
        <v>4518229</v>
      </c>
      <c r="AA127" s="45">
        <f>VLOOKUP($A127,'BASE DE DATOS'!$A:$AL,18,FALSE)</f>
        <v>0.80634922063583503</v>
      </c>
      <c r="AB127" s="1" t="s">
        <v>357</v>
      </c>
    </row>
    <row r="128" spans="1:28" ht="38.25" x14ac:dyDescent="0.25">
      <c r="A128" s="25">
        <v>1020749305</v>
      </c>
      <c r="B128" s="1">
        <v>120</v>
      </c>
      <c r="C128" s="1" t="s">
        <v>358</v>
      </c>
      <c r="D128" s="22">
        <v>44574</v>
      </c>
      <c r="E128" s="22">
        <v>44926</v>
      </c>
      <c r="F128" s="57">
        <v>2702336</v>
      </c>
      <c r="G128" s="58">
        <v>30986786.129999999</v>
      </c>
      <c r="H128" s="42">
        <v>0</v>
      </c>
      <c r="I128" s="23">
        <f t="shared" si="5"/>
        <v>30986786.129999999</v>
      </c>
      <c r="J128" s="1" t="s">
        <v>78</v>
      </c>
      <c r="K128" s="22">
        <v>44578</v>
      </c>
      <c r="L128" s="1" t="s">
        <v>26</v>
      </c>
      <c r="M128" s="22">
        <v>44926</v>
      </c>
      <c r="N128" s="41"/>
      <c r="O128" s="25"/>
      <c r="P128" s="22"/>
      <c r="Q128" s="22"/>
      <c r="R128" s="25"/>
      <c r="S128" s="22"/>
      <c r="T128" s="22"/>
      <c r="U128" s="1" t="s">
        <v>359</v>
      </c>
      <c r="V128" s="24" t="str">
        <f>VLOOKUP(Tabla2[[#All],[No. Contrato]],'[1]BASE DE DATOS CONTRATISTAS'!$A$1:$AO$364,41,)</f>
        <v xml:space="preserve">Contratación Directa </v>
      </c>
      <c r="W128" s="1" t="s">
        <v>28</v>
      </c>
      <c r="X128" s="43" t="str">
        <f>VLOOKUP(Tabla2[[#This Row],[No. Contrato]],'[1]BASE DE DATOS CONTRATISTAS'!$A:$N,14,FALSE)</f>
        <v>yerlitarazona@supertransporte.gov.co</v>
      </c>
      <c r="Y128" s="44">
        <f>VLOOKUP($A128,'BASE DE DATOS'!$A:$AL,17,FALSE)</f>
        <v>22879778</v>
      </c>
      <c r="Z128" s="44">
        <f>VLOOKUP($A128,'BASE DE DATOS'!$A:$AL,16,FALSE)</f>
        <v>8107008.1299999999</v>
      </c>
      <c r="AA128" s="45">
        <f>VLOOKUP($A128,'BASE DE DATOS'!$A:$AL,18,FALSE)</f>
        <v>0.73837208879977512</v>
      </c>
      <c r="AB128" s="1" t="s">
        <v>360</v>
      </c>
    </row>
    <row r="129" spans="1:28" ht="38.25" x14ac:dyDescent="0.25">
      <c r="A129" s="25">
        <v>1043021238</v>
      </c>
      <c r="B129" s="1">
        <v>121</v>
      </c>
      <c r="C129" s="1" t="s">
        <v>5978</v>
      </c>
      <c r="D129" s="22">
        <v>44574</v>
      </c>
      <c r="E129" s="22">
        <v>44926</v>
      </c>
      <c r="F129" s="58">
        <v>3529728</v>
      </c>
      <c r="G129" s="58">
        <v>41062502</v>
      </c>
      <c r="H129" s="42">
        <v>0</v>
      </c>
      <c r="I129" s="23">
        <f t="shared" si="5"/>
        <v>41062502</v>
      </c>
      <c r="J129" s="1" t="s">
        <v>270</v>
      </c>
      <c r="K129" s="22">
        <v>44575</v>
      </c>
      <c r="L129" s="1" t="s">
        <v>83</v>
      </c>
      <c r="M129" s="22">
        <v>44926</v>
      </c>
      <c r="N129" s="41"/>
      <c r="O129" s="25" t="str">
        <f>VLOOKUP(Tabla2[[#This Row],[No. Contrato]],'[1]BASE DE DATOS CONTRATISTAS'!$1:$1048576,34,FALSE)</f>
        <v xml:space="preserve">Cesión </v>
      </c>
      <c r="P129" s="22">
        <f>VLOOKUP(Tabla2[[#This Row],[No. Contrato]],'[1]BASE DE DATOS CONTRATISTAS'!$1:$1048576,35,FALSE)</f>
        <v>44837</v>
      </c>
      <c r="Q129" s="22">
        <f>VLOOKUP(Tabla2[[#This Row],[No. Contrato]],'[1]BASE DE DATOS CONTRATISTAS'!$1:$1048576,36,FALSE)</f>
        <v>44838</v>
      </c>
      <c r="R129" s="25"/>
      <c r="S129" s="22"/>
      <c r="T129" s="22"/>
      <c r="U129" s="1" t="s">
        <v>267</v>
      </c>
      <c r="V129" s="24" t="str">
        <f>VLOOKUP(Tabla2[[#All],[No. Contrato]],'[1]BASE DE DATOS CONTRATISTAS'!$A$1:$AO$364,41,)</f>
        <v xml:space="preserve">Contratación Directa </v>
      </c>
      <c r="W129" s="1" t="s">
        <v>28</v>
      </c>
      <c r="X129" s="43" t="s">
        <v>60</v>
      </c>
      <c r="Y129" s="44">
        <f>VLOOKUP($A129,'BASE DE DATOS'!$A:$AL,17,FALSE)</f>
        <v>0</v>
      </c>
      <c r="Z129" s="44">
        <f>VLOOKUP($A129,'BASE DE DATOS'!$A:$AL,16,FALSE)</f>
        <v>10471526</v>
      </c>
      <c r="AA129" s="45">
        <f>VLOOKUP($A129,'BASE DE DATOS'!$A:$AL,18,FALSE)</f>
        <v>0</v>
      </c>
      <c r="AB129" s="1" t="s">
        <v>361</v>
      </c>
    </row>
    <row r="130" spans="1:28" ht="38.25" x14ac:dyDescent="0.25">
      <c r="A130" s="25">
        <v>1020732149</v>
      </c>
      <c r="B130" s="1">
        <v>122</v>
      </c>
      <c r="C130" s="1" t="s">
        <v>362</v>
      </c>
      <c r="D130" s="22">
        <v>44574</v>
      </c>
      <c r="E130" s="22">
        <v>44918</v>
      </c>
      <c r="F130" s="58">
        <v>6113547</v>
      </c>
      <c r="G130" s="58">
        <v>69898221</v>
      </c>
      <c r="H130" s="42">
        <v>0</v>
      </c>
      <c r="I130" s="23">
        <f t="shared" si="5"/>
        <v>69898221</v>
      </c>
      <c r="J130" s="1" t="s">
        <v>92</v>
      </c>
      <c r="K130" s="22">
        <v>44575</v>
      </c>
      <c r="L130" s="1" t="s">
        <v>26</v>
      </c>
      <c r="M130" s="22">
        <v>44918</v>
      </c>
      <c r="N130" s="41"/>
      <c r="O130" s="25"/>
      <c r="P130" s="22"/>
      <c r="Q130" s="22"/>
      <c r="R130" s="25"/>
      <c r="S130" s="22"/>
      <c r="T130" s="22"/>
      <c r="U130" s="1" t="s">
        <v>363</v>
      </c>
      <c r="V130" s="24" t="str">
        <f>VLOOKUP(Tabla2[[#All],[No. Contrato]],'[1]BASE DE DATOS CONTRATISTAS'!$A$1:$AO$364,41,)</f>
        <v xml:space="preserve">Contratación Directa </v>
      </c>
      <c r="W130" s="1" t="s">
        <v>28</v>
      </c>
      <c r="X130" s="43" t="str">
        <f>VLOOKUP(Tabla2[[#This Row],[No. Contrato]],'[1]BASE DE DATOS CONTRATISTAS'!$A:$N,14,FALSE)</f>
        <v>No hay usuario con ese nombre</v>
      </c>
      <c r="Y130" s="44">
        <f>VLOOKUP($A130,'BASE DE DATOS'!$A:$AL,17,FALSE)</f>
        <v>52372719</v>
      </c>
      <c r="Z130" s="44">
        <f>VLOOKUP($A130,'BASE DE DATOS'!$A:$AL,16,FALSE)</f>
        <v>17525502</v>
      </c>
      <c r="AA130" s="45">
        <f>VLOOKUP($A130,'BASE DE DATOS'!$A:$AL,18,FALSE)</f>
        <v>0.74927112951844654</v>
      </c>
      <c r="AB130" s="1" t="s">
        <v>364</v>
      </c>
    </row>
    <row r="131" spans="1:28" ht="38.25" x14ac:dyDescent="0.25">
      <c r="A131" s="25">
        <v>79944877</v>
      </c>
      <c r="B131" s="1">
        <v>123</v>
      </c>
      <c r="C131" s="1" t="s">
        <v>365</v>
      </c>
      <c r="D131" s="22">
        <v>44574</v>
      </c>
      <c r="E131" s="22">
        <v>44918</v>
      </c>
      <c r="F131" s="58">
        <v>4768567</v>
      </c>
      <c r="G131" s="58">
        <v>54520616</v>
      </c>
      <c r="H131" s="42">
        <v>0</v>
      </c>
      <c r="I131" s="23">
        <f t="shared" si="5"/>
        <v>54520616</v>
      </c>
      <c r="J131" s="1" t="s">
        <v>92</v>
      </c>
      <c r="K131" s="22">
        <v>44575</v>
      </c>
      <c r="L131" s="1" t="s">
        <v>26</v>
      </c>
      <c r="M131" s="22">
        <v>44918</v>
      </c>
      <c r="N131" s="41"/>
      <c r="O131" s="25"/>
      <c r="P131" s="22"/>
      <c r="Q131" s="22"/>
      <c r="R131" s="25"/>
      <c r="S131" s="22"/>
      <c r="T131" s="22"/>
      <c r="U131" s="1" t="s">
        <v>366</v>
      </c>
      <c r="V131" s="24" t="str">
        <f>VLOOKUP(Tabla2[[#All],[No. Contrato]],'[1]BASE DE DATOS CONTRATISTAS'!$A$1:$AO$364,41,)</f>
        <v xml:space="preserve">Contratación Directa </v>
      </c>
      <c r="W131" s="1" t="s">
        <v>28</v>
      </c>
      <c r="X131" s="43" t="str">
        <f>VLOOKUP(Tabla2[[#This Row],[No. Contrato]],'[1]BASE DE DATOS CONTRATISTAS'!$A:$N,14,FALSE)</f>
        <v>HaiverLopez@supertransporte.gov.co</v>
      </c>
      <c r="Y131" s="44">
        <f>VLOOKUP($A131,'BASE DE DATOS'!$A:$AL,17,FALSE)</f>
        <v>36082157</v>
      </c>
      <c r="Z131" s="44">
        <f>VLOOKUP($A131,'BASE DE DATOS'!$A:$AL,16,FALSE)</f>
        <v>18438459</v>
      </c>
      <c r="AA131" s="45">
        <f>VLOOKUP($A131,'BASE DE DATOS'!$A:$AL,18,FALSE)</f>
        <v>0.66180758119093885</v>
      </c>
      <c r="AB131" s="1" t="s">
        <v>367</v>
      </c>
    </row>
    <row r="132" spans="1:28" ht="38.25" x14ac:dyDescent="0.25">
      <c r="A132" s="25">
        <v>1016058183</v>
      </c>
      <c r="B132" s="1">
        <v>124</v>
      </c>
      <c r="C132" s="1" t="s">
        <v>368</v>
      </c>
      <c r="D132" s="22">
        <v>44574</v>
      </c>
      <c r="E132" s="22">
        <v>44834</v>
      </c>
      <c r="F132" s="58">
        <v>5502193</v>
      </c>
      <c r="G132" s="58">
        <v>46585234</v>
      </c>
      <c r="H132" s="42">
        <v>9170322</v>
      </c>
      <c r="I132" s="23">
        <f t="shared" si="5"/>
        <v>55755556</v>
      </c>
      <c r="J132" s="1" t="s">
        <v>230</v>
      </c>
      <c r="K132" s="22">
        <v>44578</v>
      </c>
      <c r="L132" s="1" t="s">
        <v>83</v>
      </c>
      <c r="M132" s="22">
        <v>44834</v>
      </c>
      <c r="N132" s="41"/>
      <c r="O132" s="25" t="str">
        <f>VLOOKUP(Tabla2[[#This Row],[No. Contrato]],'[1]BASE DE DATOS CONTRATISTAS'!$1:$1048576,34,FALSE)</f>
        <v>ADICIÓN Y PRÓRROGA</v>
      </c>
      <c r="P132" s="22">
        <f>VLOOKUP(Tabla2[[#This Row],[No. Contrato]],'[1]BASE DE DATOS CONTRATISTAS'!$1:$1048576,35,FALSE)</f>
        <v>44832</v>
      </c>
      <c r="Q132" s="22" t="str">
        <f>VLOOKUP(Tabla2[[#This Row],[No. Contrato]],'[1]BASE DE DATOS CONTRATISTAS'!$1:$1048576,36,FALSE)</f>
        <v>N/A</v>
      </c>
      <c r="R132" s="25"/>
      <c r="S132" s="22"/>
      <c r="T132" s="22"/>
      <c r="U132" s="1" t="s">
        <v>369</v>
      </c>
      <c r="V132" s="24" t="str">
        <f>VLOOKUP(Tabla2[[#All],[No. Contrato]],'[1]BASE DE DATOS CONTRATISTAS'!$A$1:$AO$364,41,)</f>
        <v xml:space="preserve">Contratación Directa </v>
      </c>
      <c r="W132" s="1" t="s">
        <v>28</v>
      </c>
      <c r="X132" s="43" t="str">
        <f>VLOOKUP(Tabla2[[#This Row],[No. Contrato]],'[1]BASE DE DATOS CONTRATISTAS'!$A:$N,14,FALSE)</f>
        <v>EdwinSilva@supertransporte.gov.co</v>
      </c>
      <c r="Y132" s="44">
        <f>VLOOKUP($A132,'BASE DE DATOS'!$A:$AL,17,FALSE)</f>
        <v>46585234</v>
      </c>
      <c r="Z132" s="44">
        <f>VLOOKUP($A132,'BASE DE DATOS'!$A:$AL,16,FALSE)</f>
        <v>9170322</v>
      </c>
      <c r="AA132" s="45">
        <f>VLOOKUP($A132,'BASE DE DATOS'!$A:$AL,18,FALSE)</f>
        <v>0.83552631059763804</v>
      </c>
      <c r="AB132" s="1" t="s">
        <v>370</v>
      </c>
    </row>
    <row r="133" spans="1:28" ht="38.25" x14ac:dyDescent="0.25">
      <c r="A133" s="25">
        <v>1053830119</v>
      </c>
      <c r="B133" s="1">
        <v>125</v>
      </c>
      <c r="C133" s="1" t="s">
        <v>371</v>
      </c>
      <c r="D133" s="22">
        <v>44574</v>
      </c>
      <c r="E133" s="22">
        <v>44834</v>
      </c>
      <c r="F133" s="58">
        <v>5502193</v>
      </c>
      <c r="G133" s="58">
        <v>46585234</v>
      </c>
      <c r="H133" s="42">
        <v>9170322</v>
      </c>
      <c r="I133" s="23">
        <f t="shared" si="5"/>
        <v>55755556</v>
      </c>
      <c r="J133" s="1" t="s">
        <v>230</v>
      </c>
      <c r="K133" s="22">
        <v>44579</v>
      </c>
      <c r="L133" s="1" t="s">
        <v>83</v>
      </c>
      <c r="M133" s="22">
        <v>44834</v>
      </c>
      <c r="N133" s="41"/>
      <c r="O133" s="25" t="str">
        <f>VLOOKUP(Tabla2[[#This Row],[No. Contrato]],'[1]BASE DE DATOS CONTRATISTAS'!$1:$1048576,34,FALSE)</f>
        <v>ADICIÓN Y PRÓRROGA</v>
      </c>
      <c r="P133" s="22">
        <f>VLOOKUP(Tabla2[[#This Row],[No. Contrato]],'[1]BASE DE DATOS CONTRATISTAS'!$1:$1048576,35,FALSE)</f>
        <v>44832</v>
      </c>
      <c r="Q133" s="22" t="str">
        <f>VLOOKUP(Tabla2[[#This Row],[No. Contrato]],'[1]BASE DE DATOS CONTRATISTAS'!$1:$1048576,36,FALSE)</f>
        <v>N/A</v>
      </c>
      <c r="R133" s="25"/>
      <c r="S133" s="22"/>
      <c r="T133" s="22"/>
      <c r="U133" s="1" t="s">
        <v>369</v>
      </c>
      <c r="V133" s="24" t="str">
        <f>VLOOKUP(Tabla2[[#All],[No. Contrato]],'[1]BASE DE DATOS CONTRATISTAS'!$A$1:$AO$364,41,)</f>
        <v xml:space="preserve">Contratación Directa </v>
      </c>
      <c r="W133" s="1" t="s">
        <v>28</v>
      </c>
      <c r="X133" s="43" t="str">
        <f>VLOOKUP(Tabla2[[#This Row],[No. Contrato]],'[1]BASE DE DATOS CONTRATISTAS'!$A:$N,14,FALSE)</f>
        <v>DanielaOcampo@supertransporte.gov.co</v>
      </c>
      <c r="Y133" s="44">
        <f>VLOOKUP($A133,'BASE DE DATOS'!$A:$AL,17,FALSE)</f>
        <v>46401828</v>
      </c>
      <c r="Z133" s="44">
        <f>VLOOKUP($A133,'BASE DE DATOS'!$A:$AL,16,FALSE)</f>
        <v>9353728</v>
      </c>
      <c r="AA133" s="45">
        <f>VLOOKUP($A133,'BASE DE DATOS'!$A:$AL,18,FALSE)</f>
        <v>0.83223684470118098</v>
      </c>
      <c r="AB133" s="1" t="s">
        <v>372</v>
      </c>
    </row>
    <row r="134" spans="1:28" ht="38.25" x14ac:dyDescent="0.25">
      <c r="A134" s="25">
        <v>79444287</v>
      </c>
      <c r="B134" s="1">
        <v>126</v>
      </c>
      <c r="C134" s="1" t="s">
        <v>373</v>
      </c>
      <c r="D134" s="22">
        <v>44574</v>
      </c>
      <c r="E134" s="22">
        <v>44834</v>
      </c>
      <c r="F134" s="58">
        <v>5502193</v>
      </c>
      <c r="G134" s="58">
        <v>46585234</v>
      </c>
      <c r="H134" s="42">
        <v>9170322</v>
      </c>
      <c r="I134" s="23">
        <f t="shared" si="5"/>
        <v>55755556</v>
      </c>
      <c r="J134" s="1" t="s">
        <v>230</v>
      </c>
      <c r="K134" s="22">
        <v>44578</v>
      </c>
      <c r="L134" s="1" t="s">
        <v>83</v>
      </c>
      <c r="M134" s="22">
        <v>44834</v>
      </c>
      <c r="N134" s="41"/>
      <c r="O134" s="25" t="str">
        <f>VLOOKUP(Tabla2[[#This Row],[No. Contrato]],'[1]BASE DE DATOS CONTRATISTAS'!$1:$1048576,34,FALSE)</f>
        <v>ADICIÓN Y PRÓRROGA</v>
      </c>
      <c r="P134" s="22">
        <f>VLOOKUP(Tabla2[[#This Row],[No. Contrato]],'[1]BASE DE DATOS CONTRATISTAS'!$1:$1048576,35,FALSE)</f>
        <v>44832</v>
      </c>
      <c r="Q134" s="22" t="str">
        <f>VLOOKUP(Tabla2[[#This Row],[No. Contrato]],'[1]BASE DE DATOS CONTRATISTAS'!$1:$1048576,36,FALSE)</f>
        <v>N/A</v>
      </c>
      <c r="R134" s="25"/>
      <c r="S134" s="22"/>
      <c r="T134" s="22"/>
      <c r="U134" s="1" t="s">
        <v>369</v>
      </c>
      <c r="V134" s="24" t="str">
        <f>VLOOKUP(Tabla2[[#All],[No. Contrato]],'[1]BASE DE DATOS CONTRATISTAS'!$A$1:$AO$364,41,)</f>
        <v xml:space="preserve">Contratación Directa </v>
      </c>
      <c r="W134" s="1" t="s">
        <v>28</v>
      </c>
      <c r="X134" s="43" t="str">
        <f>VLOOKUP(Tabla2[[#This Row],[No. Contrato]],'[1]BASE DE DATOS CONTRATISTAS'!$A:$N,14,FALSE)</f>
        <v>RafaelGomez@supertransporte.gov.co</v>
      </c>
      <c r="Y134" s="44">
        <f>VLOOKUP($A134,'BASE DE DATOS'!$A:$AL,17,FALSE)</f>
        <v>46585234</v>
      </c>
      <c r="Z134" s="44">
        <f>VLOOKUP($A134,'BASE DE DATOS'!$A:$AL,16,FALSE)</f>
        <v>9170322</v>
      </c>
      <c r="AA134" s="45">
        <f>VLOOKUP($A134,'BASE DE DATOS'!$A:$AL,18,FALSE)</f>
        <v>0.83552631059763804</v>
      </c>
      <c r="AB134" s="1" t="s">
        <v>374</v>
      </c>
    </row>
    <row r="135" spans="1:28" ht="38.25" x14ac:dyDescent="0.25">
      <c r="A135" s="25">
        <v>28548773</v>
      </c>
      <c r="B135" s="1">
        <v>127</v>
      </c>
      <c r="C135" s="1" t="s">
        <v>375</v>
      </c>
      <c r="D135" s="22">
        <v>44574</v>
      </c>
      <c r="E135" s="22">
        <v>44834</v>
      </c>
      <c r="F135" s="58">
        <v>4768567</v>
      </c>
      <c r="G135" s="58">
        <v>40373867</v>
      </c>
      <c r="H135" s="42">
        <v>0</v>
      </c>
      <c r="I135" s="23">
        <f t="shared" si="5"/>
        <v>40373867</v>
      </c>
      <c r="J135" s="1" t="s">
        <v>230</v>
      </c>
      <c r="K135" s="22">
        <v>44578</v>
      </c>
      <c r="L135" s="1" t="s">
        <v>83</v>
      </c>
      <c r="M135" s="22">
        <v>44834</v>
      </c>
      <c r="N135" s="41"/>
      <c r="O135" s="25"/>
      <c r="P135" s="22"/>
      <c r="Q135" s="22"/>
      <c r="R135" s="25"/>
      <c r="S135" s="22"/>
      <c r="T135" s="22"/>
      <c r="U135" s="1" t="s">
        <v>369</v>
      </c>
      <c r="V135" s="24" t="str">
        <f>VLOOKUP(Tabla2[[#All],[No. Contrato]],'[1]BASE DE DATOS CONTRATISTAS'!$A$1:$AO$364,41,)</f>
        <v xml:space="preserve">Contratación Directa </v>
      </c>
      <c r="W135" s="1" t="s">
        <v>28</v>
      </c>
      <c r="X135" s="43" t="str">
        <f>VLOOKUP(Tabla2[[#This Row],[No. Contrato]],'[1]BASE DE DATOS CONTRATISTAS'!$A:$N,14,FALSE)</f>
        <v>sandrarubio@supertransporte.gov.co</v>
      </c>
      <c r="Y135" s="44">
        <f>VLOOKUP($A135,'BASE DE DATOS'!$A:$AL,17,FALSE)</f>
        <v>35605300</v>
      </c>
      <c r="Z135" s="44">
        <f>VLOOKUP($A135,'BASE DE DATOS'!$A:$AL,16,FALSE)</f>
        <v>4768567</v>
      </c>
      <c r="AA135" s="45">
        <f>VLOOKUP($A135,'BASE DE DATOS'!$A:$AL,18,FALSE)</f>
        <v>0.88188976299941746</v>
      </c>
      <c r="AB135" s="1" t="s">
        <v>376</v>
      </c>
    </row>
    <row r="136" spans="1:28" ht="38.25" x14ac:dyDescent="0.25">
      <c r="A136" s="25">
        <v>1014218411</v>
      </c>
      <c r="B136" s="1">
        <v>128</v>
      </c>
      <c r="C136" s="1" t="s">
        <v>377</v>
      </c>
      <c r="D136" s="22">
        <v>44574</v>
      </c>
      <c r="E136" s="22">
        <v>44834</v>
      </c>
      <c r="F136" s="58">
        <v>4768567</v>
      </c>
      <c r="G136" s="58">
        <v>40373867</v>
      </c>
      <c r="H136" s="42">
        <v>0</v>
      </c>
      <c r="I136" s="23">
        <f t="shared" si="5"/>
        <v>40373867</v>
      </c>
      <c r="J136" s="1" t="s">
        <v>230</v>
      </c>
      <c r="K136" s="22">
        <v>44578</v>
      </c>
      <c r="L136" s="1" t="s">
        <v>83</v>
      </c>
      <c r="M136" s="22">
        <v>44834</v>
      </c>
      <c r="N136" s="41"/>
      <c r="O136" s="25"/>
      <c r="P136" s="22"/>
      <c r="Q136" s="22"/>
      <c r="R136" s="25"/>
      <c r="S136" s="22"/>
      <c r="T136" s="22"/>
      <c r="U136" s="1" t="s">
        <v>369</v>
      </c>
      <c r="V136" s="24" t="str">
        <f>VLOOKUP(Tabla2[[#All],[No. Contrato]],'[1]BASE DE DATOS CONTRATISTAS'!$A$1:$AO$364,41,)</f>
        <v xml:space="preserve">Contratación Directa </v>
      </c>
      <c r="W136" s="1" t="s">
        <v>28</v>
      </c>
      <c r="X136" s="43" t="str">
        <f>VLOOKUP(Tabla2[[#This Row],[No. Contrato]],'[1]BASE DE DATOS CONTRATISTAS'!$A:$N,14,FALSE)</f>
        <v>HolmanRodriguez@supertransporte.gov.co</v>
      </c>
      <c r="Y136" s="44">
        <f>VLOOKUP($A136,'BASE DE DATOS'!$A:$AL,17,FALSE)</f>
        <v>30836733</v>
      </c>
      <c r="Z136" s="44">
        <f>VLOOKUP($A136,'BASE DE DATOS'!$A:$AL,16,FALSE)</f>
        <v>9537134</v>
      </c>
      <c r="AA136" s="45">
        <f>VLOOKUP($A136,'BASE DE DATOS'!$A:$AL,18,FALSE)</f>
        <v>0.76377952599883481</v>
      </c>
      <c r="AB136" s="1" t="s">
        <v>378</v>
      </c>
    </row>
    <row r="137" spans="1:28" ht="38.25" x14ac:dyDescent="0.25">
      <c r="A137" s="25">
        <v>1032440947</v>
      </c>
      <c r="B137" s="1">
        <v>129</v>
      </c>
      <c r="C137" s="1" t="s">
        <v>379</v>
      </c>
      <c r="D137" s="22">
        <v>44574</v>
      </c>
      <c r="E137" s="22">
        <v>44926</v>
      </c>
      <c r="F137" s="58">
        <v>4768567</v>
      </c>
      <c r="G137" s="58">
        <v>55156425</v>
      </c>
      <c r="H137" s="42">
        <v>0</v>
      </c>
      <c r="I137" s="23">
        <f t="shared" ref="I137:I200" si="9">G137+H137</f>
        <v>55156425</v>
      </c>
      <c r="J137" s="1" t="s">
        <v>131</v>
      </c>
      <c r="K137" s="22">
        <v>44575</v>
      </c>
      <c r="L137" s="1" t="s">
        <v>83</v>
      </c>
      <c r="M137" s="22">
        <v>44926</v>
      </c>
      <c r="N137" s="41"/>
      <c r="O137" s="25"/>
      <c r="P137" s="22"/>
      <c r="Q137" s="22"/>
      <c r="R137" s="25"/>
      <c r="S137" s="22"/>
      <c r="T137" s="22"/>
      <c r="U137" s="1" t="s">
        <v>380</v>
      </c>
      <c r="V137" s="24" t="str">
        <f>VLOOKUP(Tabla2[[#All],[No. Contrato]],'[1]BASE DE DATOS CONTRATISTAS'!$A$1:$AO$364,41,)</f>
        <v xml:space="preserve">Contratación Directa </v>
      </c>
      <c r="W137" s="1" t="s">
        <v>28</v>
      </c>
      <c r="X137" s="43" t="str">
        <f>VLOOKUP(Tabla2[[#This Row],[No. Contrato]],'[1]BASE DE DATOS CONTRATISTAS'!$A:$N,14,FALSE)</f>
        <v>DanaVargas@supertransporte.gov.co</v>
      </c>
      <c r="Y137" s="44">
        <f>VLOOKUP($A137,'BASE DE DATOS'!$A:$AL,17,FALSE)</f>
        <v>40850724</v>
      </c>
      <c r="Z137" s="44">
        <f>VLOOKUP($A137,'BASE DE DATOS'!$A:$AL,16,FALSE)</f>
        <v>14305701</v>
      </c>
      <c r="AA137" s="45">
        <f>VLOOKUP($A137,'BASE DE DATOS'!$A:$AL,18,FALSE)</f>
        <v>0.74063400592043449</v>
      </c>
      <c r="AB137" s="1" t="s">
        <v>381</v>
      </c>
    </row>
    <row r="138" spans="1:28" ht="38.25" x14ac:dyDescent="0.25">
      <c r="A138" s="25">
        <v>1061738394</v>
      </c>
      <c r="B138" s="1">
        <v>130</v>
      </c>
      <c r="C138" s="1" t="s">
        <v>382</v>
      </c>
      <c r="D138" s="22">
        <v>44575</v>
      </c>
      <c r="E138" s="22">
        <v>44926</v>
      </c>
      <c r="F138" s="58">
        <v>3529728</v>
      </c>
      <c r="G138" s="58">
        <v>40591872</v>
      </c>
      <c r="H138" s="42">
        <v>0</v>
      </c>
      <c r="I138" s="23">
        <f t="shared" si="9"/>
        <v>40591872</v>
      </c>
      <c r="J138" s="1" t="s">
        <v>270</v>
      </c>
      <c r="K138" s="22">
        <v>44578</v>
      </c>
      <c r="L138" s="1" t="s">
        <v>83</v>
      </c>
      <c r="M138" s="22">
        <v>44926</v>
      </c>
      <c r="N138" s="41"/>
      <c r="O138" s="25"/>
      <c r="P138" s="22"/>
      <c r="Q138" s="22"/>
      <c r="R138" s="25"/>
      <c r="S138" s="22"/>
      <c r="T138" s="22"/>
      <c r="U138" s="1" t="s">
        <v>267</v>
      </c>
      <c r="V138" s="24" t="str">
        <f>VLOOKUP(Tabla2[[#All],[No. Contrato]],'[1]BASE DE DATOS CONTRATISTAS'!$A$1:$AO$364,41,)</f>
        <v xml:space="preserve">Contratación Directa </v>
      </c>
      <c r="W138" s="1" t="s">
        <v>28</v>
      </c>
      <c r="X138" s="43" t="str">
        <f>VLOOKUP(Tabla2[[#This Row],[No. Contrato]],'[1]BASE DE DATOS CONTRATISTAS'!$A:$N,14,FALSE)</f>
        <v>alejandrasatizabal@supertransporte.gov.co</v>
      </c>
      <c r="Y138" s="44">
        <f>VLOOKUP($A138,'BASE DE DATOS'!$A:$AL,17,FALSE)</f>
        <v>29885030</v>
      </c>
      <c r="Z138" s="44">
        <f>VLOOKUP($A138,'BASE DE DATOS'!$A:$AL,16,FALSE)</f>
        <v>10706842</v>
      </c>
      <c r="AA138" s="45">
        <f>VLOOKUP($A138,'BASE DE DATOS'!$A:$AL,18,FALSE)</f>
        <v>0.73623187420378144</v>
      </c>
      <c r="AB138" s="1" t="s">
        <v>383</v>
      </c>
    </row>
    <row r="139" spans="1:28" ht="38.25" x14ac:dyDescent="0.25">
      <c r="A139" s="25">
        <v>1144041084</v>
      </c>
      <c r="B139" s="1">
        <v>131</v>
      </c>
      <c r="C139" s="1" t="s">
        <v>384</v>
      </c>
      <c r="D139" s="22">
        <v>44574</v>
      </c>
      <c r="E139" s="22">
        <v>44834</v>
      </c>
      <c r="F139" s="58">
        <v>4768567</v>
      </c>
      <c r="G139" s="58">
        <v>40373867</v>
      </c>
      <c r="H139" s="42">
        <v>7947612</v>
      </c>
      <c r="I139" s="23">
        <f t="shared" si="9"/>
        <v>48321479</v>
      </c>
      <c r="J139" s="1" t="s">
        <v>230</v>
      </c>
      <c r="K139" s="22">
        <v>44578</v>
      </c>
      <c r="L139" s="1" t="s">
        <v>83</v>
      </c>
      <c r="M139" s="22">
        <v>44926</v>
      </c>
      <c r="N139" s="41"/>
      <c r="O139" s="25" t="str">
        <f>VLOOKUP(Tabla2[[#This Row],[No. Contrato]],'[1]BASE DE DATOS CONTRATISTAS'!$1:$1048576,34,FALSE)</f>
        <v>ADICIÓN Y PRÓRROGA</v>
      </c>
      <c r="P139" s="22">
        <f>VLOOKUP(Tabla2[[#This Row],[No. Contrato]],'[1]BASE DE DATOS CONTRATISTAS'!$1:$1048576,35,FALSE)</f>
        <v>44832</v>
      </c>
      <c r="Q139" s="22" t="str">
        <f>VLOOKUP(Tabla2[[#This Row],[No. Contrato]],'[1]BASE DE DATOS CONTRATISTAS'!$1:$1048576,36,FALSE)</f>
        <v>N/A</v>
      </c>
      <c r="R139" s="25"/>
      <c r="S139" s="22"/>
      <c r="T139" s="22"/>
      <c r="U139" s="1" t="s">
        <v>369</v>
      </c>
      <c r="V139" s="24" t="str">
        <f>VLOOKUP(Tabla2[[#All],[No. Contrato]],'[1]BASE DE DATOS CONTRATISTAS'!$A$1:$AO$364,41,)</f>
        <v xml:space="preserve">Contratación Directa </v>
      </c>
      <c r="W139" s="1" t="s">
        <v>28</v>
      </c>
      <c r="X139" s="43" t="str">
        <f>VLOOKUP(Tabla2[[#This Row],[No. Contrato]],'[1]BASE DE DATOS CONTRATISTAS'!$A:$N,14,FALSE)</f>
        <v>SebastianMartinez@supertransporte.gov.co</v>
      </c>
      <c r="Y139" s="44">
        <f>VLOOKUP($A139,'BASE DE DATOS'!$A:$AL,17,FALSE)</f>
        <v>40373867</v>
      </c>
      <c r="Z139" s="44">
        <f>VLOOKUP($A139,'BASE DE DATOS'!$A:$AL,16,FALSE)</f>
        <v>7947612</v>
      </c>
      <c r="AA139" s="45">
        <f>VLOOKUP($A139,'BASE DE DATOS'!$A:$AL,18,FALSE)</f>
        <v>0.83552630911814596</v>
      </c>
      <c r="AB139" s="1" t="s">
        <v>385</v>
      </c>
    </row>
    <row r="140" spans="1:28" ht="38.25" x14ac:dyDescent="0.25">
      <c r="A140" s="25">
        <v>1124404526</v>
      </c>
      <c r="B140" s="1">
        <v>132</v>
      </c>
      <c r="C140" s="1" t="s">
        <v>386</v>
      </c>
      <c r="D140" s="22">
        <v>44574</v>
      </c>
      <c r="E140" s="22">
        <v>44834</v>
      </c>
      <c r="F140" s="58">
        <v>4768567</v>
      </c>
      <c r="G140" s="58">
        <v>40373867</v>
      </c>
      <c r="H140" s="42">
        <v>0</v>
      </c>
      <c r="I140" s="23">
        <f t="shared" si="9"/>
        <v>40373867</v>
      </c>
      <c r="J140" s="1" t="s">
        <v>230</v>
      </c>
      <c r="K140" s="22">
        <v>44578</v>
      </c>
      <c r="L140" s="1" t="s">
        <v>83</v>
      </c>
      <c r="M140" s="22">
        <v>44834</v>
      </c>
      <c r="N140" s="41"/>
      <c r="O140" s="25"/>
      <c r="P140" s="22"/>
      <c r="Q140" s="22"/>
      <c r="R140" s="25"/>
      <c r="S140" s="22"/>
      <c r="T140" s="22"/>
      <c r="U140" s="1" t="s">
        <v>369</v>
      </c>
      <c r="V140" s="24" t="str">
        <f>VLOOKUP(Tabla2[[#All],[No. Contrato]],'[1]BASE DE DATOS CONTRATISTAS'!$A$1:$AO$364,41,)</f>
        <v xml:space="preserve">Contratación Directa </v>
      </c>
      <c r="W140" s="1" t="s">
        <v>28</v>
      </c>
      <c r="X140" s="43" t="str">
        <f>VLOOKUP(Tabla2[[#This Row],[No. Contrato]],'[1]BASE DE DATOS CONTRATISTAS'!$A:$N,14,FALSE)</f>
        <v>MariaZapata@supertransporte.gov.co</v>
      </c>
      <c r="Y140" s="44">
        <f>VLOOKUP($A140,'BASE DE DATOS'!$A:$AL,17,FALSE)</f>
        <v>35605300</v>
      </c>
      <c r="Z140" s="44">
        <f>VLOOKUP($A140,'BASE DE DATOS'!$A:$AL,16,FALSE)</f>
        <v>4768567</v>
      </c>
      <c r="AA140" s="45">
        <f>VLOOKUP($A140,'BASE DE DATOS'!$A:$AL,18,FALSE)</f>
        <v>0.88188976299941746</v>
      </c>
      <c r="AB140" s="1" t="s">
        <v>387</v>
      </c>
    </row>
    <row r="141" spans="1:28" ht="38.25" x14ac:dyDescent="0.25">
      <c r="A141" s="25">
        <v>1094913259</v>
      </c>
      <c r="B141" s="1">
        <v>133</v>
      </c>
      <c r="C141" s="1" t="s">
        <v>388</v>
      </c>
      <c r="D141" s="22">
        <v>44575</v>
      </c>
      <c r="E141" s="22">
        <v>44926</v>
      </c>
      <c r="F141" s="58">
        <v>3529728</v>
      </c>
      <c r="G141" s="58">
        <v>40591872</v>
      </c>
      <c r="H141" s="42">
        <v>0</v>
      </c>
      <c r="I141" s="23">
        <f t="shared" si="9"/>
        <v>40591872</v>
      </c>
      <c r="J141" s="1" t="s">
        <v>270</v>
      </c>
      <c r="K141" s="22">
        <v>44578</v>
      </c>
      <c r="L141" s="1" t="s">
        <v>83</v>
      </c>
      <c r="M141" s="22">
        <v>44926</v>
      </c>
      <c r="N141" s="41"/>
      <c r="O141" s="25"/>
      <c r="P141" s="22"/>
      <c r="Q141" s="22"/>
      <c r="R141" s="25"/>
      <c r="S141" s="22"/>
      <c r="T141" s="22"/>
      <c r="U141" s="1" t="s">
        <v>267</v>
      </c>
      <c r="V141" s="24" t="str">
        <f>VLOOKUP(Tabla2[[#All],[No. Contrato]],'[1]BASE DE DATOS CONTRATISTAS'!$A$1:$AO$364,41,)</f>
        <v xml:space="preserve">Contratación Directa </v>
      </c>
      <c r="W141" s="1" t="s">
        <v>28</v>
      </c>
      <c r="X141" s="43" t="str">
        <f>VLOOKUP(Tabla2[[#This Row],[No. Contrato]],'[1]BASE DE DATOS CONTRATISTAS'!$A:$N,14,FALSE)</f>
        <v>andresreales@supertransporte.gov.co</v>
      </c>
      <c r="Y141" s="44">
        <f>VLOOKUP($A141,'BASE DE DATOS'!$A:$AL,17,FALSE)</f>
        <v>26355302</v>
      </c>
      <c r="Z141" s="44">
        <f>VLOOKUP($A141,'BASE DE DATOS'!$A:$AL,16,FALSE)</f>
        <v>14236570</v>
      </c>
      <c r="AA141" s="45">
        <f>VLOOKUP($A141,'BASE DE DATOS'!$A:$AL,18,FALSE)</f>
        <v>0.64927535246465107</v>
      </c>
      <c r="AB141" s="1" t="s">
        <v>389</v>
      </c>
    </row>
    <row r="142" spans="1:28" ht="38.25" x14ac:dyDescent="0.25">
      <c r="A142" s="25">
        <v>79456039</v>
      </c>
      <c r="B142" s="1">
        <v>134</v>
      </c>
      <c r="C142" s="1" t="s">
        <v>390</v>
      </c>
      <c r="D142" s="22">
        <v>44574</v>
      </c>
      <c r="E142" s="22">
        <v>44926</v>
      </c>
      <c r="F142" s="58">
        <v>7288832</v>
      </c>
      <c r="G142" s="58">
        <v>84307490</v>
      </c>
      <c r="H142" s="42">
        <v>0</v>
      </c>
      <c r="I142" s="23">
        <f t="shared" si="9"/>
        <v>84307490</v>
      </c>
      <c r="J142" s="1" t="s">
        <v>131</v>
      </c>
      <c r="K142" s="22">
        <v>44575</v>
      </c>
      <c r="L142" s="1" t="s">
        <v>83</v>
      </c>
      <c r="M142" s="22">
        <v>44926</v>
      </c>
      <c r="N142" s="41"/>
      <c r="O142" s="25"/>
      <c r="P142" s="22"/>
      <c r="Q142" s="22"/>
      <c r="R142" s="25"/>
      <c r="S142" s="22"/>
      <c r="T142" s="22"/>
      <c r="U142" s="1" t="s">
        <v>391</v>
      </c>
      <c r="V142" s="24" t="str">
        <f>VLOOKUP(Tabla2[[#All],[No. Contrato]],'[1]BASE DE DATOS CONTRATISTAS'!$A$1:$AO$364,41,)</f>
        <v xml:space="preserve">Contratación Directa </v>
      </c>
      <c r="W142" s="1" t="s">
        <v>28</v>
      </c>
      <c r="X142" s="43" t="str">
        <f>VLOOKUP(Tabla2[[#This Row],[No. Contrato]],'[1]BASE DE DATOS CONTRATISTAS'!$A:$N,14,FALSE)</f>
        <v>juliovarela@supertransporte.gov.co</v>
      </c>
      <c r="Y142" s="44">
        <f>VLOOKUP($A142,'BASE DE DATOS'!$A:$AL,17,FALSE)</f>
        <v>62440994</v>
      </c>
      <c r="Z142" s="44">
        <f>VLOOKUP($A142,'BASE DE DATOS'!$A:$AL,16,FALSE)</f>
        <v>21866496</v>
      </c>
      <c r="AA142" s="45">
        <f>VLOOKUP($A142,'BASE DE DATOS'!$A:$AL,18,FALSE)</f>
        <v>0.74063400535349821</v>
      </c>
      <c r="AB142" s="1" t="s">
        <v>392</v>
      </c>
    </row>
    <row r="143" spans="1:28" ht="25.5" x14ac:dyDescent="0.25">
      <c r="A143" s="25">
        <v>1036937071</v>
      </c>
      <c r="B143" s="1">
        <v>135</v>
      </c>
      <c r="C143" s="1" t="s">
        <v>393</v>
      </c>
      <c r="D143" s="22">
        <v>44574</v>
      </c>
      <c r="E143" s="22">
        <v>44926</v>
      </c>
      <c r="F143" s="58">
        <v>5502194</v>
      </c>
      <c r="G143" s="58">
        <v>63642044</v>
      </c>
      <c r="H143" s="42">
        <v>0</v>
      </c>
      <c r="I143" s="23">
        <f t="shared" si="9"/>
        <v>63642044</v>
      </c>
      <c r="J143" s="1" t="s">
        <v>131</v>
      </c>
      <c r="K143" s="22">
        <v>44575</v>
      </c>
      <c r="L143" s="1" t="s">
        <v>83</v>
      </c>
      <c r="M143" s="22">
        <v>44926</v>
      </c>
      <c r="N143" s="41"/>
      <c r="O143" s="25"/>
      <c r="P143" s="22"/>
      <c r="Q143" s="22"/>
      <c r="R143" s="25"/>
      <c r="S143" s="22"/>
      <c r="T143" s="22"/>
      <c r="U143" s="1" t="s">
        <v>394</v>
      </c>
      <c r="V143" s="24" t="str">
        <f>VLOOKUP(Tabla2[[#All],[No. Contrato]],'[1]BASE DE DATOS CONTRATISTAS'!$A$1:$AO$364,41,)</f>
        <v xml:space="preserve">Contratación Directa </v>
      </c>
      <c r="W143" s="1" t="s">
        <v>28</v>
      </c>
      <c r="X143" s="43" t="str">
        <f>VLOOKUP(Tabla2[[#This Row],[No. Contrato]],'[1]BASE DE DATOS CONTRATISTAS'!$A:$N,14,FALSE)</f>
        <v>lauranorena@supertransporte.gov.co</v>
      </c>
      <c r="Y143" s="44">
        <f>VLOOKUP($A143,'BASE DE DATOS'!$A:$AL,17,FALSE)</f>
        <v>47135462</v>
      </c>
      <c r="Z143" s="44">
        <f>VLOOKUP($A143,'BASE DE DATOS'!$A:$AL,16,FALSE)</f>
        <v>16506582</v>
      </c>
      <c r="AA143" s="45">
        <f>VLOOKUP($A143,'BASE DE DATOS'!$A:$AL,18,FALSE)</f>
        <v>0.74063400603538121</v>
      </c>
      <c r="AB143" s="1" t="s">
        <v>395</v>
      </c>
    </row>
    <row r="144" spans="1:28" ht="38.25" x14ac:dyDescent="0.25">
      <c r="A144" s="25">
        <v>80245763</v>
      </c>
      <c r="B144" s="1">
        <v>136</v>
      </c>
      <c r="C144" s="1" t="s">
        <v>396</v>
      </c>
      <c r="D144" s="22">
        <v>44574</v>
      </c>
      <c r="E144" s="22">
        <v>44926</v>
      </c>
      <c r="F144" s="58">
        <v>2941952</v>
      </c>
      <c r="G144" s="58">
        <v>34028578</v>
      </c>
      <c r="H144" s="42">
        <v>0</v>
      </c>
      <c r="I144" s="23">
        <f t="shared" si="9"/>
        <v>34028578</v>
      </c>
      <c r="J144" s="1" t="s">
        <v>131</v>
      </c>
      <c r="K144" s="22">
        <v>44578</v>
      </c>
      <c r="L144" s="1" t="s">
        <v>83</v>
      </c>
      <c r="M144" s="22">
        <v>44926</v>
      </c>
      <c r="N144" s="41"/>
      <c r="O144" s="25"/>
      <c r="P144" s="22"/>
      <c r="Q144" s="22"/>
      <c r="R144" s="25"/>
      <c r="S144" s="22"/>
      <c r="T144" s="22"/>
      <c r="U144" s="1" t="s">
        <v>397</v>
      </c>
      <c r="V144" s="24" t="str">
        <f>VLOOKUP(Tabla2[[#All],[No. Contrato]],'[1]BASE DE DATOS CONTRATISTAS'!$A$1:$AO$364,41,)</f>
        <v xml:space="preserve">Contratación Directa </v>
      </c>
      <c r="W144" s="1" t="s">
        <v>28</v>
      </c>
      <c r="X144" s="43" t="str">
        <f>VLOOKUP(Tabla2[[#This Row],[No. Contrato]],'[1]BASE DE DATOS CONTRATISTAS'!$A:$N,14,FALSE)</f>
        <v>luispalma@supertransporte.gov.co</v>
      </c>
      <c r="Y144" s="44">
        <f>VLOOKUP($A144,'BASE DE DATOS'!$A:$AL,17,FALSE)</f>
        <v>24908527</v>
      </c>
      <c r="Z144" s="44">
        <f>VLOOKUP($A144,'BASE DE DATOS'!$A:$AL,16,FALSE)</f>
        <v>9120051</v>
      </c>
      <c r="AA144" s="45">
        <f>VLOOKUP($A144,'BASE DE DATOS'!$A:$AL,18,FALSE)</f>
        <v>0.73198847744974826</v>
      </c>
      <c r="AB144" s="1" t="s">
        <v>398</v>
      </c>
    </row>
    <row r="145" spans="1:28" ht="38.25" x14ac:dyDescent="0.25">
      <c r="A145" s="25">
        <v>1033777643</v>
      </c>
      <c r="B145" s="1">
        <v>137</v>
      </c>
      <c r="C145" s="1" t="s">
        <v>399</v>
      </c>
      <c r="D145" s="22">
        <v>44575</v>
      </c>
      <c r="E145" s="22">
        <v>44834</v>
      </c>
      <c r="F145" s="58">
        <v>3529728</v>
      </c>
      <c r="G145" s="58">
        <v>29885030</v>
      </c>
      <c r="H145" s="42">
        <v>10589184</v>
      </c>
      <c r="I145" s="23">
        <f t="shared" si="9"/>
        <v>40474214</v>
      </c>
      <c r="J145" s="1" t="s">
        <v>400</v>
      </c>
      <c r="K145" s="22">
        <v>44578</v>
      </c>
      <c r="L145" s="1" t="s">
        <v>26</v>
      </c>
      <c r="M145" s="22">
        <v>44834</v>
      </c>
      <c r="N145" s="41"/>
      <c r="O145" s="25" t="str">
        <f>VLOOKUP(Tabla2[[#This Row],[No. Contrato]],'[1]BASE DE DATOS CONTRATISTAS'!$1:$1048576,34,FALSE)</f>
        <v>ADICIÓN Y PRÓRROGA</v>
      </c>
      <c r="P145" s="22">
        <f>VLOOKUP(Tabla2[[#This Row],[No. Contrato]],'[1]BASE DE DATOS CONTRATISTAS'!$1:$1048576,35,FALSE)</f>
        <v>44834</v>
      </c>
      <c r="Q145" s="22" t="str">
        <f>VLOOKUP(Tabla2[[#This Row],[No. Contrato]],'[1]BASE DE DATOS CONTRATISTAS'!$1:$1048576,36,FALSE)</f>
        <v>N/A</v>
      </c>
      <c r="R145" s="25"/>
      <c r="S145" s="22"/>
      <c r="T145" s="22"/>
      <c r="U145" s="1" t="s">
        <v>401</v>
      </c>
      <c r="V145" s="24" t="str">
        <f>VLOOKUP(Tabla2[[#All],[No. Contrato]],'[1]BASE DE DATOS CONTRATISTAS'!$A$1:$AO$364,41,)</f>
        <v xml:space="preserve">Contratación Directa </v>
      </c>
      <c r="W145" s="1" t="s">
        <v>28</v>
      </c>
      <c r="X145" s="43" t="str">
        <f>VLOOKUP(Tabla2[[#This Row],[No. Contrato]],'[1]BASE DE DATOS CONTRATISTAS'!$A:$N,14,FALSE)</f>
        <v>angiegonzalez@supertransporte.gov.co</v>
      </c>
      <c r="Y145" s="44">
        <f>VLOOKUP($A145,'BASE DE DATOS'!$A:$AL,17,FALSE)</f>
        <v>29885030</v>
      </c>
      <c r="Z145" s="44">
        <f>VLOOKUP($A145,'BASE DE DATOS'!$A:$AL,16,FALSE)</f>
        <v>10589184</v>
      </c>
      <c r="AA145" s="45">
        <f>VLOOKUP($A145,'BASE DE DATOS'!$A:$AL,18,FALSE)</f>
        <v>0.73837209043763019</v>
      </c>
      <c r="AB145" s="1" t="s">
        <v>402</v>
      </c>
    </row>
    <row r="146" spans="1:28" ht="38.25" x14ac:dyDescent="0.25">
      <c r="A146" s="25">
        <v>1091657918</v>
      </c>
      <c r="B146" s="1">
        <v>138</v>
      </c>
      <c r="C146" s="1" t="s">
        <v>403</v>
      </c>
      <c r="D146" s="22">
        <v>44575</v>
      </c>
      <c r="E146" s="22">
        <v>44926</v>
      </c>
      <c r="F146" s="58">
        <v>3529728</v>
      </c>
      <c r="G146" s="58">
        <v>40591872</v>
      </c>
      <c r="H146" s="42">
        <v>0</v>
      </c>
      <c r="I146" s="23">
        <f t="shared" si="9"/>
        <v>40591872</v>
      </c>
      <c r="J146" s="1" t="s">
        <v>270</v>
      </c>
      <c r="K146" s="22">
        <v>44578</v>
      </c>
      <c r="L146" s="1" t="s">
        <v>83</v>
      </c>
      <c r="M146" s="22">
        <v>44926</v>
      </c>
      <c r="N146" s="41"/>
      <c r="O146" s="25"/>
      <c r="P146" s="22"/>
      <c r="Q146" s="22"/>
      <c r="R146" s="25"/>
      <c r="S146" s="22"/>
      <c r="T146" s="22"/>
      <c r="U146" s="1" t="s">
        <v>267</v>
      </c>
      <c r="V146" s="24" t="str">
        <f>VLOOKUP(Tabla2[[#All],[No. Contrato]],'[1]BASE DE DATOS CONTRATISTAS'!$A$1:$AO$364,41,)</f>
        <v xml:space="preserve">Contratación Directa </v>
      </c>
      <c r="W146" s="1" t="s">
        <v>28</v>
      </c>
      <c r="X146" s="43" t="str">
        <f>VLOOKUP(Tabla2[[#This Row],[No. Contrato]],'[1]BASE DE DATOS CONTRATISTAS'!$A:$N,14,FALSE)</f>
        <v>danielcasadiegos@supertransporte.gov.co</v>
      </c>
      <c r="Y146" s="44">
        <f>VLOOKUP($A146,'BASE DE DATOS'!$A:$AL,17,FALSE)</f>
        <v>26355302</v>
      </c>
      <c r="Z146" s="44">
        <f>VLOOKUP($A146,'BASE DE DATOS'!$A:$AL,16,FALSE)</f>
        <v>14236570</v>
      </c>
      <c r="AA146" s="45">
        <f>VLOOKUP($A146,'BASE DE DATOS'!$A:$AL,18,FALSE)</f>
        <v>0.64927535246465107</v>
      </c>
      <c r="AB146" s="1" t="s">
        <v>404</v>
      </c>
    </row>
    <row r="147" spans="1:28" ht="38.25" x14ac:dyDescent="0.25">
      <c r="A147" s="25">
        <v>1065586212</v>
      </c>
      <c r="B147" s="1">
        <v>139</v>
      </c>
      <c r="C147" s="1" t="s">
        <v>405</v>
      </c>
      <c r="D147" s="22">
        <v>44575</v>
      </c>
      <c r="E147" s="22">
        <v>44834</v>
      </c>
      <c r="F147" s="58">
        <v>4227072</v>
      </c>
      <c r="G147" s="58">
        <v>35789210</v>
      </c>
      <c r="H147" s="42">
        <v>12258508</v>
      </c>
      <c r="I147" s="23">
        <f t="shared" si="9"/>
        <v>48047718</v>
      </c>
      <c r="J147" s="1" t="s">
        <v>400</v>
      </c>
      <c r="K147" s="22">
        <v>44581</v>
      </c>
      <c r="L147" s="1" t="s">
        <v>26</v>
      </c>
      <c r="M147" s="22">
        <v>44834</v>
      </c>
      <c r="N147" s="41"/>
      <c r="O147" s="25" t="str">
        <f>VLOOKUP(Tabla2[[#This Row],[No. Contrato]],'[1]BASE DE DATOS CONTRATISTAS'!$1:$1048576,34,FALSE)</f>
        <v>ADICIÓN Y PRÓRROGA</v>
      </c>
      <c r="P147" s="22">
        <f>VLOOKUP(Tabla2[[#This Row],[No. Contrato]],'[1]BASE DE DATOS CONTRATISTAS'!$1:$1048576,35,FALSE)</f>
        <v>44834</v>
      </c>
      <c r="Q147" s="22" t="str">
        <f>VLOOKUP(Tabla2[[#This Row],[No. Contrato]],'[1]BASE DE DATOS CONTRATISTAS'!$1:$1048576,36,FALSE)</f>
        <v>N/A</v>
      </c>
      <c r="R147" s="25"/>
      <c r="S147" s="22"/>
      <c r="T147" s="22"/>
      <c r="U147" s="1" t="s">
        <v>401</v>
      </c>
      <c r="V147" s="24" t="str">
        <f>VLOOKUP(Tabla2[[#All],[No. Contrato]],'[1]BASE DE DATOS CONTRATISTAS'!$A$1:$AO$364,41,)</f>
        <v xml:space="preserve">Contratación Directa </v>
      </c>
      <c r="W147" s="1" t="s">
        <v>28</v>
      </c>
      <c r="X147" s="43" t="str">
        <f>VLOOKUP(Tabla2[[#This Row],[No. Contrato]],'[1]BASE DE DATOS CONTRATISTAS'!$A:$N,14,FALSE)</f>
        <v>jorgebritto@supertransporte.gov.co</v>
      </c>
      <c r="Y147" s="44">
        <f>VLOOKUP($A147,'BASE DE DATOS'!$A:$AL,17,FALSE)</f>
        <v>35366502</v>
      </c>
      <c r="Z147" s="44">
        <f>VLOOKUP($A147,'BASE DE DATOS'!$A:$AL,16,FALSE)</f>
        <v>12681216</v>
      </c>
      <c r="AA147" s="45">
        <f>VLOOKUP($A147,'BASE DE DATOS'!$A:$AL,18,FALSE)</f>
        <v>0.73607037903444239</v>
      </c>
      <c r="AB147" s="1" t="s">
        <v>406</v>
      </c>
    </row>
    <row r="148" spans="1:28" ht="63.75" x14ac:dyDescent="0.25">
      <c r="A148" s="25">
        <v>899999063</v>
      </c>
      <c r="B148" s="1">
        <v>140</v>
      </c>
      <c r="C148" s="1" t="s">
        <v>407</v>
      </c>
      <c r="D148" s="22">
        <v>44580</v>
      </c>
      <c r="E148" s="1" t="s">
        <v>408</v>
      </c>
      <c r="F148" s="58" t="s">
        <v>119</v>
      </c>
      <c r="G148" s="58">
        <v>185708000</v>
      </c>
      <c r="H148" s="42">
        <v>0</v>
      </c>
      <c r="I148" s="23">
        <f t="shared" si="9"/>
        <v>185708000</v>
      </c>
      <c r="J148" s="1" t="s">
        <v>78</v>
      </c>
      <c r="K148" s="22">
        <v>44586</v>
      </c>
      <c r="L148" s="1" t="s">
        <v>26</v>
      </c>
      <c r="M148" s="22" t="s">
        <v>408</v>
      </c>
      <c r="N148" s="41"/>
      <c r="O148" s="25"/>
      <c r="P148" s="22"/>
      <c r="Q148" s="22"/>
      <c r="R148" s="25"/>
      <c r="S148" s="22"/>
      <c r="T148" s="22"/>
      <c r="U148" s="1" t="s">
        <v>409</v>
      </c>
      <c r="V148" s="24" t="str">
        <f>VLOOKUP(Tabla2[[#All],[No. Contrato]],'[1]BASE DE DATOS CONTRATISTAS'!$A$1:$AO$364,41,)</f>
        <v xml:space="preserve">Contratación Directa </v>
      </c>
      <c r="W148" s="1" t="s">
        <v>28</v>
      </c>
      <c r="X148" s="43" t="e">
        <f>VLOOKUP(Tabla2[[#This Row],[No. Contrato]],'[1]BASE DE DATOS CONTRATISTAS'!$A:$N,14,FALSE)</f>
        <v>#N/A</v>
      </c>
      <c r="Y148" s="44">
        <f>VLOOKUP($A148,'BASE DE DATOS'!$A:$AL,17,FALSE)</f>
        <v>185708000</v>
      </c>
      <c r="Z148" s="44">
        <f>VLOOKUP($A148,'BASE DE DATOS'!$A:$AL,16,FALSE)</f>
        <v>0</v>
      </c>
      <c r="AA148" s="45">
        <f>VLOOKUP($A148,'BASE DE DATOS'!$A:$AL,18,FALSE)</f>
        <v>1</v>
      </c>
      <c r="AB148" s="1" t="s">
        <v>410</v>
      </c>
    </row>
    <row r="149" spans="1:28" ht="38.25" x14ac:dyDescent="0.25">
      <c r="A149" s="25">
        <v>64578155</v>
      </c>
      <c r="B149" s="1">
        <v>141</v>
      </c>
      <c r="C149" s="1" t="s">
        <v>411</v>
      </c>
      <c r="D149" s="22">
        <v>44575</v>
      </c>
      <c r="E149" s="22">
        <v>44834</v>
      </c>
      <c r="F149" s="58">
        <v>4227072</v>
      </c>
      <c r="G149" s="58">
        <v>35789210</v>
      </c>
      <c r="H149" s="42">
        <v>12681216</v>
      </c>
      <c r="I149" s="23">
        <f t="shared" si="9"/>
        <v>48470426</v>
      </c>
      <c r="J149" s="1" t="s">
        <v>92</v>
      </c>
      <c r="K149" s="22">
        <v>44578</v>
      </c>
      <c r="L149" s="1" t="s">
        <v>26</v>
      </c>
      <c r="M149" s="22">
        <v>44834</v>
      </c>
      <c r="N149" s="41"/>
      <c r="O149" s="25" t="str">
        <f>VLOOKUP(Tabla2[[#This Row],[No. Contrato]],'[1]BASE DE DATOS CONTRATISTAS'!$1:$1048576,34,FALSE)</f>
        <v>ADICIÓN Y PRÓRROGA</v>
      </c>
      <c r="P149" s="22">
        <f>VLOOKUP(Tabla2[[#This Row],[No. Contrato]],'[1]BASE DE DATOS CONTRATISTAS'!$1:$1048576,35,FALSE)</f>
        <v>44834</v>
      </c>
      <c r="Q149" s="22" t="str">
        <f>VLOOKUP(Tabla2[[#This Row],[No. Contrato]],'[1]BASE DE DATOS CONTRATISTAS'!$1:$1048576,36,FALSE)</f>
        <v>N/A</v>
      </c>
      <c r="R149" s="25"/>
      <c r="S149" s="22"/>
      <c r="T149" s="22"/>
      <c r="U149" s="1" t="s">
        <v>412</v>
      </c>
      <c r="V149" s="24" t="str">
        <f>VLOOKUP(Tabla2[[#All],[No. Contrato]],'[1]BASE DE DATOS CONTRATISTAS'!$A$1:$AO$364,41,)</f>
        <v xml:space="preserve">Contratación Directa </v>
      </c>
      <c r="W149" s="1" t="s">
        <v>28</v>
      </c>
      <c r="X149" s="43" t="str">
        <f>VLOOKUP(Tabla2[[#This Row],[No. Contrato]],'[1]BASE DE DATOS CONTRATISTAS'!$A:$N,14,FALSE)</f>
        <v>luzmeza@supertransporte.gov.co</v>
      </c>
      <c r="Y149" s="44">
        <f>VLOOKUP($A149,'BASE DE DATOS'!$A:$AL,17,FALSE)</f>
        <v>27335066</v>
      </c>
      <c r="Z149" s="44">
        <f>VLOOKUP($A149,'BASE DE DATOS'!$A:$AL,16,FALSE)</f>
        <v>21135360</v>
      </c>
      <c r="AA149" s="45">
        <f>VLOOKUP($A149,'BASE DE DATOS'!$A:$AL,18,FALSE)</f>
        <v>0.56395349197054712</v>
      </c>
      <c r="AB149" s="1" t="s">
        <v>413</v>
      </c>
    </row>
    <row r="150" spans="1:28" ht="38.25" x14ac:dyDescent="0.25">
      <c r="A150" s="25">
        <v>1110505090</v>
      </c>
      <c r="B150" s="1">
        <v>142</v>
      </c>
      <c r="C150" s="1" t="s">
        <v>414</v>
      </c>
      <c r="D150" s="22">
        <v>44575</v>
      </c>
      <c r="E150" s="22">
        <v>44834</v>
      </c>
      <c r="F150" s="58">
        <v>5502194</v>
      </c>
      <c r="G150" s="58">
        <v>46585243</v>
      </c>
      <c r="H150" s="42">
        <v>15956362</v>
      </c>
      <c r="I150" s="23">
        <f t="shared" si="9"/>
        <v>62541605</v>
      </c>
      <c r="J150" s="1" t="s">
        <v>92</v>
      </c>
      <c r="K150" s="22">
        <v>44581</v>
      </c>
      <c r="L150" s="1" t="s">
        <v>26</v>
      </c>
      <c r="M150" s="22">
        <v>44834</v>
      </c>
      <c r="N150" s="41"/>
      <c r="O150" s="25" t="str">
        <f>VLOOKUP(Tabla2[[#This Row],[No. Contrato]],'[1]BASE DE DATOS CONTRATISTAS'!$1:$1048576,34,FALSE)</f>
        <v>ADICIÓN Y PRÓRROGA</v>
      </c>
      <c r="P150" s="22">
        <f>VLOOKUP(Tabla2[[#This Row],[No. Contrato]],'[1]BASE DE DATOS CONTRATISTAS'!$1:$1048576,35,FALSE)</f>
        <v>44834</v>
      </c>
      <c r="Q150" s="22" t="str">
        <f>VLOOKUP(Tabla2[[#This Row],[No. Contrato]],'[1]BASE DE DATOS CONTRATISTAS'!$1:$1048576,36,FALSE)</f>
        <v>N/A</v>
      </c>
      <c r="R150" s="25"/>
      <c r="S150" s="22"/>
      <c r="T150" s="22"/>
      <c r="U150" s="1" t="s">
        <v>415</v>
      </c>
      <c r="V150" s="24" t="str">
        <f>VLOOKUP(Tabla2[[#All],[No. Contrato]],'[1]BASE DE DATOS CONTRATISTAS'!$A$1:$AO$364,41,)</f>
        <v xml:space="preserve">Contratación Directa </v>
      </c>
      <c r="W150" s="1" t="s">
        <v>28</v>
      </c>
      <c r="X150" s="43" t="str">
        <f>VLOOKUP(Tabla2[[#This Row],[No. Contrato]],'[1]BASE DE DATOS CONTRATISTAS'!$A:$N,14,FALSE)</f>
        <v>NataliaPolania@supertransporte.gov.co</v>
      </c>
      <c r="Y150" s="44">
        <f>VLOOKUP($A150,'BASE DE DATOS'!$A:$AL,17,FALSE)</f>
        <v>46035023</v>
      </c>
      <c r="Z150" s="44">
        <f>VLOOKUP($A150,'BASE DE DATOS'!$A:$AL,16,FALSE)</f>
        <v>16506582</v>
      </c>
      <c r="AA150" s="45">
        <f>VLOOKUP($A150,'BASE DE DATOS'!$A:$AL,18,FALSE)</f>
        <v>0.73607038066899622</v>
      </c>
      <c r="AB150" s="1" t="s">
        <v>416</v>
      </c>
    </row>
    <row r="151" spans="1:28" ht="38.25" x14ac:dyDescent="0.25">
      <c r="A151" s="25">
        <v>1010200149</v>
      </c>
      <c r="B151" s="1">
        <v>143</v>
      </c>
      <c r="C151" s="1" t="s">
        <v>417</v>
      </c>
      <c r="D151" s="22">
        <v>44575</v>
      </c>
      <c r="E151" s="22">
        <v>44834</v>
      </c>
      <c r="F151" s="58">
        <v>3529728</v>
      </c>
      <c r="G151" s="58">
        <v>29885030</v>
      </c>
      <c r="H151" s="42">
        <v>10589184</v>
      </c>
      <c r="I151" s="23">
        <f t="shared" si="9"/>
        <v>40474214</v>
      </c>
      <c r="J151" s="1" t="s">
        <v>400</v>
      </c>
      <c r="K151" s="22">
        <v>44578</v>
      </c>
      <c r="L151" s="1" t="s">
        <v>26</v>
      </c>
      <c r="M151" s="22">
        <v>44834</v>
      </c>
      <c r="N151" s="41"/>
      <c r="O151" s="25" t="str">
        <f>VLOOKUP(Tabla2[[#This Row],[No. Contrato]],'[1]BASE DE DATOS CONTRATISTAS'!$1:$1048576,34,FALSE)</f>
        <v>ADICIÓN Y PRÓRROGA</v>
      </c>
      <c r="P151" s="22">
        <f>VLOOKUP(Tabla2[[#This Row],[No. Contrato]],'[1]BASE DE DATOS CONTRATISTAS'!$1:$1048576,35,FALSE)</f>
        <v>44834</v>
      </c>
      <c r="Q151" s="22" t="str">
        <f>VLOOKUP(Tabla2[[#This Row],[No. Contrato]],'[1]BASE DE DATOS CONTRATISTAS'!$1:$1048576,36,FALSE)</f>
        <v>N/A</v>
      </c>
      <c r="R151" s="25"/>
      <c r="S151" s="22"/>
      <c r="T151" s="22"/>
      <c r="U151" s="1" t="s">
        <v>401</v>
      </c>
      <c r="V151" s="24" t="str">
        <f>VLOOKUP(Tabla2[[#All],[No. Contrato]],'[1]BASE DE DATOS CONTRATISTAS'!$A$1:$AO$364,41,)</f>
        <v xml:space="preserve">Contratación Directa </v>
      </c>
      <c r="W151" s="1" t="s">
        <v>28</v>
      </c>
      <c r="X151" s="43" t="str">
        <f>VLOOKUP(Tabla2[[#This Row],[No. Contrato]],'[1]BASE DE DATOS CONTRATISTAS'!$A:$N,14,FALSE)</f>
        <v>yessicachacon@supertransporte.gov.co</v>
      </c>
      <c r="Y151" s="44">
        <f>VLOOKUP($A151,'BASE DE DATOS'!$A:$AL,17,FALSE)</f>
        <v>29885030</v>
      </c>
      <c r="Z151" s="44">
        <f>VLOOKUP($A151,'BASE DE DATOS'!$A:$AL,16,FALSE)</f>
        <v>10589184</v>
      </c>
      <c r="AA151" s="45">
        <f>VLOOKUP($A151,'BASE DE DATOS'!$A:$AL,18,FALSE)</f>
        <v>0.73837209043763019</v>
      </c>
      <c r="AB151" s="1" t="s">
        <v>418</v>
      </c>
    </row>
    <row r="152" spans="1:28" ht="38.25" x14ac:dyDescent="0.25">
      <c r="A152" s="25">
        <v>1010208346</v>
      </c>
      <c r="B152" s="1">
        <v>144</v>
      </c>
      <c r="C152" s="1" t="s">
        <v>419</v>
      </c>
      <c r="D152" s="22">
        <v>44575</v>
      </c>
      <c r="E152" s="22">
        <v>44926</v>
      </c>
      <c r="F152" s="58">
        <v>3529728</v>
      </c>
      <c r="G152" s="58">
        <v>40591872</v>
      </c>
      <c r="H152" s="42">
        <v>0</v>
      </c>
      <c r="I152" s="23">
        <f t="shared" si="9"/>
        <v>40591872</v>
      </c>
      <c r="J152" s="1" t="s">
        <v>270</v>
      </c>
      <c r="K152" s="22">
        <v>44578</v>
      </c>
      <c r="L152" s="1" t="s">
        <v>83</v>
      </c>
      <c r="M152" s="22">
        <v>44926</v>
      </c>
      <c r="N152" s="41"/>
      <c r="O152" s="25"/>
      <c r="P152" s="22"/>
      <c r="Q152" s="22"/>
      <c r="R152" s="25"/>
      <c r="S152" s="22"/>
      <c r="T152" s="22"/>
      <c r="U152" s="1" t="s">
        <v>267</v>
      </c>
      <c r="V152" s="24" t="str">
        <f>VLOOKUP(Tabla2[[#All],[No. Contrato]],'[1]BASE DE DATOS CONTRATISTAS'!$A$1:$AO$364,41,)</f>
        <v xml:space="preserve">Contratación Directa </v>
      </c>
      <c r="W152" s="1" t="s">
        <v>28</v>
      </c>
      <c r="X152" s="43" t="str">
        <f>VLOOKUP(Tabla2[[#This Row],[No. Contrato]],'[1]BASE DE DATOS CONTRATISTAS'!$A:$N,14,FALSE)</f>
        <v>danielaastorquiza@supertransporte.gov.co</v>
      </c>
      <c r="Y152" s="44">
        <f>VLOOKUP($A152,'BASE DE DATOS'!$A:$AL,17,FALSE)</f>
        <v>29885030</v>
      </c>
      <c r="Z152" s="44">
        <f>VLOOKUP($A152,'BASE DE DATOS'!$A:$AL,16,FALSE)</f>
        <v>10706842</v>
      </c>
      <c r="AA152" s="45">
        <f>VLOOKUP($A152,'BASE DE DATOS'!$A:$AL,18,FALSE)</f>
        <v>0.73623187420378144</v>
      </c>
      <c r="AB152" s="1" t="s">
        <v>420</v>
      </c>
    </row>
    <row r="153" spans="1:28" ht="38.25" x14ac:dyDescent="0.25">
      <c r="A153" s="25">
        <v>55064624</v>
      </c>
      <c r="B153" s="1">
        <v>145</v>
      </c>
      <c r="C153" s="1" t="s">
        <v>421</v>
      </c>
      <c r="D153" s="22">
        <v>44575</v>
      </c>
      <c r="E153" s="22">
        <v>44926</v>
      </c>
      <c r="F153" s="58">
        <v>3529728</v>
      </c>
      <c r="G153" s="58">
        <v>40591872</v>
      </c>
      <c r="H153" s="42">
        <v>0</v>
      </c>
      <c r="I153" s="23">
        <f t="shared" si="9"/>
        <v>40591872</v>
      </c>
      <c r="J153" s="1" t="s">
        <v>270</v>
      </c>
      <c r="K153" s="22">
        <v>44578</v>
      </c>
      <c r="L153" s="1" t="s">
        <v>83</v>
      </c>
      <c r="M153" s="22">
        <v>44926</v>
      </c>
      <c r="N153" s="41"/>
      <c r="O153" s="25"/>
      <c r="P153" s="22"/>
      <c r="Q153" s="22"/>
      <c r="R153" s="25"/>
      <c r="S153" s="22"/>
      <c r="T153" s="22"/>
      <c r="U153" s="1" t="s">
        <v>267</v>
      </c>
      <c r="V153" s="24" t="str">
        <f>VLOOKUP(Tabla2[[#All],[No. Contrato]],'[1]BASE DE DATOS CONTRATISTAS'!$A$1:$AO$364,41,)</f>
        <v xml:space="preserve">Contratación Directa </v>
      </c>
      <c r="W153" s="1" t="s">
        <v>28</v>
      </c>
      <c r="X153" s="43" t="str">
        <f>VLOOKUP(Tabla2[[#This Row],[No. Contrato]],'[1]BASE DE DATOS CONTRATISTAS'!$A:$N,14,FALSE)</f>
        <v>dianacubillos@supertransporte.gov.co</v>
      </c>
      <c r="Y153" s="44">
        <f>VLOOKUP($A153,'BASE DE DATOS'!$A:$AL,17,FALSE)</f>
        <v>29885030</v>
      </c>
      <c r="Z153" s="44">
        <f>VLOOKUP($A153,'BASE DE DATOS'!$A:$AL,16,FALSE)</f>
        <v>10706842</v>
      </c>
      <c r="AA153" s="45">
        <f>VLOOKUP($A153,'BASE DE DATOS'!$A:$AL,18,FALSE)</f>
        <v>0.73623187420378144</v>
      </c>
      <c r="AB153" s="1" t="s">
        <v>422</v>
      </c>
    </row>
    <row r="154" spans="1:28" ht="38.25" x14ac:dyDescent="0.25">
      <c r="A154" s="25">
        <v>1024485823</v>
      </c>
      <c r="B154" s="1">
        <v>146</v>
      </c>
      <c r="C154" s="1" t="s">
        <v>423</v>
      </c>
      <c r="D154" s="22">
        <v>44575</v>
      </c>
      <c r="E154" s="22">
        <v>44926</v>
      </c>
      <c r="F154" s="58">
        <v>3529728</v>
      </c>
      <c r="G154" s="58">
        <v>40591872</v>
      </c>
      <c r="H154" s="42">
        <v>0</v>
      </c>
      <c r="I154" s="23">
        <f t="shared" si="9"/>
        <v>40591872</v>
      </c>
      <c r="J154" s="1" t="s">
        <v>270</v>
      </c>
      <c r="K154" s="22">
        <v>44578</v>
      </c>
      <c r="L154" s="1" t="s">
        <v>83</v>
      </c>
      <c r="M154" s="22">
        <v>44926</v>
      </c>
      <c r="N154" s="41"/>
      <c r="O154" s="25"/>
      <c r="P154" s="22"/>
      <c r="Q154" s="22"/>
      <c r="R154" s="25"/>
      <c r="S154" s="22"/>
      <c r="T154" s="22"/>
      <c r="U154" s="1" t="s">
        <v>267</v>
      </c>
      <c r="V154" s="24" t="str">
        <f>VLOOKUP(Tabla2[[#All],[No. Contrato]],'[1]BASE DE DATOS CONTRATISTAS'!$A$1:$AO$364,41,)</f>
        <v xml:space="preserve">Contratación Directa </v>
      </c>
      <c r="W154" s="1" t="s">
        <v>28</v>
      </c>
      <c r="X154" s="43" t="str">
        <f>VLOOKUP(Tabla2[[#This Row],[No. Contrato]],'[1]BASE DE DATOS CONTRATISTAS'!$A:$N,14,FALSE)</f>
        <v>dianayate@supertransporte.gov.co</v>
      </c>
      <c r="Y154" s="44">
        <f>VLOOKUP($A154,'BASE DE DATOS'!$A:$AL,17,FALSE)</f>
        <v>29885030</v>
      </c>
      <c r="Z154" s="44">
        <f>VLOOKUP($A154,'BASE DE DATOS'!$A:$AL,16,FALSE)</f>
        <v>10706842</v>
      </c>
      <c r="AA154" s="45">
        <f>VLOOKUP($A154,'BASE DE DATOS'!$A:$AL,18,FALSE)</f>
        <v>0.73623187420378144</v>
      </c>
      <c r="AB154" s="1" t="s">
        <v>424</v>
      </c>
    </row>
    <row r="155" spans="1:28" ht="38.25" x14ac:dyDescent="0.25">
      <c r="A155" s="25">
        <v>1116662739</v>
      </c>
      <c r="B155" s="1">
        <v>147</v>
      </c>
      <c r="C155" s="1" t="s">
        <v>425</v>
      </c>
      <c r="D155" s="22">
        <v>44575</v>
      </c>
      <c r="E155" s="22">
        <v>44926</v>
      </c>
      <c r="F155" s="58">
        <v>3529728</v>
      </c>
      <c r="G155" s="58">
        <v>40591872</v>
      </c>
      <c r="H155" s="42">
        <v>0</v>
      </c>
      <c r="I155" s="23">
        <f t="shared" si="9"/>
        <v>40591872</v>
      </c>
      <c r="J155" s="1" t="s">
        <v>270</v>
      </c>
      <c r="K155" s="22">
        <v>44578</v>
      </c>
      <c r="L155" s="1" t="s">
        <v>83</v>
      </c>
      <c r="M155" s="22">
        <v>44926</v>
      </c>
      <c r="N155" s="41"/>
      <c r="O155" s="25"/>
      <c r="P155" s="22"/>
      <c r="Q155" s="22"/>
      <c r="R155" s="25"/>
      <c r="S155" s="22"/>
      <c r="T155" s="22"/>
      <c r="U155" s="1" t="s">
        <v>267</v>
      </c>
      <c r="V155" s="24" t="str">
        <f>VLOOKUP(Tabla2[[#All],[No. Contrato]],'[1]BASE DE DATOS CONTRATISTAS'!$A$1:$AO$364,41,)</f>
        <v xml:space="preserve">Contratación Directa </v>
      </c>
      <c r="W155" s="1" t="s">
        <v>28</v>
      </c>
      <c r="X155" s="43" t="str">
        <f>VLOOKUP(Tabla2[[#This Row],[No. Contrato]],'[1]BASE DE DATOS CONTRATISTAS'!$A:$N,14,FALSE)</f>
        <v>dinagutierrez@supertransporte.gov.co</v>
      </c>
      <c r="Y155" s="44">
        <f>VLOOKUP($A155,'BASE DE DATOS'!$A:$AL,17,FALSE)</f>
        <v>29885030</v>
      </c>
      <c r="Z155" s="44">
        <f>VLOOKUP($A155,'BASE DE DATOS'!$A:$AL,16,FALSE)</f>
        <v>10706842</v>
      </c>
      <c r="AA155" s="45">
        <f>VLOOKUP($A155,'BASE DE DATOS'!$A:$AL,18,FALSE)</f>
        <v>0.73623187420378144</v>
      </c>
      <c r="AB155" s="1" t="s">
        <v>426</v>
      </c>
    </row>
    <row r="156" spans="1:28" ht="38.25" x14ac:dyDescent="0.25">
      <c r="A156" s="25">
        <v>1112103475</v>
      </c>
      <c r="B156" s="1">
        <v>148</v>
      </c>
      <c r="C156" s="1" t="s">
        <v>427</v>
      </c>
      <c r="D156" s="22">
        <v>44575</v>
      </c>
      <c r="E156" s="22">
        <v>44926</v>
      </c>
      <c r="F156" s="58">
        <v>3529728</v>
      </c>
      <c r="G156" s="58">
        <v>40591872</v>
      </c>
      <c r="H156" s="42">
        <v>0</v>
      </c>
      <c r="I156" s="23">
        <f t="shared" si="9"/>
        <v>40591872</v>
      </c>
      <c r="J156" s="1" t="s">
        <v>270</v>
      </c>
      <c r="K156" s="22">
        <v>44578</v>
      </c>
      <c r="L156" s="1" t="s">
        <v>83</v>
      </c>
      <c r="M156" s="22">
        <v>44926</v>
      </c>
      <c r="N156" s="41"/>
      <c r="O156" s="25"/>
      <c r="P156" s="22"/>
      <c r="Q156" s="22"/>
      <c r="R156" s="25"/>
      <c r="S156" s="22"/>
      <c r="T156" s="22"/>
      <c r="U156" s="1" t="s">
        <v>267</v>
      </c>
      <c r="V156" s="24" t="str">
        <f>VLOOKUP(Tabla2[[#All],[No. Contrato]],'[1]BASE DE DATOS CONTRATISTAS'!$A$1:$AO$364,41,)</f>
        <v xml:space="preserve">Contratación Directa </v>
      </c>
      <c r="W156" s="1" t="s">
        <v>28</v>
      </c>
      <c r="X156" s="43" t="str">
        <f>VLOOKUP(Tabla2[[#This Row],[No. Contrato]],'[1]BASE DE DATOS CONTRATISTAS'!$A:$N,14,FALSE)</f>
        <v>erikaveitia@supertransporte.gov.co</v>
      </c>
      <c r="Y156" s="44">
        <f>VLOOKUP($A156,'BASE DE DATOS'!$A:$AL,17,FALSE)</f>
        <v>29885030</v>
      </c>
      <c r="Z156" s="44">
        <f>VLOOKUP($A156,'BASE DE DATOS'!$A:$AL,16,FALSE)</f>
        <v>10706842</v>
      </c>
      <c r="AA156" s="45">
        <f>VLOOKUP($A156,'BASE DE DATOS'!$A:$AL,18,FALSE)</f>
        <v>0.73623187420378144</v>
      </c>
      <c r="AB156" s="1" t="s">
        <v>428</v>
      </c>
    </row>
    <row r="157" spans="1:28" ht="38.25" x14ac:dyDescent="0.25">
      <c r="A157" s="25">
        <v>1119839621</v>
      </c>
      <c r="B157" s="1">
        <v>149</v>
      </c>
      <c r="C157" s="28" t="s">
        <v>429</v>
      </c>
      <c r="D157" s="22">
        <v>44579</v>
      </c>
      <c r="E157" s="22">
        <v>44926</v>
      </c>
      <c r="F157" s="58">
        <v>3529728</v>
      </c>
      <c r="G157" s="58">
        <v>39768269</v>
      </c>
      <c r="H157" s="42">
        <v>0</v>
      </c>
      <c r="I157" s="23">
        <f t="shared" si="9"/>
        <v>39768269</v>
      </c>
      <c r="J157" s="1" t="s">
        <v>270</v>
      </c>
      <c r="K157" s="22">
        <v>44586</v>
      </c>
      <c r="L157" s="1" t="s">
        <v>83</v>
      </c>
      <c r="M157" s="22">
        <v>44926</v>
      </c>
      <c r="N157" s="41"/>
      <c r="O157" s="25"/>
      <c r="P157" s="22"/>
      <c r="Q157" s="22"/>
      <c r="R157" s="25"/>
      <c r="S157" s="22"/>
      <c r="T157" s="22"/>
      <c r="U157" s="1" t="s">
        <v>267</v>
      </c>
      <c r="V157" s="24" t="str">
        <f>VLOOKUP(Tabla2[[#All],[No. Contrato]],'[1]BASE DE DATOS CONTRATISTAS'!$A$1:$AO$364,41,)</f>
        <v xml:space="preserve">Contratación Directa </v>
      </c>
      <c r="W157" s="1" t="s">
        <v>28</v>
      </c>
      <c r="X157" s="43" t="str">
        <f>VLOOKUP(Tabla2[[#This Row],[No. Contrato]],'[1]BASE DE DATOS CONTRATISTAS'!$A:$N,14,FALSE)</f>
        <v>kattytejedor@supertransporte.gov.co</v>
      </c>
      <c r="Y157" s="44">
        <f>VLOOKUP($A157,'BASE DE DATOS'!$A:$AL,17,FALSE)</f>
        <v>28943770</v>
      </c>
      <c r="Z157" s="44">
        <f>VLOOKUP($A157,'BASE DE DATOS'!$A:$AL,16,FALSE)</f>
        <v>10824499</v>
      </c>
      <c r="AA157" s="45">
        <f>VLOOKUP($A157,'BASE DE DATOS'!$A:$AL,18,FALSE)</f>
        <v>0.72781065728558614</v>
      </c>
      <c r="AB157" s="1" t="s">
        <v>430</v>
      </c>
    </row>
    <row r="158" spans="1:28" ht="51" x14ac:dyDescent="0.25">
      <c r="A158" s="25">
        <v>53066121</v>
      </c>
      <c r="B158" s="1">
        <v>150</v>
      </c>
      <c r="C158" s="1" t="s">
        <v>431</v>
      </c>
      <c r="D158" s="22">
        <v>44575</v>
      </c>
      <c r="E158" s="22">
        <v>44926</v>
      </c>
      <c r="F158" s="58">
        <v>2941952</v>
      </c>
      <c r="G158" s="58">
        <v>33734383</v>
      </c>
      <c r="H158" s="42">
        <v>0</v>
      </c>
      <c r="I158" s="23">
        <f t="shared" si="9"/>
        <v>33734383</v>
      </c>
      <c r="J158" s="1" t="s">
        <v>337</v>
      </c>
      <c r="K158" s="22">
        <v>44578</v>
      </c>
      <c r="L158" s="1" t="s">
        <v>26</v>
      </c>
      <c r="M158" s="22">
        <v>44926</v>
      </c>
      <c r="N158" s="41"/>
      <c r="O158" s="25"/>
      <c r="P158" s="22"/>
      <c r="Q158" s="22"/>
      <c r="R158" s="25"/>
      <c r="S158" s="22"/>
      <c r="T158" s="22"/>
      <c r="U158" s="1" t="s">
        <v>432</v>
      </c>
      <c r="V158" s="24" t="str">
        <f>VLOOKUP(Tabla2[[#All],[No. Contrato]],'[1]BASE DE DATOS CONTRATISTAS'!$A$1:$AO$364,41,)</f>
        <v xml:space="preserve">Contratación Directa </v>
      </c>
      <c r="W158" s="1" t="s">
        <v>28</v>
      </c>
      <c r="X158" s="43" t="str">
        <f>VLOOKUP(Tabla2[[#This Row],[No. Contrato]],'[1]BASE DE DATOS CONTRATISTAS'!$A:$N,14,FALSE)</f>
        <v>LuisaAlvarez@supertransporte.gov.co</v>
      </c>
      <c r="Y158" s="44">
        <f>VLOOKUP($A158,'BASE DE DATOS'!$A:$AL,17,FALSE)</f>
        <v>21966575</v>
      </c>
      <c r="Z158" s="44">
        <f>VLOOKUP($A158,'BASE DE DATOS'!$A:$AL,16,FALSE)</f>
        <v>11767808</v>
      </c>
      <c r="AA158" s="45">
        <f>VLOOKUP($A158,'BASE DE DATOS'!$A:$AL,18,FALSE)</f>
        <v>0.65116279138705457</v>
      </c>
      <c r="AB158" s="1" t="s">
        <v>433</v>
      </c>
    </row>
    <row r="159" spans="1:28" ht="38.25" x14ac:dyDescent="0.25">
      <c r="A159" s="25">
        <v>1053827638</v>
      </c>
      <c r="B159" s="1">
        <v>151</v>
      </c>
      <c r="C159" s="1" t="s">
        <v>434</v>
      </c>
      <c r="D159" s="22">
        <v>44575</v>
      </c>
      <c r="E159" s="22">
        <v>44926</v>
      </c>
      <c r="F159" s="57">
        <v>4768567</v>
      </c>
      <c r="G159" s="58">
        <v>54695467</v>
      </c>
      <c r="H159" s="42">
        <v>0</v>
      </c>
      <c r="I159" s="23">
        <f t="shared" si="9"/>
        <v>54695467</v>
      </c>
      <c r="J159" s="29" t="s">
        <v>258</v>
      </c>
      <c r="K159" s="22">
        <v>44578</v>
      </c>
      <c r="L159" s="1" t="s">
        <v>83</v>
      </c>
      <c r="M159" s="22">
        <v>44926</v>
      </c>
      <c r="N159" s="41"/>
      <c r="O159" s="25"/>
      <c r="P159" s="22"/>
      <c r="Q159" s="22"/>
      <c r="R159" s="25"/>
      <c r="S159" s="22"/>
      <c r="T159" s="22"/>
      <c r="U159" s="1" t="s">
        <v>435</v>
      </c>
      <c r="V159" s="24" t="str">
        <f>VLOOKUP(Tabla2[[#All],[No. Contrato]],'[1]BASE DE DATOS CONTRATISTAS'!$A$1:$AO$364,41,)</f>
        <v xml:space="preserve">Contratación Directa </v>
      </c>
      <c r="W159" s="1" t="s">
        <v>28</v>
      </c>
      <c r="X159" s="43" t="str">
        <f>VLOOKUP(Tabla2[[#This Row],[No. Contrato]],'[1]BASE DE DATOS CONTRATISTAS'!$A:$N,14,FALSE)</f>
        <v>nicolasvillegas@supertransporte.gov.co</v>
      </c>
      <c r="Y159" s="44">
        <f>VLOOKUP($A159,'BASE DE DATOS'!$A:$AL,17,FALSE)</f>
        <v>40373867</v>
      </c>
      <c r="Z159" s="44">
        <f>VLOOKUP($A159,'BASE DE DATOS'!$A:$AL,16,FALSE)</f>
        <v>14321600</v>
      </c>
      <c r="AA159" s="45">
        <f>VLOOKUP($A159,'BASE DE DATOS'!$A:$AL,18,FALSE)</f>
        <v>0.73815746010542338</v>
      </c>
      <c r="AB159" s="1" t="s">
        <v>436</v>
      </c>
    </row>
    <row r="160" spans="1:28" ht="38.25" x14ac:dyDescent="0.25">
      <c r="A160" s="25">
        <v>1095801592</v>
      </c>
      <c r="B160" s="1">
        <v>152</v>
      </c>
      <c r="C160" s="1" t="s">
        <v>437</v>
      </c>
      <c r="D160" s="22">
        <v>44575</v>
      </c>
      <c r="E160" s="22">
        <v>44926</v>
      </c>
      <c r="F160" s="58">
        <v>3529728</v>
      </c>
      <c r="G160" s="58">
        <v>40591872</v>
      </c>
      <c r="H160" s="42">
        <v>0</v>
      </c>
      <c r="I160" s="23">
        <f t="shared" si="9"/>
        <v>40591872</v>
      </c>
      <c r="J160" s="1" t="s">
        <v>270</v>
      </c>
      <c r="K160" s="22">
        <v>44578</v>
      </c>
      <c r="L160" s="1" t="s">
        <v>83</v>
      </c>
      <c r="M160" s="22">
        <v>44926</v>
      </c>
      <c r="N160" s="41"/>
      <c r="O160" s="25"/>
      <c r="P160" s="22"/>
      <c r="Q160" s="22"/>
      <c r="R160" s="25"/>
      <c r="S160" s="22"/>
      <c r="T160" s="22"/>
      <c r="U160" s="1" t="s">
        <v>267</v>
      </c>
      <c r="V160" s="24" t="str">
        <f>VLOOKUP(Tabla2[[#All],[No. Contrato]],'[1]BASE DE DATOS CONTRATISTAS'!$A$1:$AO$364,41,)</f>
        <v xml:space="preserve">Contratación Directa </v>
      </c>
      <c r="W160" s="1" t="s">
        <v>28</v>
      </c>
      <c r="X160" s="43" t="str">
        <f>VLOOKUP(Tabla2[[#This Row],[No. Contrato]],'[1]BASE DE DATOS CONTRATISTAS'!$A:$N,14,FALSE)</f>
        <v>lauramartinez@supertransporte.gov.co</v>
      </c>
      <c r="Y160" s="44">
        <f>VLOOKUP($A160,'BASE DE DATOS'!$A:$AL,17,FALSE)</f>
        <v>29885030</v>
      </c>
      <c r="Z160" s="44">
        <f>VLOOKUP($A160,'BASE DE DATOS'!$A:$AL,16,FALSE)</f>
        <v>10706842</v>
      </c>
      <c r="AA160" s="45">
        <f>VLOOKUP($A160,'BASE DE DATOS'!$A:$AL,18,FALSE)</f>
        <v>0.73623187420378144</v>
      </c>
      <c r="AB160" s="1" t="s">
        <v>438</v>
      </c>
    </row>
    <row r="161" spans="1:28" ht="51" x14ac:dyDescent="0.25">
      <c r="A161" s="25">
        <v>1057583688</v>
      </c>
      <c r="B161" s="1">
        <v>153</v>
      </c>
      <c r="C161" s="1" t="s">
        <v>439</v>
      </c>
      <c r="D161" s="22">
        <v>44575</v>
      </c>
      <c r="E161" s="22">
        <v>44926</v>
      </c>
      <c r="F161" s="58">
        <v>2941952</v>
      </c>
      <c r="G161" s="58">
        <v>33734383</v>
      </c>
      <c r="H161" s="42">
        <v>0</v>
      </c>
      <c r="I161" s="23">
        <f t="shared" si="9"/>
        <v>33734383</v>
      </c>
      <c r="J161" s="1" t="s">
        <v>337</v>
      </c>
      <c r="K161" s="22">
        <v>44578</v>
      </c>
      <c r="L161" s="1" t="s">
        <v>26</v>
      </c>
      <c r="M161" s="22">
        <v>44926</v>
      </c>
      <c r="N161" s="41"/>
      <c r="O161" s="25"/>
      <c r="P161" s="22"/>
      <c r="Q161" s="22"/>
      <c r="R161" s="25"/>
      <c r="S161" s="22"/>
      <c r="T161" s="22"/>
      <c r="U161" s="1" t="s">
        <v>432</v>
      </c>
      <c r="V161" s="24" t="str">
        <f>VLOOKUP(Tabla2[[#All],[No. Contrato]],'[1]BASE DE DATOS CONTRATISTAS'!$A$1:$AO$364,41,)</f>
        <v xml:space="preserve">Contratación Directa </v>
      </c>
      <c r="W161" s="1" t="s">
        <v>28</v>
      </c>
      <c r="X161" s="43" t="str">
        <f>VLOOKUP(Tabla2[[#This Row],[No. Contrato]],'[1]BASE DE DATOS CONTRATISTAS'!$A:$N,14,FALSE)</f>
        <v>SaulRivas@supertransporte.gov.co</v>
      </c>
      <c r="Y161" s="44">
        <f>VLOOKUP($A161,'BASE DE DATOS'!$A:$AL,17,FALSE)</f>
        <v>24908527</v>
      </c>
      <c r="Z161" s="44">
        <f>VLOOKUP($A161,'BASE DE DATOS'!$A:$AL,16,FALSE)</f>
        <v>8825856</v>
      </c>
      <c r="AA161" s="45">
        <f>VLOOKUP($A161,'BASE DE DATOS'!$A:$AL,18,FALSE)</f>
        <v>0.73837209354029087</v>
      </c>
      <c r="AB161" s="1" t="s">
        <v>440</v>
      </c>
    </row>
    <row r="162" spans="1:28" ht="38.25" x14ac:dyDescent="0.25">
      <c r="A162" s="25">
        <v>1110564785</v>
      </c>
      <c r="B162" s="1">
        <v>154</v>
      </c>
      <c r="C162" s="1" t="s">
        <v>441</v>
      </c>
      <c r="D162" s="22">
        <v>44575</v>
      </c>
      <c r="E162" s="22">
        <v>44926</v>
      </c>
      <c r="F162" s="57">
        <v>3179044.86</v>
      </c>
      <c r="G162" s="58">
        <v>36770952.210000001</v>
      </c>
      <c r="H162" s="42">
        <v>0</v>
      </c>
      <c r="I162" s="23">
        <f t="shared" si="9"/>
        <v>36770952.210000001</v>
      </c>
      <c r="J162" s="1" t="s">
        <v>241</v>
      </c>
      <c r="K162" s="22">
        <v>44578</v>
      </c>
      <c r="L162" s="1" t="s">
        <v>26</v>
      </c>
      <c r="M162" s="22">
        <v>44926</v>
      </c>
      <c r="N162" s="41"/>
      <c r="O162" s="25"/>
      <c r="P162" s="22"/>
      <c r="Q162" s="22"/>
      <c r="R162" s="25"/>
      <c r="S162" s="22"/>
      <c r="T162" s="22"/>
      <c r="U162" s="1" t="s">
        <v>442</v>
      </c>
      <c r="V162" s="24" t="str">
        <f>VLOOKUP(Tabla2[[#All],[No. Contrato]],'[1]BASE DE DATOS CONTRATISTAS'!$A$1:$AO$364,41,)</f>
        <v xml:space="preserve">Contratación Directa </v>
      </c>
      <c r="W162" s="1" t="s">
        <v>28</v>
      </c>
      <c r="X162" s="43" t="str">
        <f>VLOOKUP(Tabla2[[#This Row],[No. Contrato]],'[1]BASE DE DATOS CONTRATISTAS'!$A:$N,14,FALSE)</f>
        <v>DanielaFeria@supertransporte.gov.co</v>
      </c>
      <c r="Y162" s="44">
        <f>VLOOKUP($A162,'BASE DE DATOS'!$A:$AL,17,FALSE)</f>
        <v>26915914</v>
      </c>
      <c r="Z162" s="44">
        <f>VLOOKUP($A162,'BASE DE DATOS'!$A:$AL,16,FALSE)</f>
        <v>9855038.2100000009</v>
      </c>
      <c r="AA162" s="45">
        <f>VLOOKUP($A162,'BASE DE DATOS'!$A:$AL,18,FALSE)</f>
        <v>0.73198849587256853</v>
      </c>
      <c r="AB162" s="1" t="s">
        <v>443</v>
      </c>
    </row>
    <row r="163" spans="1:28" ht="38.25" x14ac:dyDescent="0.25">
      <c r="A163" s="25">
        <v>1102846490</v>
      </c>
      <c r="B163" s="1">
        <v>155</v>
      </c>
      <c r="C163" s="1" t="s">
        <v>444</v>
      </c>
      <c r="D163" s="22">
        <v>44580</v>
      </c>
      <c r="E163" s="22">
        <v>44926</v>
      </c>
      <c r="F163" s="57">
        <v>3529728</v>
      </c>
      <c r="G163" s="58">
        <v>40485980</v>
      </c>
      <c r="H163" s="42">
        <v>0</v>
      </c>
      <c r="I163" s="23">
        <f t="shared" si="9"/>
        <v>40485980</v>
      </c>
      <c r="J163" s="29" t="s">
        <v>258</v>
      </c>
      <c r="K163" s="22">
        <v>44581</v>
      </c>
      <c r="L163" s="1" t="s">
        <v>83</v>
      </c>
      <c r="M163" s="22">
        <v>44926</v>
      </c>
      <c r="N163" s="41"/>
      <c r="O163" s="25"/>
      <c r="P163" s="22"/>
      <c r="Q163" s="22"/>
      <c r="R163" s="25"/>
      <c r="S163" s="22"/>
      <c r="T163" s="22"/>
      <c r="U163" s="1" t="s">
        <v>445</v>
      </c>
      <c r="V163" s="24" t="str">
        <f>VLOOKUP(Tabla2[[#All],[No. Contrato]],'[1]BASE DE DATOS CONTRATISTAS'!$A$1:$AO$364,41,)</f>
        <v xml:space="preserve">Contratación Directa </v>
      </c>
      <c r="W163" s="1" t="s">
        <v>28</v>
      </c>
      <c r="X163" s="43" t="str">
        <f>VLOOKUP(Tabla2[[#This Row],[No. Contrato]],'[1]BASE DE DATOS CONTRATISTAS'!$A:$N,14,FALSE)</f>
        <v>RosaGarcia@supertransporte.gov.co</v>
      </c>
      <c r="Y163" s="44">
        <f>VLOOKUP($A163,'BASE DE DATOS'!$A:$AL,17,FALSE)</f>
        <v>29532058</v>
      </c>
      <c r="Z163" s="44">
        <f>VLOOKUP($A163,'BASE DE DATOS'!$A:$AL,16,FALSE)</f>
        <v>10953922</v>
      </c>
      <c r="AA163" s="45">
        <f>VLOOKUP($A163,'BASE DE DATOS'!$A:$AL,18,FALSE)</f>
        <v>0.72943912929858679</v>
      </c>
      <c r="AB163" s="1" t="s">
        <v>446</v>
      </c>
    </row>
    <row r="164" spans="1:28" ht="38.25" x14ac:dyDescent="0.25">
      <c r="A164" s="25">
        <v>1020775704</v>
      </c>
      <c r="B164" s="1">
        <v>156</v>
      </c>
      <c r="C164" s="1" t="s">
        <v>447</v>
      </c>
      <c r="D164" s="22">
        <v>44575</v>
      </c>
      <c r="E164" s="22">
        <v>44926</v>
      </c>
      <c r="F164" s="57">
        <v>2941952</v>
      </c>
      <c r="G164" s="58">
        <v>33734383.93</v>
      </c>
      <c r="H164" s="42">
        <v>0</v>
      </c>
      <c r="I164" s="23">
        <f t="shared" si="9"/>
        <v>33734383.93</v>
      </c>
      <c r="J164" s="1" t="s">
        <v>25</v>
      </c>
      <c r="K164" s="22">
        <v>44578</v>
      </c>
      <c r="L164" s="1" t="s">
        <v>26</v>
      </c>
      <c r="M164" s="22">
        <v>44926</v>
      </c>
      <c r="N164" s="41"/>
      <c r="O164" s="25"/>
      <c r="P164" s="22"/>
      <c r="Q164" s="22"/>
      <c r="R164" s="25"/>
      <c r="S164" s="22"/>
      <c r="T164" s="22"/>
      <c r="U164" s="1" t="s">
        <v>448</v>
      </c>
      <c r="V164" s="24" t="str">
        <f>VLOOKUP(Tabla2[[#All],[No. Contrato]],'[1]BASE DE DATOS CONTRATISTAS'!$A$1:$AO$364,41,)</f>
        <v xml:space="preserve">Contratación Directa </v>
      </c>
      <c r="W164" s="1" t="s">
        <v>28</v>
      </c>
      <c r="X164" s="43" t="str">
        <f>VLOOKUP(Tabla2[[#This Row],[No. Contrato]],'[1]BASE DE DATOS CONTRATISTAS'!$A:$N,14,FALSE)</f>
        <v>LauraMelendez@supertransporte.gov.co</v>
      </c>
      <c r="Y164" s="44">
        <f>VLOOKUP($A164,'BASE DE DATOS'!$A:$AL,17,FALSE)</f>
        <v>24908527</v>
      </c>
      <c r="Z164" s="44">
        <f>VLOOKUP($A164,'BASE DE DATOS'!$A:$AL,16,FALSE)</f>
        <v>8825855.9299999997</v>
      </c>
      <c r="AA164" s="45">
        <f>VLOOKUP($A164,'BASE DE DATOS'!$A:$AL,18,FALSE)</f>
        <v>0.73837209507243828</v>
      </c>
      <c r="AB164" s="1" t="s">
        <v>449</v>
      </c>
    </row>
    <row r="165" spans="1:28" ht="38.25" x14ac:dyDescent="0.25">
      <c r="A165" s="25">
        <v>52107110</v>
      </c>
      <c r="B165" s="1">
        <v>157</v>
      </c>
      <c r="C165" s="1" t="s">
        <v>450</v>
      </c>
      <c r="D165" s="22">
        <v>44575</v>
      </c>
      <c r="E165" s="22">
        <v>44926</v>
      </c>
      <c r="F165" s="57">
        <v>7288832</v>
      </c>
      <c r="G165" s="58">
        <v>83602903</v>
      </c>
      <c r="H165" s="42">
        <v>0</v>
      </c>
      <c r="I165" s="23">
        <f t="shared" si="9"/>
        <v>83602903</v>
      </c>
      <c r="J165" s="29" t="s">
        <v>258</v>
      </c>
      <c r="K165" s="22">
        <v>44578</v>
      </c>
      <c r="L165" s="1" t="s">
        <v>83</v>
      </c>
      <c r="M165" s="22">
        <v>44926</v>
      </c>
      <c r="N165" s="41"/>
      <c r="O165" s="25"/>
      <c r="P165" s="22"/>
      <c r="Q165" s="22"/>
      <c r="R165" s="25"/>
      <c r="S165" s="22"/>
      <c r="T165" s="22"/>
      <c r="U165" s="1" t="s">
        <v>451</v>
      </c>
      <c r="V165" s="24" t="str">
        <f>VLOOKUP(Tabla2[[#All],[No. Contrato]],'[1]BASE DE DATOS CONTRATISTAS'!$A$1:$AO$364,41,)</f>
        <v xml:space="preserve">Contratación Directa </v>
      </c>
      <c r="W165" s="1" t="s">
        <v>28</v>
      </c>
      <c r="X165" s="43" t="str">
        <f>VLOOKUP(Tabla2[[#This Row],[No. Contrato]],'[1]BASE DE DATOS CONTRATISTAS'!$A:$N,14,FALSE)</f>
        <v>yasminolarte@supertransporte.gov.co</v>
      </c>
      <c r="Y165" s="44">
        <f>VLOOKUP($A165,'BASE DE DATOS'!$A:$AL,17,FALSE)</f>
        <v>61712111</v>
      </c>
      <c r="Z165" s="44">
        <f>VLOOKUP($A165,'BASE DE DATOS'!$A:$AL,16,FALSE)</f>
        <v>21890792</v>
      </c>
      <c r="AA165" s="45">
        <f>VLOOKUP($A165,'BASE DE DATOS'!$A:$AL,18,FALSE)</f>
        <v>0.73815751350165437</v>
      </c>
      <c r="AB165" s="1" t="s">
        <v>452</v>
      </c>
    </row>
    <row r="166" spans="1:28" ht="51" x14ac:dyDescent="0.25">
      <c r="A166" s="25">
        <v>1020761878</v>
      </c>
      <c r="B166" s="1">
        <v>158</v>
      </c>
      <c r="C166" s="1" t="s">
        <v>453</v>
      </c>
      <c r="D166" s="22">
        <v>44575</v>
      </c>
      <c r="E166" s="22">
        <v>44926</v>
      </c>
      <c r="F166" s="58">
        <v>2941952</v>
      </c>
      <c r="G166" s="58">
        <v>33734383</v>
      </c>
      <c r="H166" s="42">
        <v>0</v>
      </c>
      <c r="I166" s="23">
        <f t="shared" si="9"/>
        <v>33734383</v>
      </c>
      <c r="J166" s="1" t="s">
        <v>308</v>
      </c>
      <c r="K166" s="22">
        <v>44578</v>
      </c>
      <c r="L166" s="1" t="s">
        <v>26</v>
      </c>
      <c r="M166" s="22">
        <v>44926</v>
      </c>
      <c r="N166" s="41"/>
      <c r="O166" s="25"/>
      <c r="P166" s="22"/>
      <c r="Q166" s="22"/>
      <c r="R166" s="25"/>
      <c r="S166" s="22"/>
      <c r="T166" s="22"/>
      <c r="U166" s="1" t="s">
        <v>432</v>
      </c>
      <c r="V166" s="24" t="str">
        <f>VLOOKUP(Tabla2[[#All],[No. Contrato]],'[1]BASE DE DATOS CONTRATISTAS'!$A$1:$AO$364,41,)</f>
        <v xml:space="preserve">Contratación Directa </v>
      </c>
      <c r="W166" s="1" t="s">
        <v>28</v>
      </c>
      <c r="X166" s="43" t="str">
        <f>VLOOKUP(Tabla2[[#This Row],[No. Contrato]],'[1]BASE DE DATOS CONTRATISTAS'!$A:$N,14,FALSE)</f>
        <v>CarlosTinoco@supertransporte.gov.co</v>
      </c>
      <c r="Y166" s="44">
        <f>VLOOKUP($A166,'BASE DE DATOS'!$A:$AL,17,FALSE)</f>
        <v>24908527</v>
      </c>
      <c r="Z166" s="44">
        <f>VLOOKUP($A166,'BASE DE DATOS'!$A:$AL,16,FALSE)</f>
        <v>8825856</v>
      </c>
      <c r="AA166" s="45">
        <f>VLOOKUP($A166,'BASE DE DATOS'!$A:$AL,18,FALSE)</f>
        <v>0.73837209354029087</v>
      </c>
      <c r="AB166" s="1" t="s">
        <v>454</v>
      </c>
    </row>
    <row r="167" spans="1:28" ht="38.25" x14ac:dyDescent="0.25">
      <c r="A167" s="25">
        <v>1085269849</v>
      </c>
      <c r="B167" s="1">
        <v>159</v>
      </c>
      <c r="C167" s="1" t="s">
        <v>455</v>
      </c>
      <c r="D167" s="22">
        <v>44579</v>
      </c>
      <c r="E167" s="22">
        <v>44926</v>
      </c>
      <c r="F167" s="57">
        <v>4227072</v>
      </c>
      <c r="G167" s="58">
        <v>48470425.600000001</v>
      </c>
      <c r="H167" s="42">
        <v>0</v>
      </c>
      <c r="I167" s="23">
        <f t="shared" si="9"/>
        <v>48470425.600000001</v>
      </c>
      <c r="J167" s="1" t="s">
        <v>456</v>
      </c>
      <c r="K167" s="22">
        <v>44580</v>
      </c>
      <c r="L167" s="1" t="s">
        <v>26</v>
      </c>
      <c r="M167" s="22">
        <v>44926</v>
      </c>
      <c r="N167" s="41"/>
      <c r="O167" s="25"/>
      <c r="P167" s="22"/>
      <c r="Q167" s="22"/>
      <c r="R167" s="25"/>
      <c r="S167" s="22"/>
      <c r="T167" s="22"/>
      <c r="U167" s="1" t="s">
        <v>457</v>
      </c>
      <c r="V167" s="24" t="str">
        <f>VLOOKUP(Tabla2[[#All],[No. Contrato]],'[1]BASE DE DATOS CONTRATISTAS'!$A$1:$AO$364,41,)</f>
        <v xml:space="preserve">Contratación Directa </v>
      </c>
      <c r="W167" s="1" t="s">
        <v>28</v>
      </c>
      <c r="X167" s="43" t="str">
        <f>VLOOKUP(Tabla2[[#This Row],[No. Contrato]],'[1]BASE DE DATOS CONTRATISTAS'!$A:$N,14,FALSE)</f>
        <v>mauriciovillota@supertransporte.gov.co</v>
      </c>
      <c r="Y167" s="44">
        <f>VLOOKUP($A167,'BASE DE DATOS'!$A:$AL,17,FALSE)</f>
        <v>35507405</v>
      </c>
      <c r="Z167" s="44">
        <f>VLOOKUP($A167,'BASE DE DATOS'!$A:$AL,16,FALSE)</f>
        <v>12963020.060000001</v>
      </c>
      <c r="AA167" s="45">
        <f>VLOOKUP($A167,'BASE DE DATOS'!$A:$AL,18,FALSE)</f>
        <v>0.73255815182240525</v>
      </c>
      <c r="AB167" s="1" t="s">
        <v>458</v>
      </c>
    </row>
    <row r="168" spans="1:28" ht="38.25" x14ac:dyDescent="0.25">
      <c r="A168" s="25">
        <v>1001962778</v>
      </c>
      <c r="B168" s="1">
        <v>160</v>
      </c>
      <c r="C168" s="1" t="s">
        <v>459</v>
      </c>
      <c r="D168" s="22">
        <v>44575</v>
      </c>
      <c r="E168" s="22">
        <v>44834</v>
      </c>
      <c r="F168" s="58">
        <v>1765376</v>
      </c>
      <c r="G168" s="58">
        <v>14946850</v>
      </c>
      <c r="H168" s="42">
        <v>4707669</v>
      </c>
      <c r="I168" s="23">
        <f t="shared" si="9"/>
        <v>19654519</v>
      </c>
      <c r="J168" s="1" t="s">
        <v>219</v>
      </c>
      <c r="K168" s="22">
        <v>44578</v>
      </c>
      <c r="L168" s="1" t="s">
        <v>83</v>
      </c>
      <c r="M168" s="22">
        <v>44834</v>
      </c>
      <c r="N168" s="41"/>
      <c r="O168" s="25" t="str">
        <f>VLOOKUP(Tabla2[[#This Row],[No. Contrato]],'[1]BASE DE DATOS CONTRATISTAS'!$1:$1048576,34,FALSE)</f>
        <v>ADICIÓN Y PRÓRROGA</v>
      </c>
      <c r="P168" s="22">
        <f>VLOOKUP(Tabla2[[#This Row],[No. Contrato]],'[1]BASE DE DATOS CONTRATISTAS'!$1:$1048576,35,FALSE)</f>
        <v>44834</v>
      </c>
      <c r="Q168" s="22" t="str">
        <f>VLOOKUP(Tabla2[[#This Row],[No. Contrato]],'[1]BASE DE DATOS CONTRATISTAS'!$1:$1048576,36,FALSE)</f>
        <v>N/A</v>
      </c>
      <c r="R168" s="25"/>
      <c r="S168" s="22"/>
      <c r="T168" s="22"/>
      <c r="U168" s="1" t="s">
        <v>460</v>
      </c>
      <c r="V168" s="24" t="str">
        <f>VLOOKUP(Tabla2[[#All],[No. Contrato]],'[1]BASE DE DATOS CONTRATISTAS'!$A$1:$AO$364,41,)</f>
        <v xml:space="preserve">Contratación Directa </v>
      </c>
      <c r="W168" s="1" t="s">
        <v>28</v>
      </c>
      <c r="X168" s="43" t="str">
        <f>VLOOKUP(Tabla2[[#This Row],[No. Contrato]],'[1]BASE DE DATOS CONTRATISTAS'!$A:$N,14,FALSE)</f>
        <v>adrianagomez@supertransporte.gov.co</v>
      </c>
      <c r="Y168" s="44">
        <f>VLOOKUP($A168,'BASE DE DATOS'!$A:$AL,17,FALSE)</f>
        <v>14946850</v>
      </c>
      <c r="Z168" s="44">
        <f>VLOOKUP($A168,'BASE DE DATOS'!$A:$AL,16,FALSE)</f>
        <v>4707669</v>
      </c>
      <c r="AA168" s="45">
        <f>VLOOKUP($A168,'BASE DE DATOS'!$A:$AL,18,FALSE)</f>
        <v>0.76047905318873488</v>
      </c>
      <c r="AB168" s="1" t="s">
        <v>461</v>
      </c>
    </row>
    <row r="169" spans="1:28" ht="25.5" x14ac:dyDescent="0.25">
      <c r="A169" s="25">
        <v>1024560938</v>
      </c>
      <c r="B169" s="1">
        <v>161</v>
      </c>
      <c r="C169" s="1" t="s">
        <v>462</v>
      </c>
      <c r="D169" s="22">
        <v>44579</v>
      </c>
      <c r="E169" s="22">
        <v>44926</v>
      </c>
      <c r="F169" s="57">
        <v>1765376</v>
      </c>
      <c r="G169" s="58">
        <v>20184132.27</v>
      </c>
      <c r="H169" s="42">
        <v>0</v>
      </c>
      <c r="I169" s="23">
        <f t="shared" si="9"/>
        <v>20184132.27</v>
      </c>
      <c r="J169" s="1" t="s">
        <v>456</v>
      </c>
      <c r="K169" s="22">
        <v>44580</v>
      </c>
      <c r="L169" s="1" t="s">
        <v>26</v>
      </c>
      <c r="M169" s="22">
        <v>44926</v>
      </c>
      <c r="N169" s="41"/>
      <c r="O169" s="25"/>
      <c r="P169" s="22"/>
      <c r="Q169" s="22"/>
      <c r="R169" s="25"/>
      <c r="S169" s="22"/>
      <c r="T169" s="22"/>
      <c r="U169" s="1" t="s">
        <v>463</v>
      </c>
      <c r="V169" s="24" t="str">
        <f>VLOOKUP(Tabla2[[#All],[No. Contrato]],'[1]BASE DE DATOS CONTRATISTAS'!$A$1:$AO$364,41,)</f>
        <v xml:space="preserve">Contratación Directa </v>
      </c>
      <c r="W169" s="1" t="s">
        <v>28</v>
      </c>
      <c r="X169" s="43" t="str">
        <f>VLOOKUP(Tabla2[[#This Row],[No. Contrato]],'[1]BASE DE DATOS CONTRATISTAS'!$A:$N,14,FALSE)</f>
        <v>andrealadino@supertransporte.gov.co</v>
      </c>
      <c r="Y169" s="44">
        <f>VLOOKUP($A169,'BASE DE DATOS'!$A:$AL,17,FALSE)</f>
        <v>14829158</v>
      </c>
      <c r="Z169" s="44">
        <f>VLOOKUP($A169,'BASE DE DATOS'!$A:$AL,16,FALSE)</f>
        <v>5354974.2699999996</v>
      </c>
      <c r="AA169" s="45">
        <f>VLOOKUP($A169,'BASE DE DATOS'!$A:$AL,18,FALSE)</f>
        <v>0.73469385761214101</v>
      </c>
      <c r="AB169" s="1" t="s">
        <v>464</v>
      </c>
    </row>
    <row r="170" spans="1:28" ht="38.25" x14ac:dyDescent="0.25">
      <c r="A170" s="25">
        <v>1032496413</v>
      </c>
      <c r="B170" s="1">
        <v>162</v>
      </c>
      <c r="C170" s="1" t="s">
        <v>465</v>
      </c>
      <c r="D170" s="22">
        <v>44575</v>
      </c>
      <c r="E170" s="22">
        <v>44834</v>
      </c>
      <c r="F170" s="58">
        <v>2941952</v>
      </c>
      <c r="G170" s="58">
        <v>24908527</v>
      </c>
      <c r="H170" s="42">
        <v>7845205</v>
      </c>
      <c r="I170" s="23">
        <f t="shared" si="9"/>
        <v>32753732</v>
      </c>
      <c r="J170" s="1" t="s">
        <v>230</v>
      </c>
      <c r="K170" s="22">
        <v>44578</v>
      </c>
      <c r="L170" s="1" t="s">
        <v>83</v>
      </c>
      <c r="M170" s="22">
        <v>44834</v>
      </c>
      <c r="N170" s="41"/>
      <c r="O170" s="25" t="str">
        <f>VLOOKUP(Tabla2[[#This Row],[No. Contrato]],'[1]BASE DE DATOS CONTRATISTAS'!$1:$1048576,34,FALSE)</f>
        <v>ADICIÓN Y PRÓRROGA</v>
      </c>
      <c r="P170" s="22">
        <f>VLOOKUP(Tabla2[[#This Row],[No. Contrato]],'[1]BASE DE DATOS CONTRATISTAS'!$1:$1048576,35,FALSE)</f>
        <v>44833</v>
      </c>
      <c r="Q170" s="22" t="str">
        <f>VLOOKUP(Tabla2[[#This Row],[No. Contrato]],'[1]BASE DE DATOS CONTRATISTAS'!$1:$1048576,36,FALSE)</f>
        <v>N/A</v>
      </c>
      <c r="R170" s="25"/>
      <c r="S170" s="22"/>
      <c r="T170" s="22"/>
      <c r="U170" s="1" t="s">
        <v>466</v>
      </c>
      <c r="V170" s="24" t="str">
        <f>VLOOKUP(Tabla2[[#All],[No. Contrato]],'[1]BASE DE DATOS CONTRATISTAS'!$A$1:$AO$364,41,)</f>
        <v xml:space="preserve">Contratación Directa </v>
      </c>
      <c r="W170" s="1" t="s">
        <v>28</v>
      </c>
      <c r="X170" s="43" t="str">
        <f>VLOOKUP(Tabla2[[#This Row],[No. Contrato]],'[1]BASE DE DATOS CONTRATISTAS'!$A:$N,14,FALSE)</f>
        <v>DiegoARamirez@supertransporte.gov.co</v>
      </c>
      <c r="Y170" s="44">
        <f>VLOOKUP($A170,'BASE DE DATOS'!$A:$AL,17,FALSE)</f>
        <v>24908527</v>
      </c>
      <c r="Z170" s="44">
        <f>VLOOKUP($A170,'BASE DE DATOS'!$A:$AL,16,FALSE)</f>
        <v>7845205</v>
      </c>
      <c r="AA170" s="45">
        <f>VLOOKUP($A170,'BASE DE DATOS'!$A:$AL,18,FALSE)</f>
        <v>0.7604790501430494</v>
      </c>
      <c r="AB170" s="1" t="s">
        <v>467</v>
      </c>
    </row>
    <row r="171" spans="1:28" ht="51" x14ac:dyDescent="0.25">
      <c r="A171" s="25">
        <v>1018482090</v>
      </c>
      <c r="B171" s="1">
        <v>163</v>
      </c>
      <c r="C171" s="1" t="s">
        <v>468</v>
      </c>
      <c r="D171" s="22">
        <v>44575</v>
      </c>
      <c r="E171" s="22">
        <v>44926</v>
      </c>
      <c r="F171" s="58">
        <v>2941952</v>
      </c>
      <c r="G171" s="58">
        <v>33734383</v>
      </c>
      <c r="H171" s="42">
        <v>0</v>
      </c>
      <c r="I171" s="23">
        <f t="shared" si="9"/>
        <v>33734383</v>
      </c>
      <c r="J171" s="1" t="s">
        <v>337</v>
      </c>
      <c r="K171" s="22">
        <v>44580</v>
      </c>
      <c r="L171" s="1" t="s">
        <v>26</v>
      </c>
      <c r="M171" s="22">
        <v>44926</v>
      </c>
      <c r="N171" s="41"/>
      <c r="O171" s="25"/>
      <c r="P171" s="22"/>
      <c r="Q171" s="22"/>
      <c r="R171" s="25"/>
      <c r="S171" s="22"/>
      <c r="T171" s="22"/>
      <c r="U171" s="1" t="s">
        <v>432</v>
      </c>
      <c r="V171" s="24" t="str">
        <f>VLOOKUP(Tabla2[[#All],[No. Contrato]],'[1]BASE DE DATOS CONTRATISTAS'!$A$1:$AO$364,41,)</f>
        <v xml:space="preserve">Contratación Directa </v>
      </c>
      <c r="W171" s="1" t="s">
        <v>28</v>
      </c>
      <c r="X171" s="43" t="str">
        <f>VLOOKUP(Tabla2[[#This Row],[No. Contrato]],'[1]BASE DE DATOS CONTRATISTAS'!$A:$N,14,FALSE)</f>
        <v>MayraValero@supertransporte.gov.co</v>
      </c>
      <c r="Y171" s="44">
        <f>VLOOKUP($A171,'BASE DE DATOS'!$A:$AL,17,FALSE)</f>
        <v>24712397</v>
      </c>
      <c r="Z171" s="44">
        <f>VLOOKUP($A171,'BASE DE DATOS'!$A:$AL,16,FALSE)</f>
        <v>9021986</v>
      </c>
      <c r="AA171" s="45">
        <f>VLOOKUP($A171,'BASE DE DATOS'!$A:$AL,18,FALSE)</f>
        <v>0.73255814401585473</v>
      </c>
      <c r="AB171" s="1" t="s">
        <v>469</v>
      </c>
    </row>
    <row r="172" spans="1:28" ht="38.25" x14ac:dyDescent="0.25">
      <c r="A172" s="25">
        <v>1033794595</v>
      </c>
      <c r="B172" s="1">
        <v>164</v>
      </c>
      <c r="C172" s="1" t="s">
        <v>470</v>
      </c>
      <c r="D172" s="22">
        <v>44575</v>
      </c>
      <c r="E172" s="22">
        <v>44834</v>
      </c>
      <c r="F172" s="58">
        <v>2702336</v>
      </c>
      <c r="G172" s="58">
        <v>22879778</v>
      </c>
      <c r="H172" s="42">
        <v>8107008</v>
      </c>
      <c r="I172" s="23">
        <f t="shared" si="9"/>
        <v>30986786</v>
      </c>
      <c r="J172" s="1" t="s">
        <v>230</v>
      </c>
      <c r="K172" s="22">
        <v>44578</v>
      </c>
      <c r="L172" s="1" t="s">
        <v>83</v>
      </c>
      <c r="M172" s="22">
        <v>44834</v>
      </c>
      <c r="N172" s="41"/>
      <c r="O172" s="25" t="str">
        <f>VLOOKUP(Tabla2[[#This Row],[No. Contrato]],'[1]BASE DE DATOS CONTRATISTAS'!$1:$1048576,34,FALSE)</f>
        <v>ADICIÓN Y PRÓRROGA</v>
      </c>
      <c r="P172" s="22">
        <f>VLOOKUP(Tabla2[[#This Row],[No. Contrato]],'[1]BASE DE DATOS CONTRATISTAS'!$1:$1048576,35,FALSE)</f>
        <v>44833</v>
      </c>
      <c r="Q172" s="22" t="str">
        <f>VLOOKUP(Tabla2[[#This Row],[No. Contrato]],'[1]BASE DE DATOS CONTRATISTAS'!$1:$1048576,36,FALSE)</f>
        <v>N/A</v>
      </c>
      <c r="R172" s="25"/>
      <c r="S172" s="22"/>
      <c r="T172" s="22"/>
      <c r="U172" s="1" t="s">
        <v>471</v>
      </c>
      <c r="V172" s="24" t="str">
        <f>VLOOKUP(Tabla2[[#All],[No. Contrato]],'[1]BASE DE DATOS CONTRATISTAS'!$A$1:$AO$364,41,)</f>
        <v xml:space="preserve">Contratación Directa </v>
      </c>
      <c r="W172" s="1" t="s">
        <v>28</v>
      </c>
      <c r="X172" s="43" t="str">
        <f>VLOOKUP(Tabla2[[#This Row],[No. Contrato]],'[1]BASE DE DATOS CONTRATISTAS'!$A:$N,14,FALSE)</f>
        <v>yurairomero@supertransporte.gov.co</v>
      </c>
      <c r="Y172" s="44">
        <f>VLOOKUP($A172,'BASE DE DATOS'!$A:$AL,17,FALSE)</f>
        <v>22879778</v>
      </c>
      <c r="Z172" s="44">
        <f>VLOOKUP($A172,'BASE DE DATOS'!$A:$AL,16,FALSE)</f>
        <v>8107008</v>
      </c>
      <c r="AA172" s="45">
        <f>VLOOKUP($A172,'BASE DE DATOS'!$A:$AL,18,FALSE)</f>
        <v>0.73837209189749464</v>
      </c>
      <c r="AB172" s="1" t="s">
        <v>472</v>
      </c>
    </row>
    <row r="173" spans="1:28" ht="38.25" x14ac:dyDescent="0.25">
      <c r="A173" s="25">
        <v>1019085014</v>
      </c>
      <c r="B173" s="1">
        <v>165</v>
      </c>
      <c r="C173" s="1" t="s">
        <v>473</v>
      </c>
      <c r="D173" s="22">
        <v>44575</v>
      </c>
      <c r="E173" s="22">
        <v>44926</v>
      </c>
      <c r="F173" s="58">
        <v>2702336</v>
      </c>
      <c r="G173" s="58">
        <v>30986786</v>
      </c>
      <c r="H173" s="42">
        <v>0</v>
      </c>
      <c r="I173" s="23">
        <f t="shared" si="9"/>
        <v>30986786</v>
      </c>
      <c r="J173" s="1" t="s">
        <v>82</v>
      </c>
      <c r="K173" s="22">
        <v>44578</v>
      </c>
      <c r="L173" s="1" t="s">
        <v>83</v>
      </c>
      <c r="M173" s="22">
        <v>44926</v>
      </c>
      <c r="N173" s="41"/>
      <c r="O173" s="25" t="str">
        <f>VLOOKUP(Tabla2[[#This Row],[No. Contrato]],'[1]BASE DE DATOS CONTRATISTAS'!$1:$1048576,34,FALSE)</f>
        <v>CESIÓN</v>
      </c>
      <c r="P173" s="22">
        <f>VLOOKUP(Tabla2[[#This Row],[No. Contrato]],'[1]BASE DE DATOS CONTRATISTAS'!$1:$1048576,35,FALSE)</f>
        <v>44811</v>
      </c>
      <c r="Q173" s="22">
        <f>VLOOKUP(Tabla2[[#This Row],[No. Contrato]],'[1]BASE DE DATOS CONTRATISTAS'!$1:$1048576,36,FALSE)</f>
        <v>44812</v>
      </c>
      <c r="R173" s="25"/>
      <c r="S173" s="22"/>
      <c r="T173" s="22"/>
      <c r="U173" s="1" t="s">
        <v>474</v>
      </c>
      <c r="V173" s="24" t="str">
        <f>VLOOKUP(Tabla2[[#All],[No. Contrato]],'[1]BASE DE DATOS CONTRATISTAS'!$A$1:$AO$364,41,)</f>
        <v xml:space="preserve">Contratación Directa </v>
      </c>
      <c r="W173" s="1" t="s">
        <v>28</v>
      </c>
      <c r="X173" s="43" t="str">
        <f>VLOOKUP(Tabla2[[#This Row],[No. Contrato]],'[1]BASE DE DATOS CONTRATISTAS'!$A:$N,14,FALSE)</f>
        <v>luisavelasquez@supertransporte.gov.co</v>
      </c>
      <c r="Y173" s="44">
        <f>VLOOKUP($A173,'BASE DE DATOS'!$A:$AL,17,FALSE)</f>
        <v>20177442</v>
      </c>
      <c r="Z173" s="44">
        <f>VLOOKUP($A173,'BASE DE DATOS'!$A:$AL,16,FALSE)</f>
        <v>630545</v>
      </c>
      <c r="AA173" s="45">
        <f>VLOOKUP($A173,'BASE DE DATOS'!$A:$AL,18,FALSE)</f>
        <v>0.96969697260960419</v>
      </c>
      <c r="AB173" s="1" t="s">
        <v>475</v>
      </c>
    </row>
    <row r="174" spans="1:28" ht="38.25" x14ac:dyDescent="0.25">
      <c r="A174" s="25">
        <v>1073150103</v>
      </c>
      <c r="B174" s="1">
        <v>166</v>
      </c>
      <c r="C174" s="1" t="s">
        <v>476</v>
      </c>
      <c r="D174" s="22">
        <v>44581</v>
      </c>
      <c r="E174" s="22">
        <v>44926</v>
      </c>
      <c r="F174" s="57">
        <v>1873920</v>
      </c>
      <c r="G174" s="58">
        <v>21487616</v>
      </c>
      <c r="H174" s="42">
        <v>0</v>
      </c>
      <c r="I174" s="23">
        <f t="shared" si="9"/>
        <v>21487616</v>
      </c>
      <c r="J174" s="1" t="s">
        <v>456</v>
      </c>
      <c r="K174" s="22">
        <v>44582</v>
      </c>
      <c r="L174" s="1" t="s">
        <v>26</v>
      </c>
      <c r="M174" s="22">
        <v>44926</v>
      </c>
      <c r="N174" s="41">
        <v>44771</v>
      </c>
      <c r="O174" s="25" t="str">
        <f>VLOOKUP(Tabla2[[#This Row],[No. Contrato]],'[1]BASE DE DATOS CONTRATISTAS'!$1:$1048576,34,FALSE)</f>
        <v>Terminación anticipada del contrato</v>
      </c>
      <c r="P174" s="22">
        <f>VLOOKUP(Tabla2[[#This Row],[No. Contrato]],'[1]BASE DE DATOS CONTRATISTAS'!$1:$1048576,35,FALSE)</f>
        <v>44771</v>
      </c>
      <c r="Q174" s="22" t="str">
        <f>VLOOKUP(Tabla2[[#This Row],[No. Contrato]],'[1]BASE DE DATOS CONTRATISTAS'!$1:$1048576,36,FALSE)</f>
        <v>N/A</v>
      </c>
      <c r="R174" s="25"/>
      <c r="S174" s="22"/>
      <c r="T174" s="22"/>
      <c r="U174" s="1" t="s">
        <v>477</v>
      </c>
      <c r="V174" s="24" t="str">
        <f>VLOOKUP(Tabla2[[#All],[No. Contrato]],'[1]BASE DE DATOS CONTRATISTAS'!$A$1:$AO$364,41,)</f>
        <v xml:space="preserve">Contratación Directa </v>
      </c>
      <c r="W174" s="1" t="s">
        <v>28</v>
      </c>
      <c r="X174" s="43" t="str">
        <f>VLOOKUP(Tabla2[[#This Row],[No. Contrato]],'[1]BASE DE DATOS CONTRATISTAS'!$A:$N,14,FALSE)</f>
        <v>ArleydyQuevedo@supertransporte.gov.co</v>
      </c>
      <c r="Y174" s="44">
        <f>VLOOKUP($A174,'BASE DE DATOS'!$A:$AL,17,FALSE)</f>
        <v>11805696</v>
      </c>
      <c r="Z174" s="44">
        <f>VLOOKUP($A174,'BASE DE DATOS'!$A:$AL,16,FALSE)</f>
        <v>0</v>
      </c>
      <c r="AA174" s="45">
        <f>VLOOKUP($A174,'BASE DE DATOS'!$A:$AL,18,FALSE)</f>
        <v>1</v>
      </c>
      <c r="AB174" s="1" t="s">
        <v>478</v>
      </c>
    </row>
    <row r="175" spans="1:28" ht="38.25" x14ac:dyDescent="0.25">
      <c r="A175" s="25">
        <v>80220546</v>
      </c>
      <c r="B175" s="1">
        <v>167</v>
      </c>
      <c r="C175" s="1" t="s">
        <v>479</v>
      </c>
      <c r="D175" s="22">
        <v>44579</v>
      </c>
      <c r="E175" s="22">
        <v>44926</v>
      </c>
      <c r="F175" s="57">
        <v>4227072</v>
      </c>
      <c r="G175" s="58">
        <v>48470425.600000001</v>
      </c>
      <c r="H175" s="42">
        <v>0</v>
      </c>
      <c r="I175" s="23">
        <f t="shared" si="9"/>
        <v>48470425.600000001</v>
      </c>
      <c r="J175" s="1" t="s">
        <v>480</v>
      </c>
      <c r="K175" s="22">
        <v>44580</v>
      </c>
      <c r="L175" s="1" t="s">
        <v>26</v>
      </c>
      <c r="M175" s="22">
        <v>44926</v>
      </c>
      <c r="N175" s="41"/>
      <c r="O175" s="25"/>
      <c r="P175" s="22"/>
      <c r="Q175" s="22"/>
      <c r="R175" s="25"/>
      <c r="S175" s="22"/>
      <c r="T175" s="22"/>
      <c r="U175" s="1" t="s">
        <v>481</v>
      </c>
      <c r="V175" s="24" t="str">
        <f>VLOOKUP(Tabla2[[#All],[No. Contrato]],'[1]BASE DE DATOS CONTRATISTAS'!$A$1:$AO$364,41,)</f>
        <v xml:space="preserve">Contratación Directa </v>
      </c>
      <c r="W175" s="1" t="s">
        <v>28</v>
      </c>
      <c r="X175" s="43" t="str">
        <f>VLOOKUP(Tabla2[[#This Row],[No. Contrato]],'[1]BASE DE DATOS CONTRATISTAS'!$A:$N,14,FALSE)</f>
        <v>DavidMayorga@supertransporte.gov.co</v>
      </c>
      <c r="Y175" s="44">
        <f>VLOOKUP($A175,'BASE DE DATOS'!$A:$AL,17,FALSE)</f>
        <v>35507405</v>
      </c>
      <c r="Z175" s="44">
        <f>VLOOKUP($A175,'BASE DE DATOS'!$A:$AL,16,FALSE)</f>
        <v>12963020.060000001</v>
      </c>
      <c r="AA175" s="45">
        <f>VLOOKUP($A175,'BASE DE DATOS'!$A:$AL,18,FALSE)</f>
        <v>0.73255815182240525</v>
      </c>
      <c r="AB175" s="1" t="s">
        <v>482</v>
      </c>
    </row>
    <row r="176" spans="1:28" ht="25.5" x14ac:dyDescent="0.25">
      <c r="A176" s="25">
        <v>1057572846</v>
      </c>
      <c r="B176" s="1">
        <v>168</v>
      </c>
      <c r="C176" s="1" t="s">
        <v>483</v>
      </c>
      <c r="D176" s="22">
        <v>44579</v>
      </c>
      <c r="E176" s="22">
        <v>44926</v>
      </c>
      <c r="F176" s="57">
        <v>3529728</v>
      </c>
      <c r="G176" s="58">
        <v>40356556.799999997</v>
      </c>
      <c r="H176" s="42">
        <v>0</v>
      </c>
      <c r="I176" s="23">
        <f t="shared" si="9"/>
        <v>40356556.799999997</v>
      </c>
      <c r="J176" s="1" t="s">
        <v>456</v>
      </c>
      <c r="K176" s="22">
        <v>44580</v>
      </c>
      <c r="L176" s="1" t="s">
        <v>26</v>
      </c>
      <c r="M176" s="22">
        <v>44926</v>
      </c>
      <c r="N176" s="41"/>
      <c r="O176" s="25"/>
      <c r="P176" s="22"/>
      <c r="Q176" s="22"/>
      <c r="R176" s="25"/>
      <c r="S176" s="22"/>
      <c r="T176" s="22"/>
      <c r="U176" s="1" t="s">
        <v>484</v>
      </c>
      <c r="V176" s="24" t="str">
        <f>VLOOKUP(Tabla2[[#All],[No. Contrato]],'[1]BASE DE DATOS CONTRATISTAS'!$A$1:$AO$364,41,)</f>
        <v xml:space="preserve">Contratación Directa </v>
      </c>
      <c r="W176" s="1" t="s">
        <v>28</v>
      </c>
      <c r="X176" s="43" t="str">
        <f>VLOOKUP(Tabla2[[#This Row],[No. Contrato]],'[1]BASE DE DATOS CONTRATISTAS'!$A:$N,14,FALSE)</f>
        <v>belcyescobar@supertransporte.gov.co</v>
      </c>
      <c r="Y176" s="44">
        <f>VLOOKUP($A176,'BASE DE DATOS'!$A:$AL,17,FALSE)</f>
        <v>29649715</v>
      </c>
      <c r="Z176" s="44">
        <f>VLOOKUP($A176,'BASE DE DATOS'!$A:$AL,16,FALSE)</f>
        <v>10706841.08</v>
      </c>
      <c r="AA176" s="45">
        <f>VLOOKUP($A176,'BASE DE DATOS'!$A:$AL,18,FALSE)</f>
        <v>0.73469388570284566</v>
      </c>
      <c r="AB176" s="1" t="s">
        <v>485</v>
      </c>
    </row>
    <row r="177" spans="1:28" ht="38.25" x14ac:dyDescent="0.25">
      <c r="A177" s="25">
        <v>1018422584</v>
      </c>
      <c r="B177" s="1">
        <v>169</v>
      </c>
      <c r="C177" s="1" t="s">
        <v>486</v>
      </c>
      <c r="D177" s="22">
        <v>44575</v>
      </c>
      <c r="E177" s="22">
        <v>44834</v>
      </c>
      <c r="F177" s="58">
        <v>3179045</v>
      </c>
      <c r="G177" s="58">
        <v>26915914</v>
      </c>
      <c r="H177" s="42">
        <v>9537135</v>
      </c>
      <c r="I177" s="23">
        <f t="shared" si="9"/>
        <v>36453049</v>
      </c>
      <c r="J177" s="1" t="s">
        <v>92</v>
      </c>
      <c r="K177" s="22">
        <v>44578</v>
      </c>
      <c r="L177" s="1" t="s">
        <v>26</v>
      </c>
      <c r="M177" s="22">
        <v>44834</v>
      </c>
      <c r="N177" s="41"/>
      <c r="O177" s="25" t="str">
        <f>VLOOKUP(Tabla2[[#This Row],[No. Contrato]],'[1]BASE DE DATOS CONTRATISTAS'!$1:$1048576,34,FALSE)</f>
        <v>ADICIÓN Y PRÓRROGA</v>
      </c>
      <c r="P177" s="22">
        <f>VLOOKUP(Tabla2[[#This Row],[No. Contrato]],'[1]BASE DE DATOS CONTRATISTAS'!$1:$1048576,35,FALSE)</f>
        <v>44833</v>
      </c>
      <c r="Q177" s="22" t="str">
        <f>VLOOKUP(Tabla2[[#This Row],[No. Contrato]],'[1]BASE DE DATOS CONTRATISTAS'!$1:$1048576,36,FALSE)</f>
        <v>N/A</v>
      </c>
      <c r="R177" s="25"/>
      <c r="S177" s="22"/>
      <c r="T177" s="22"/>
      <c r="U177" s="1" t="s">
        <v>487</v>
      </c>
      <c r="V177" s="24" t="str">
        <f>VLOOKUP(Tabla2[[#All],[No. Contrato]],'[1]BASE DE DATOS CONTRATISTAS'!$A$1:$AO$364,41,)</f>
        <v xml:space="preserve">Contratación Directa </v>
      </c>
      <c r="W177" s="1" t="s">
        <v>28</v>
      </c>
      <c r="X177" s="43" t="str">
        <f>VLOOKUP(Tabla2[[#This Row],[No. Contrato]],'[1]BASE DE DATOS CONTRATISTAS'!$A:$N,14,FALSE)</f>
        <v>AndresFerreira@supertransporte.gov.co</v>
      </c>
      <c r="Y177" s="44">
        <f>VLOOKUP($A177,'BASE DE DATOS'!$A:$AL,17,FALSE)</f>
        <v>26915914</v>
      </c>
      <c r="Z177" s="44">
        <f>VLOOKUP($A177,'BASE DE DATOS'!$A:$AL,16,FALSE)</f>
        <v>9537135</v>
      </c>
      <c r="AA177" s="45">
        <f>VLOOKUP($A177,'BASE DE DATOS'!$A:$AL,18,FALSE)</f>
        <v>0.73837209063088249</v>
      </c>
      <c r="AB177" s="1" t="s">
        <v>488</v>
      </c>
    </row>
    <row r="178" spans="1:28" ht="51" x14ac:dyDescent="0.25">
      <c r="A178" s="25">
        <v>79545747</v>
      </c>
      <c r="B178" s="1">
        <v>170</v>
      </c>
      <c r="C178" s="1" t="s">
        <v>489</v>
      </c>
      <c r="D178" s="22">
        <v>44580</v>
      </c>
      <c r="E178" s="22">
        <v>44926</v>
      </c>
      <c r="F178" s="57">
        <v>4227072</v>
      </c>
      <c r="G178" s="58">
        <v>48470425.600000001</v>
      </c>
      <c r="H178" s="42">
        <v>0</v>
      </c>
      <c r="I178" s="23">
        <f t="shared" si="9"/>
        <v>48470425.600000001</v>
      </c>
      <c r="J178" s="1" t="s">
        <v>480</v>
      </c>
      <c r="K178" s="22">
        <v>44581</v>
      </c>
      <c r="L178" s="1" t="s">
        <v>26</v>
      </c>
      <c r="M178" s="22">
        <v>44926</v>
      </c>
      <c r="N178" s="41"/>
      <c r="O178" s="25"/>
      <c r="P178" s="22"/>
      <c r="Q178" s="22"/>
      <c r="R178" s="25"/>
      <c r="S178" s="22"/>
      <c r="T178" s="22"/>
      <c r="U178" s="1" t="s">
        <v>490</v>
      </c>
      <c r="V178" s="24" t="str">
        <f>VLOOKUP(Tabla2[[#All],[No. Contrato]],'[1]BASE DE DATOS CONTRATISTAS'!$A$1:$AO$364,41,)</f>
        <v xml:space="preserve">Contratación Directa </v>
      </c>
      <c r="W178" s="1" t="s">
        <v>28</v>
      </c>
      <c r="X178" s="43" t="str">
        <f>VLOOKUP(Tabla2[[#This Row],[No. Contrato]],'[1]BASE DE DATOS CONTRATISTAS'!$A:$N,14,FALSE)</f>
        <v>JulianRodriguez@supertransporte.gov.co</v>
      </c>
      <c r="Y178" s="44">
        <f>VLOOKUP($A178,'BASE DE DATOS'!$A:$AL,17,FALSE)</f>
        <v>35366502</v>
      </c>
      <c r="Z178" s="44">
        <f>VLOOKUP($A178,'BASE DE DATOS'!$A:$AL,16,FALSE)</f>
        <v>13103923.060000001</v>
      </c>
      <c r="AA178" s="45">
        <f>VLOOKUP($A178,'BASE DE DATOS'!$A:$AL,18,FALSE)</f>
        <v>0.72965116266715069</v>
      </c>
      <c r="AB178" s="1" t="s">
        <v>491</v>
      </c>
    </row>
    <row r="179" spans="1:28" ht="38.25" x14ac:dyDescent="0.25">
      <c r="A179" s="25">
        <v>79779876</v>
      </c>
      <c r="B179" s="1">
        <v>171</v>
      </c>
      <c r="C179" s="1" t="s">
        <v>492</v>
      </c>
      <c r="D179" s="22">
        <v>44579</v>
      </c>
      <c r="E179" s="22">
        <v>44765</v>
      </c>
      <c r="F179" s="57">
        <v>5502193.6600000001</v>
      </c>
      <c r="G179" s="58">
        <v>33013161.960000001</v>
      </c>
      <c r="H179" s="42">
        <v>0</v>
      </c>
      <c r="I179" s="23">
        <f t="shared" si="9"/>
        <v>33013161.960000001</v>
      </c>
      <c r="J179" s="1" t="s">
        <v>25</v>
      </c>
      <c r="K179" s="22">
        <v>44585</v>
      </c>
      <c r="L179" s="1" t="s">
        <v>26</v>
      </c>
      <c r="M179" s="22">
        <v>44765</v>
      </c>
      <c r="N179" s="41"/>
      <c r="O179" s="25"/>
      <c r="P179" s="22"/>
      <c r="Q179" s="22"/>
      <c r="R179" s="25"/>
      <c r="S179" s="22"/>
      <c r="T179" s="22"/>
      <c r="U179" s="1" t="s">
        <v>493</v>
      </c>
      <c r="V179" s="24" t="str">
        <f>VLOOKUP(Tabla2[[#All],[No. Contrato]],'[1]BASE DE DATOS CONTRATISTAS'!$A$1:$AO$364,41,)</f>
        <v xml:space="preserve">Contratación Directa </v>
      </c>
      <c r="W179" s="1" t="s">
        <v>28</v>
      </c>
      <c r="X179" s="43" t="str">
        <f>VLOOKUP(Tabla2[[#This Row],[No. Contrato]],'[1]BASE DE DATOS CONTRATISTAS'!$A:$N,14,FALSE)</f>
        <v>andresdiaz@supertransporte.gov.co</v>
      </c>
      <c r="Y179" s="44">
        <f>VLOOKUP($A179,'BASE DE DATOS'!$A:$AL,17,FALSE)</f>
        <v>33013161.960000001</v>
      </c>
      <c r="Z179" s="44">
        <f>VLOOKUP($A179,'BASE DE DATOS'!$A:$AL,16,FALSE)</f>
        <v>0</v>
      </c>
      <c r="AA179" s="45">
        <f>VLOOKUP($A179,'BASE DE DATOS'!$A:$AL,18,FALSE)</f>
        <v>1</v>
      </c>
      <c r="AB179" s="1" t="s">
        <v>494</v>
      </c>
    </row>
    <row r="180" spans="1:28" ht="38.25" x14ac:dyDescent="0.25">
      <c r="A180" s="25">
        <v>1023886053</v>
      </c>
      <c r="B180" s="1">
        <v>172</v>
      </c>
      <c r="C180" s="1" t="s">
        <v>495</v>
      </c>
      <c r="D180" s="22">
        <v>44578</v>
      </c>
      <c r="E180" s="22">
        <v>44926</v>
      </c>
      <c r="F180" s="58">
        <v>6113547</v>
      </c>
      <c r="G180" s="58">
        <v>69898221</v>
      </c>
      <c r="H180" s="42">
        <v>0</v>
      </c>
      <c r="I180" s="23">
        <f t="shared" si="9"/>
        <v>69898221</v>
      </c>
      <c r="J180" s="1" t="s">
        <v>131</v>
      </c>
      <c r="K180" s="22">
        <v>44581</v>
      </c>
      <c r="L180" s="1" t="s">
        <v>83</v>
      </c>
      <c r="M180" s="22">
        <v>44926</v>
      </c>
      <c r="N180" s="41"/>
      <c r="O180" s="25"/>
      <c r="P180" s="22"/>
      <c r="Q180" s="22"/>
      <c r="R180" s="25"/>
      <c r="S180" s="22"/>
      <c r="T180" s="22"/>
      <c r="U180" s="1" t="s">
        <v>496</v>
      </c>
      <c r="V180" s="24" t="str">
        <f>VLOOKUP(Tabla2[[#All],[No. Contrato]],'[1]BASE DE DATOS CONTRATISTAS'!$A$1:$AO$364,41,)</f>
        <v xml:space="preserve">Contratación Directa </v>
      </c>
      <c r="W180" s="1" t="s">
        <v>28</v>
      </c>
      <c r="X180" s="43" t="str">
        <f>VLOOKUP(Tabla2[[#This Row],[No. Contrato]],'[1]BASE DE DATOS CONTRATISTAS'!$A:$N,14,FALSE)</f>
        <v>ericksanchez@supertransporte.gov.co</v>
      </c>
      <c r="Y180" s="44">
        <f>VLOOKUP($A180,'BASE DE DATOS'!$A:$AL,17,FALSE)</f>
        <v>51150010</v>
      </c>
      <c r="Z180" s="44">
        <f>VLOOKUP($A180,'BASE DE DATOS'!$A:$AL,16,FALSE)</f>
        <v>18748211</v>
      </c>
      <c r="AA180" s="45">
        <f>VLOOKUP($A180,'BASE DE DATOS'!$A:$AL,18,FALSE)</f>
        <v>0.73177842394586834</v>
      </c>
      <c r="AB180" s="1" t="s">
        <v>497</v>
      </c>
    </row>
    <row r="181" spans="1:28" ht="25.5" x14ac:dyDescent="0.25">
      <c r="A181" s="25">
        <v>75080589</v>
      </c>
      <c r="B181" s="1">
        <v>173</v>
      </c>
      <c r="C181" s="1" t="s">
        <v>498</v>
      </c>
      <c r="D181" s="22">
        <v>44578</v>
      </c>
      <c r="E181" s="22">
        <v>44926</v>
      </c>
      <c r="F181" s="58">
        <v>8355840</v>
      </c>
      <c r="G181" s="58">
        <v>95535104</v>
      </c>
      <c r="H181" s="42">
        <v>0</v>
      </c>
      <c r="I181" s="23">
        <f t="shared" si="9"/>
        <v>95535104</v>
      </c>
      <c r="J181" s="1" t="s">
        <v>131</v>
      </c>
      <c r="K181" s="22">
        <v>44580</v>
      </c>
      <c r="L181" s="1" t="s">
        <v>83</v>
      </c>
      <c r="M181" s="22">
        <v>44926</v>
      </c>
      <c r="N181" s="41">
        <v>44827</v>
      </c>
      <c r="O181" s="25" t="str">
        <f>VLOOKUP(Tabla2[[#This Row],[No. Contrato]],'[1]BASE DE DATOS CONTRATISTAS'!$1:$1048576,34,FALSE)</f>
        <v>Cambio en la clausula de pagos.</v>
      </c>
      <c r="P181" s="22">
        <f>VLOOKUP(Tabla2[[#This Row],[No. Contrato]],'[1]BASE DE DATOS CONTRATISTAS'!$1:$1048576,35,FALSE)</f>
        <v>44637</v>
      </c>
      <c r="Q181" s="41" t="s">
        <v>60</v>
      </c>
      <c r="R181" s="40" t="s">
        <v>5976</v>
      </c>
      <c r="S181" s="41">
        <v>44827</v>
      </c>
      <c r="T181" s="41"/>
      <c r="U181" s="1" t="s">
        <v>499</v>
      </c>
      <c r="V181" s="24" t="str">
        <f>VLOOKUP(Tabla2[[#All],[No. Contrato]],'[1]BASE DE DATOS CONTRATISTAS'!$A$1:$AO$364,41,)</f>
        <v xml:space="preserve">Contratación Directa </v>
      </c>
      <c r="W181" s="1" t="s">
        <v>28</v>
      </c>
      <c r="X181" s="43" t="str">
        <f>VLOOKUP(Tabla2[[#This Row],[No. Contrato]],'[1]BASE DE DATOS CONTRATISTAS'!$A:$N,14,FALSE)</f>
        <v>fabiobetancourth@supertransporte.gov.co</v>
      </c>
      <c r="Y181" s="44">
        <f>VLOOKUP($A181,'BASE DE DATOS'!$A:$AL,17,FALSE)</f>
        <v>61833216</v>
      </c>
      <c r="Z181" s="44">
        <f>VLOOKUP($A181,'BASE DE DATOS'!$A:$AL,16,FALSE)</f>
        <v>6127616</v>
      </c>
      <c r="AA181" s="45">
        <f>VLOOKUP($A181,'BASE DE DATOS'!$A:$AL,18,FALSE)</f>
        <v>0.9098360655737705</v>
      </c>
      <c r="AB181" s="1" t="s">
        <v>500</v>
      </c>
    </row>
    <row r="182" spans="1:28" ht="25.5" x14ac:dyDescent="0.25">
      <c r="A182" s="25">
        <v>1018448957</v>
      </c>
      <c r="B182" s="1">
        <v>174</v>
      </c>
      <c r="C182" s="1" t="s">
        <v>501</v>
      </c>
      <c r="D182" s="22">
        <v>44578</v>
      </c>
      <c r="E182" s="22">
        <v>44926</v>
      </c>
      <c r="F182" s="57">
        <v>7288832</v>
      </c>
      <c r="G182" s="58">
        <v>83335646</v>
      </c>
      <c r="H182" s="42">
        <v>0</v>
      </c>
      <c r="I182" s="23">
        <f t="shared" si="9"/>
        <v>83335646</v>
      </c>
      <c r="J182" s="1" t="s">
        <v>131</v>
      </c>
      <c r="K182" s="22">
        <v>44579</v>
      </c>
      <c r="L182" s="1" t="s">
        <v>83</v>
      </c>
      <c r="M182" s="22">
        <v>44926</v>
      </c>
      <c r="N182" s="41"/>
      <c r="O182" s="25"/>
      <c r="P182" s="22"/>
      <c r="Q182" s="22"/>
      <c r="R182" s="25"/>
      <c r="S182" s="22"/>
      <c r="T182" s="22"/>
      <c r="U182" s="1" t="s">
        <v>502</v>
      </c>
      <c r="V182" s="24" t="str">
        <f>VLOOKUP(Tabla2[[#All],[No. Contrato]],'[1]BASE DE DATOS CONTRATISTAS'!$A$1:$AO$364,41,)</f>
        <v xml:space="preserve">Contratación Directa </v>
      </c>
      <c r="W182" s="1" t="s">
        <v>28</v>
      </c>
      <c r="X182" s="43" t="str">
        <f>VLOOKUP(Tabla2[[#This Row],[No. Contrato]],'[1]BASE DE DATOS CONTRATISTAS'!$A:$N,14,FALSE)</f>
        <v>mariasuarez@supertransporte.gov.co</v>
      </c>
      <c r="Y182" s="44">
        <f>VLOOKUP($A182,'BASE DE DATOS'!$A:$AL,17,FALSE)</f>
        <v>61469150</v>
      </c>
      <c r="Z182" s="44">
        <f>VLOOKUP($A182,'BASE DE DATOS'!$A:$AL,16,FALSE)</f>
        <v>21866496</v>
      </c>
      <c r="AA182" s="45">
        <f>VLOOKUP($A182,'BASE DE DATOS'!$A:$AL,18,FALSE)</f>
        <v>0.73760932986587757</v>
      </c>
      <c r="AB182" s="1" t="s">
        <v>503</v>
      </c>
    </row>
    <row r="183" spans="1:28" ht="51" x14ac:dyDescent="0.25">
      <c r="A183" s="25">
        <v>1082888851</v>
      </c>
      <c r="B183" s="1">
        <v>175</v>
      </c>
      <c r="C183" s="1" t="s">
        <v>504</v>
      </c>
      <c r="D183" s="22">
        <v>44579</v>
      </c>
      <c r="E183" s="22">
        <v>44918</v>
      </c>
      <c r="F183" s="58">
        <v>7288832</v>
      </c>
      <c r="G183" s="58">
        <v>82606763</v>
      </c>
      <c r="H183" s="42">
        <v>0</v>
      </c>
      <c r="I183" s="23">
        <f t="shared" si="9"/>
        <v>82606763</v>
      </c>
      <c r="J183" s="1" t="s">
        <v>92</v>
      </c>
      <c r="K183" s="22">
        <v>44589</v>
      </c>
      <c r="L183" s="1" t="s">
        <v>26</v>
      </c>
      <c r="M183" s="22">
        <v>44918</v>
      </c>
      <c r="N183" s="41"/>
      <c r="O183" s="25"/>
      <c r="P183" s="22"/>
      <c r="Q183" s="22"/>
      <c r="R183" s="25"/>
      <c r="S183" s="22"/>
      <c r="T183" s="22"/>
      <c r="U183" s="1" t="s">
        <v>505</v>
      </c>
      <c r="V183" s="24" t="str">
        <f>VLOOKUP(Tabla2[[#All],[No. Contrato]],'[1]BASE DE DATOS CONTRATISTAS'!$A$1:$AO$364,41,)</f>
        <v xml:space="preserve">Contratación Directa </v>
      </c>
      <c r="W183" s="1" t="s">
        <v>28</v>
      </c>
      <c r="X183" s="43" t="str">
        <f>VLOOKUP(Tabla2[[#This Row],[No. Contrato]],'[1]BASE DE DATOS CONTRATISTAS'!$A:$N,14,FALSE)</f>
        <v>AdolfoSuarez@supertransporte.gov.co</v>
      </c>
      <c r="Y183" s="44">
        <f>VLOOKUP($A183,'BASE DE DATOS'!$A:$AL,17,FALSE)</f>
        <v>51750707</v>
      </c>
      <c r="Z183" s="44">
        <f>VLOOKUP($A183,'BASE DE DATOS'!$A:$AL,16,FALSE)</f>
        <v>30856056</v>
      </c>
      <c r="AA183" s="45">
        <f>VLOOKUP($A183,'BASE DE DATOS'!$A:$AL,18,FALSE)</f>
        <v>0.62647058328626193</v>
      </c>
      <c r="AB183" s="1" t="s">
        <v>506</v>
      </c>
    </row>
    <row r="184" spans="1:28" ht="38.25" x14ac:dyDescent="0.25">
      <c r="A184" s="25">
        <v>1032488955</v>
      </c>
      <c r="B184" s="1">
        <v>176</v>
      </c>
      <c r="C184" s="1" t="s">
        <v>507</v>
      </c>
      <c r="D184" s="22">
        <v>44578</v>
      </c>
      <c r="E184" s="22">
        <v>44926</v>
      </c>
      <c r="F184" s="57">
        <v>3529728</v>
      </c>
      <c r="G184" s="58">
        <v>40474214</v>
      </c>
      <c r="H184" s="42">
        <v>0</v>
      </c>
      <c r="I184" s="23">
        <f t="shared" si="9"/>
        <v>40474214</v>
      </c>
      <c r="J184" s="1" t="s">
        <v>301</v>
      </c>
      <c r="K184" s="22">
        <v>44579</v>
      </c>
      <c r="L184" s="1" t="s">
        <v>83</v>
      </c>
      <c r="M184" s="22">
        <v>44926</v>
      </c>
      <c r="N184" s="41"/>
      <c r="O184" s="25"/>
      <c r="P184" s="22"/>
      <c r="Q184" s="22"/>
      <c r="R184" s="25"/>
      <c r="S184" s="22"/>
      <c r="T184" s="22"/>
      <c r="U184" s="1" t="s">
        <v>314</v>
      </c>
      <c r="V184" s="24" t="str">
        <f>VLOOKUP(Tabla2[[#All],[No. Contrato]],'[1]BASE DE DATOS CONTRATISTAS'!$A$1:$AO$364,41,)</f>
        <v xml:space="preserve">Contratación Directa </v>
      </c>
      <c r="W184" s="1" t="s">
        <v>28</v>
      </c>
      <c r="X184" s="43" t="str">
        <f>VLOOKUP(Tabla2[[#This Row],[No. Contrato]],'[1]BASE DE DATOS CONTRATISTAS'!$A:$N,14,FALSE)</f>
        <v>LinaHernandez@supertransporte.gov.co</v>
      </c>
      <c r="Y184" s="44">
        <f>VLOOKUP($A184,'BASE DE DATOS'!$A:$AL,17,FALSE)</f>
        <v>29767373</v>
      </c>
      <c r="Z184" s="44">
        <f>VLOOKUP($A184,'BASE DE DATOS'!$A:$AL,16,FALSE)</f>
        <v>10706841</v>
      </c>
      <c r="AA184" s="45">
        <f>VLOOKUP($A184,'BASE DE DATOS'!$A:$AL,18,FALSE)</f>
        <v>0.73546512848896828</v>
      </c>
      <c r="AB184" s="1" t="s">
        <v>508</v>
      </c>
    </row>
    <row r="185" spans="1:28" ht="38.25" x14ac:dyDescent="0.25">
      <c r="A185" s="25">
        <v>1144077477</v>
      </c>
      <c r="B185" s="1">
        <v>177</v>
      </c>
      <c r="C185" s="1" t="s">
        <v>509</v>
      </c>
      <c r="D185" s="22">
        <v>44579</v>
      </c>
      <c r="E185" s="22">
        <v>44926</v>
      </c>
      <c r="F185" s="57">
        <v>3529728</v>
      </c>
      <c r="G185" s="58">
        <v>40474214</v>
      </c>
      <c r="H185" s="42">
        <v>0</v>
      </c>
      <c r="I185" s="23">
        <f t="shared" si="9"/>
        <v>40474214</v>
      </c>
      <c r="J185" s="1" t="s">
        <v>301</v>
      </c>
      <c r="K185" s="22">
        <v>44580</v>
      </c>
      <c r="L185" s="1" t="s">
        <v>83</v>
      </c>
      <c r="M185" s="22">
        <v>44926</v>
      </c>
      <c r="N185" s="41"/>
      <c r="O185" s="25"/>
      <c r="P185" s="22"/>
      <c r="Q185" s="22"/>
      <c r="R185" s="25"/>
      <c r="S185" s="22"/>
      <c r="T185" s="22"/>
      <c r="U185" s="1" t="s">
        <v>314</v>
      </c>
      <c r="V185" s="24" t="str">
        <f>VLOOKUP(Tabla2[[#All],[No. Contrato]],'[1]BASE DE DATOS CONTRATISTAS'!$A$1:$AO$364,41,)</f>
        <v xml:space="preserve">Contratación Directa </v>
      </c>
      <c r="W185" s="1" t="s">
        <v>28</v>
      </c>
      <c r="X185" s="43" t="str">
        <f>VLOOKUP(Tabla2[[#This Row],[No. Contrato]],'[1]BASE DE DATOS CONTRATISTAS'!$A:$N,14,FALSE)</f>
        <v>angelarodriguez@supertransporte.gov.co</v>
      </c>
      <c r="Y185" s="44">
        <f>VLOOKUP($A185,'BASE DE DATOS'!$A:$AL,17,FALSE)</f>
        <v>29649715</v>
      </c>
      <c r="Z185" s="44">
        <f>VLOOKUP($A185,'BASE DE DATOS'!$A:$AL,16,FALSE)</f>
        <v>10824499</v>
      </c>
      <c r="AA185" s="45">
        <f>VLOOKUP($A185,'BASE DE DATOS'!$A:$AL,18,FALSE)</f>
        <v>0.73255814183321755</v>
      </c>
      <c r="AB185" s="1" t="s">
        <v>510</v>
      </c>
    </row>
    <row r="186" spans="1:28" ht="38.25" x14ac:dyDescent="0.25">
      <c r="A186" s="25">
        <v>1095798573</v>
      </c>
      <c r="B186" s="1">
        <v>178</v>
      </c>
      <c r="C186" s="1" t="s">
        <v>511</v>
      </c>
      <c r="D186" s="22">
        <v>44579</v>
      </c>
      <c r="E186" s="22">
        <v>44926</v>
      </c>
      <c r="F186" s="58">
        <v>4227072</v>
      </c>
      <c r="G186" s="58">
        <v>48188621</v>
      </c>
      <c r="H186" s="42">
        <v>0</v>
      </c>
      <c r="I186" s="23">
        <f t="shared" si="9"/>
        <v>48188621</v>
      </c>
      <c r="J186" s="1" t="s">
        <v>270</v>
      </c>
      <c r="K186" s="22">
        <v>44581</v>
      </c>
      <c r="L186" s="1" t="s">
        <v>83</v>
      </c>
      <c r="M186" s="22">
        <v>44926</v>
      </c>
      <c r="N186" s="41"/>
      <c r="O186" s="25"/>
      <c r="P186" s="22"/>
      <c r="Q186" s="22"/>
      <c r="R186" s="25"/>
      <c r="S186" s="22"/>
      <c r="T186" s="22"/>
      <c r="U186" s="1" t="s">
        <v>267</v>
      </c>
      <c r="V186" s="24" t="str">
        <f>VLOOKUP(Tabla2[[#All],[No. Contrato]],'[1]BASE DE DATOS CONTRATISTAS'!$A$1:$AO$364,41,)</f>
        <v xml:space="preserve">Contratación Directa </v>
      </c>
      <c r="W186" s="1" t="s">
        <v>28</v>
      </c>
      <c r="X186" s="43" t="str">
        <f>VLOOKUP(Tabla2[[#This Row],[No. Contrato]],'[1]BASE DE DATOS CONTRATISTAS'!$A:$N,14,FALSE)</f>
        <v>anaperez@supertransporte.gov.co</v>
      </c>
      <c r="Y186" s="44">
        <f>VLOOKUP($A186,'BASE DE DATOS'!$A:$AL,17,FALSE)</f>
        <v>2250573</v>
      </c>
      <c r="Z186" s="44">
        <f>VLOOKUP($A186,'BASE DE DATOS'!$A:$AL,16,FALSE)</f>
        <v>0</v>
      </c>
      <c r="AA186" s="45">
        <f>VLOOKUP($A186,'BASE DE DATOS'!$A:$AL,18,FALSE)</f>
        <v>1</v>
      </c>
      <c r="AB186" s="1" t="s">
        <v>512</v>
      </c>
    </row>
    <row r="187" spans="1:28" ht="38.25" x14ac:dyDescent="0.25">
      <c r="A187" s="25">
        <v>52541024</v>
      </c>
      <c r="B187" s="1">
        <v>179</v>
      </c>
      <c r="C187" s="1" t="s">
        <v>513</v>
      </c>
      <c r="D187" s="22">
        <v>44579</v>
      </c>
      <c r="E187" s="22">
        <v>44926</v>
      </c>
      <c r="F187" s="58">
        <v>4768567</v>
      </c>
      <c r="G187" s="58">
        <v>54361667</v>
      </c>
      <c r="H187" s="42">
        <v>0</v>
      </c>
      <c r="I187" s="23">
        <f t="shared" si="9"/>
        <v>54361667</v>
      </c>
      <c r="J187" s="1" t="s">
        <v>270</v>
      </c>
      <c r="K187" s="22">
        <v>44581</v>
      </c>
      <c r="L187" s="1" t="s">
        <v>83</v>
      </c>
      <c r="M187" s="22">
        <v>44926</v>
      </c>
      <c r="N187" s="41"/>
      <c r="O187" s="25"/>
      <c r="P187" s="22"/>
      <c r="Q187" s="22"/>
      <c r="R187" s="25"/>
      <c r="S187" s="22"/>
      <c r="T187" s="22"/>
      <c r="U187" s="1" t="s">
        <v>514</v>
      </c>
      <c r="V187" s="24" t="str">
        <f>VLOOKUP(Tabla2[[#All],[No. Contrato]],'[1]BASE DE DATOS CONTRATISTAS'!$A$1:$AO$364,41,)</f>
        <v xml:space="preserve">Contratación Directa </v>
      </c>
      <c r="W187" s="1" t="s">
        <v>28</v>
      </c>
      <c r="X187" s="43" t="str">
        <f>VLOOKUP(Tabla2[[#This Row],[No. Contrato]],'[1]BASE DE DATOS CONTRATISTAS'!$A:$N,14,FALSE)</f>
        <v>LisbeyBolivar@supertransporte.gov.co</v>
      </c>
      <c r="Y187" s="44">
        <f>VLOOKUP($A187,'BASE DE DATOS'!$A:$AL,17,FALSE)</f>
        <v>2538667</v>
      </c>
      <c r="Z187" s="44">
        <f>VLOOKUP($A187,'BASE DE DATOS'!$A:$AL,16,FALSE)</f>
        <v>0</v>
      </c>
      <c r="AA187" s="45">
        <f>VLOOKUP($A187,'BASE DE DATOS'!$A:$AL,18,FALSE)</f>
        <v>1</v>
      </c>
      <c r="AB187" s="1" t="s">
        <v>515</v>
      </c>
    </row>
    <row r="188" spans="1:28" ht="38.25" x14ac:dyDescent="0.25">
      <c r="A188" s="25">
        <v>52311444</v>
      </c>
      <c r="B188" s="1">
        <v>180</v>
      </c>
      <c r="C188" s="1" t="s">
        <v>516</v>
      </c>
      <c r="D188" s="22">
        <v>44578</v>
      </c>
      <c r="E188" s="22">
        <v>44926</v>
      </c>
      <c r="F188" s="58">
        <v>2222080</v>
      </c>
      <c r="G188" s="58">
        <v>25257643</v>
      </c>
      <c r="H188" s="42">
        <v>0</v>
      </c>
      <c r="I188" s="23">
        <f t="shared" si="9"/>
        <v>25257643</v>
      </c>
      <c r="J188" s="1" t="s">
        <v>82</v>
      </c>
      <c r="K188" s="22">
        <v>44581</v>
      </c>
      <c r="L188" s="1" t="s">
        <v>83</v>
      </c>
      <c r="M188" s="22">
        <v>44926</v>
      </c>
      <c r="N188" s="41"/>
      <c r="O188" s="25"/>
      <c r="P188" s="22"/>
      <c r="Q188" s="22"/>
      <c r="R188" s="25"/>
      <c r="S188" s="22"/>
      <c r="T188" s="22"/>
      <c r="U188" s="1" t="s">
        <v>209</v>
      </c>
      <c r="V188" s="24" t="str">
        <f>VLOOKUP(Tabla2[[#All],[No. Contrato]],'[1]BASE DE DATOS CONTRATISTAS'!$A$1:$AO$364,41,)</f>
        <v xml:space="preserve">Contratación Directa </v>
      </c>
      <c r="W188" s="1" t="s">
        <v>28</v>
      </c>
      <c r="X188" s="43" t="str">
        <f>VLOOKUP(Tabla2[[#This Row],[No. Contrato]],'[1]BASE DE DATOS CONTRATISTAS'!$A:$N,14,FALSE)</f>
        <v>francissaenz@supertransporte.gov.co</v>
      </c>
      <c r="Y188" s="44">
        <f>VLOOKUP($A188,'BASE DE DATOS'!$A:$AL,17,FALSE)</f>
        <v>18591403</v>
      </c>
      <c r="Z188" s="44">
        <f>VLOOKUP($A188,'BASE DE DATOS'!$A:$AL,16,FALSE)</f>
        <v>6666240</v>
      </c>
      <c r="AA188" s="45">
        <f>VLOOKUP($A188,'BASE DE DATOS'!$A:$AL,18,FALSE)</f>
        <v>0.73607038471483666</v>
      </c>
      <c r="AB188" s="1" t="s">
        <v>517</v>
      </c>
    </row>
    <row r="189" spans="1:28" ht="51" x14ac:dyDescent="0.25">
      <c r="A189" s="25">
        <v>1032371655</v>
      </c>
      <c r="B189" s="1">
        <v>181</v>
      </c>
      <c r="C189" s="1" t="s">
        <v>518</v>
      </c>
      <c r="D189" s="22">
        <v>44579</v>
      </c>
      <c r="E189" s="22">
        <v>44926</v>
      </c>
      <c r="F189" s="58">
        <v>2941952</v>
      </c>
      <c r="G189" s="58">
        <v>33440188</v>
      </c>
      <c r="H189" s="42">
        <v>0</v>
      </c>
      <c r="I189" s="23">
        <f t="shared" si="9"/>
        <v>33440188</v>
      </c>
      <c r="J189" s="1" t="s">
        <v>337</v>
      </c>
      <c r="K189" s="22">
        <v>44581</v>
      </c>
      <c r="L189" s="1" t="s">
        <v>83</v>
      </c>
      <c r="M189" s="22">
        <v>44926</v>
      </c>
      <c r="N189" s="41"/>
      <c r="O189" s="25"/>
      <c r="P189" s="22"/>
      <c r="Q189" s="22"/>
      <c r="R189" s="25"/>
      <c r="S189" s="22"/>
      <c r="T189" s="22"/>
      <c r="U189" s="1" t="s">
        <v>309</v>
      </c>
      <c r="V189" s="24" t="str">
        <f>VLOOKUP(Tabla2[[#All],[No. Contrato]],'[1]BASE DE DATOS CONTRATISTAS'!$A$1:$AO$364,41,)</f>
        <v xml:space="preserve">Contratación Directa </v>
      </c>
      <c r="W189" s="1" t="s">
        <v>28</v>
      </c>
      <c r="X189" s="43" t="str">
        <f>VLOOKUP(Tabla2[[#This Row],[No. Contrato]],'[1]BASE DE DATOS CONTRATISTAS'!$A:$N,14,FALSE)</f>
        <v>leonardoforero@supertransporte.gov.co</v>
      </c>
      <c r="Y189" s="44">
        <f>VLOOKUP($A189,'BASE DE DATOS'!$A:$AL,17,FALSE)</f>
        <v>24614332</v>
      </c>
      <c r="Z189" s="44">
        <f>VLOOKUP($A189,'BASE DE DATOS'!$A:$AL,16,FALSE)</f>
        <v>8825856</v>
      </c>
      <c r="AA189" s="45">
        <f>VLOOKUP($A189,'BASE DE DATOS'!$A:$AL,18,FALSE)</f>
        <v>0.73607038333636166</v>
      </c>
      <c r="AB189" s="1" t="s">
        <v>519</v>
      </c>
    </row>
    <row r="190" spans="1:28" ht="51" x14ac:dyDescent="0.25">
      <c r="A190" s="25">
        <v>1091663607</v>
      </c>
      <c r="B190" s="1">
        <v>182</v>
      </c>
      <c r="C190" s="1" t="s">
        <v>520</v>
      </c>
      <c r="D190" s="22">
        <v>44579</v>
      </c>
      <c r="E190" s="22">
        <v>44926</v>
      </c>
      <c r="F190" s="58">
        <v>2941952</v>
      </c>
      <c r="G190" s="58">
        <v>33440188</v>
      </c>
      <c r="H190" s="42">
        <v>0</v>
      </c>
      <c r="I190" s="23">
        <f t="shared" si="9"/>
        <v>33440188</v>
      </c>
      <c r="J190" s="1" t="s">
        <v>82</v>
      </c>
      <c r="K190" s="22">
        <v>44581</v>
      </c>
      <c r="L190" s="1" t="s">
        <v>83</v>
      </c>
      <c r="M190" s="22">
        <v>44926</v>
      </c>
      <c r="N190" s="41"/>
      <c r="O190" s="25"/>
      <c r="P190" s="22"/>
      <c r="Q190" s="22"/>
      <c r="R190" s="25"/>
      <c r="S190" s="22"/>
      <c r="T190" s="22"/>
      <c r="U190" s="1" t="s">
        <v>309</v>
      </c>
      <c r="V190" s="24" t="str">
        <f>VLOOKUP(Tabla2[[#All],[No. Contrato]],'[1]BASE DE DATOS CONTRATISTAS'!$A$1:$AO$364,41,)</f>
        <v xml:space="preserve">Contratación Directa </v>
      </c>
      <c r="W190" s="1" t="s">
        <v>28</v>
      </c>
      <c r="X190" s="43" t="str">
        <f>VLOOKUP(Tabla2[[#This Row],[No. Contrato]],'[1]BASE DE DATOS CONTRATISTAS'!$A:$N,14,FALSE)</f>
        <v>MaryBlanco@supertransporte.gov.co</v>
      </c>
      <c r="Y190" s="44">
        <f>VLOOKUP($A190,'BASE DE DATOS'!$A:$AL,17,FALSE)</f>
        <v>24614332</v>
      </c>
      <c r="Z190" s="44">
        <f>VLOOKUP($A190,'BASE DE DATOS'!$A:$AL,16,FALSE)</f>
        <v>8825856</v>
      </c>
      <c r="AA190" s="45">
        <f>VLOOKUP($A190,'BASE DE DATOS'!$A:$AL,18,FALSE)</f>
        <v>0.73607038333636166</v>
      </c>
      <c r="AB190" s="1" t="s">
        <v>521</v>
      </c>
    </row>
    <row r="191" spans="1:28" ht="51" x14ac:dyDescent="0.25">
      <c r="A191" s="25">
        <v>1085287538</v>
      </c>
      <c r="B191" s="1">
        <v>183</v>
      </c>
      <c r="C191" s="1" t="s">
        <v>522</v>
      </c>
      <c r="D191" s="22">
        <v>44579</v>
      </c>
      <c r="E191" s="22">
        <v>44926</v>
      </c>
      <c r="F191" s="58">
        <v>2941952</v>
      </c>
      <c r="G191" s="58">
        <v>33440188</v>
      </c>
      <c r="H191" s="42">
        <v>0</v>
      </c>
      <c r="I191" s="23">
        <f t="shared" si="9"/>
        <v>33440188</v>
      </c>
      <c r="J191" s="1" t="s">
        <v>337</v>
      </c>
      <c r="K191" s="22">
        <v>44581</v>
      </c>
      <c r="L191" s="1" t="s">
        <v>83</v>
      </c>
      <c r="M191" s="22">
        <v>44926</v>
      </c>
      <c r="N191" s="41"/>
      <c r="O191" s="25"/>
      <c r="P191" s="22"/>
      <c r="Q191" s="22"/>
      <c r="R191" s="25"/>
      <c r="S191" s="22"/>
      <c r="T191" s="22"/>
      <c r="U191" s="1" t="s">
        <v>309</v>
      </c>
      <c r="V191" s="24" t="str">
        <f>VLOOKUP(Tabla2[[#All],[No. Contrato]],'[1]BASE DE DATOS CONTRATISTAS'!$A$1:$AO$364,41,)</f>
        <v xml:space="preserve">Contratación Directa </v>
      </c>
      <c r="W191" s="1" t="s">
        <v>28</v>
      </c>
      <c r="X191" s="43" t="str">
        <f>VLOOKUP(Tabla2[[#This Row],[No. Contrato]],'[1]BASE DE DATOS CONTRATISTAS'!$A:$N,14,FALSE)</f>
        <v>OscarMarquez@supertransporte.gov.co</v>
      </c>
      <c r="Y191" s="44">
        <f>VLOOKUP($A191,'BASE DE DATOS'!$A:$AL,17,FALSE)</f>
        <v>24614332</v>
      </c>
      <c r="Z191" s="44">
        <f>VLOOKUP($A191,'BASE DE DATOS'!$A:$AL,16,FALSE)</f>
        <v>8825856</v>
      </c>
      <c r="AA191" s="45">
        <f>VLOOKUP($A191,'BASE DE DATOS'!$A:$AL,18,FALSE)</f>
        <v>0.73607038333636166</v>
      </c>
      <c r="AB191" s="1" t="s">
        <v>523</v>
      </c>
    </row>
    <row r="192" spans="1:28" ht="51" x14ac:dyDescent="0.25">
      <c r="A192" s="25">
        <v>1016073743</v>
      </c>
      <c r="B192" s="1">
        <v>184</v>
      </c>
      <c r="C192" s="1" t="s">
        <v>524</v>
      </c>
      <c r="D192" s="22">
        <v>44579</v>
      </c>
      <c r="E192" s="22">
        <v>44926</v>
      </c>
      <c r="F192" s="58">
        <v>2941952</v>
      </c>
      <c r="G192" s="58">
        <v>33440188</v>
      </c>
      <c r="H192" s="42">
        <v>0</v>
      </c>
      <c r="I192" s="23">
        <f t="shared" si="9"/>
        <v>33440188</v>
      </c>
      <c r="J192" s="1" t="s">
        <v>337</v>
      </c>
      <c r="K192" s="22">
        <v>44581</v>
      </c>
      <c r="L192" s="1" t="s">
        <v>83</v>
      </c>
      <c r="M192" s="22">
        <v>44926</v>
      </c>
      <c r="N192" s="41"/>
      <c r="O192" s="25" t="str">
        <f>VLOOKUP(Tabla2[[#This Row],[No. Contrato]],'[1]BASE DE DATOS CONTRATISTAS'!$1:$1048576,34,FALSE)</f>
        <v>Cesión</v>
      </c>
      <c r="P192" s="22">
        <f>VLOOKUP(Tabla2[[#This Row],[No. Contrato]],'[1]BASE DE DATOS CONTRATISTAS'!$1:$1048576,35,FALSE)</f>
        <v>44811</v>
      </c>
      <c r="Q192" s="22">
        <f>VLOOKUP(Tabla2[[#This Row],[No. Contrato]],'[1]BASE DE DATOS CONTRATISTAS'!$1:$1048576,36,FALSE)</f>
        <v>44812</v>
      </c>
      <c r="R192" s="25"/>
      <c r="S192" s="22"/>
      <c r="T192" s="22"/>
      <c r="U192" s="1" t="s">
        <v>309</v>
      </c>
      <c r="V192" s="24" t="str">
        <f>VLOOKUP(Tabla2[[#All],[No. Contrato]],'[1]BASE DE DATOS CONTRATISTAS'!$A$1:$AO$364,41,)</f>
        <v xml:space="preserve">Contratación Directa </v>
      </c>
      <c r="W192" s="1" t="s">
        <v>28</v>
      </c>
      <c r="X192" s="43" t="str">
        <f>VLOOKUP(Tabla2[[#This Row],[No. Contrato]],'[1]BASE DE DATOS CONTRATISTAS'!$A:$N,14,FALSE)</f>
        <v>PaulaPalacios@supertransporte.gov.co</v>
      </c>
      <c r="Y192" s="44">
        <f>VLOOKUP($A192,'BASE DE DATOS'!$A:$AL,17,FALSE)</f>
        <v>21672380</v>
      </c>
      <c r="Z192" s="44">
        <f>VLOOKUP($A192,'BASE DE DATOS'!$A:$AL,16,FALSE)</f>
        <v>686455</v>
      </c>
      <c r="AA192" s="45">
        <f>VLOOKUP($A192,'BASE DE DATOS'!$A:$AL,18,FALSE)</f>
        <v>0.96929826621109727</v>
      </c>
      <c r="AB192" s="1" t="s">
        <v>525</v>
      </c>
    </row>
    <row r="193" spans="1:28" ht="51" x14ac:dyDescent="0.25">
      <c r="A193" s="25">
        <v>1032461076</v>
      </c>
      <c r="B193" s="1">
        <v>185</v>
      </c>
      <c r="C193" s="1" t="s">
        <v>526</v>
      </c>
      <c r="D193" s="22">
        <v>44580</v>
      </c>
      <c r="E193" s="22">
        <v>44926</v>
      </c>
      <c r="F193" s="58">
        <v>2941952</v>
      </c>
      <c r="G193" s="58">
        <v>33342123</v>
      </c>
      <c r="H193" s="42">
        <v>0</v>
      </c>
      <c r="I193" s="23">
        <f t="shared" si="9"/>
        <v>33342123</v>
      </c>
      <c r="J193" s="1" t="s">
        <v>234</v>
      </c>
      <c r="K193" s="22">
        <v>44582</v>
      </c>
      <c r="L193" s="1" t="s">
        <v>83</v>
      </c>
      <c r="M193" s="22">
        <v>44926</v>
      </c>
      <c r="N193" s="41"/>
      <c r="O193" s="25"/>
      <c r="P193" s="22"/>
      <c r="Q193" s="22"/>
      <c r="R193" s="25"/>
      <c r="S193" s="22"/>
      <c r="T193" s="22"/>
      <c r="U193" s="1" t="s">
        <v>527</v>
      </c>
      <c r="V193" s="24" t="str">
        <f>VLOOKUP(Tabla2[[#All],[No. Contrato]],'[1]BASE DE DATOS CONTRATISTAS'!$A$1:$AO$364,41,)</f>
        <v xml:space="preserve">Contratación Directa </v>
      </c>
      <c r="W193" s="1" t="s">
        <v>28</v>
      </c>
      <c r="X193" s="43" t="str">
        <f>VLOOKUP(Tabla2[[#This Row],[No. Contrato]],'[1]BASE DE DATOS CONTRATISTAS'!$A:$N,14,FALSE)</f>
        <v>anaarias@supertransporte.gov.co</v>
      </c>
      <c r="Y193" s="44">
        <f>VLOOKUP($A193,'BASE DE DATOS'!$A:$AL,17,FALSE)</f>
        <v>24516267</v>
      </c>
      <c r="Z193" s="44">
        <f>VLOOKUP($A193,'BASE DE DATOS'!$A:$AL,16,FALSE)</f>
        <v>8825856</v>
      </c>
      <c r="AA193" s="45">
        <f>VLOOKUP($A193,'BASE DE DATOS'!$A:$AL,18,FALSE)</f>
        <v>0.73529412029341978</v>
      </c>
      <c r="AB193" s="1" t="s">
        <v>528</v>
      </c>
    </row>
    <row r="194" spans="1:28" ht="51" x14ac:dyDescent="0.25">
      <c r="A194" s="25">
        <v>80074210</v>
      </c>
      <c r="B194" s="1">
        <v>186</v>
      </c>
      <c r="C194" s="1" t="s">
        <v>529</v>
      </c>
      <c r="D194" s="22">
        <v>44580</v>
      </c>
      <c r="E194" s="22">
        <v>44926</v>
      </c>
      <c r="F194" s="58">
        <v>2941952</v>
      </c>
      <c r="G194" s="58">
        <v>33342123</v>
      </c>
      <c r="H194" s="42">
        <v>0</v>
      </c>
      <c r="I194" s="23">
        <f t="shared" si="9"/>
        <v>33342123</v>
      </c>
      <c r="J194" s="1" t="s">
        <v>234</v>
      </c>
      <c r="K194" s="22">
        <v>44582</v>
      </c>
      <c r="L194" s="1" t="s">
        <v>83</v>
      </c>
      <c r="M194" s="22">
        <v>44926</v>
      </c>
      <c r="N194" s="41"/>
      <c r="O194" s="25"/>
      <c r="P194" s="22"/>
      <c r="Q194" s="22"/>
      <c r="R194" s="25"/>
      <c r="S194" s="22"/>
      <c r="T194" s="22"/>
      <c r="U194" s="1" t="s">
        <v>527</v>
      </c>
      <c r="V194" s="24" t="str">
        <f>VLOOKUP(Tabla2[[#All],[No. Contrato]],'[1]BASE DE DATOS CONTRATISTAS'!$A$1:$AO$364,41,)</f>
        <v xml:space="preserve">Contratación Directa </v>
      </c>
      <c r="W194" s="1" t="s">
        <v>28</v>
      </c>
      <c r="X194" s="43" t="str">
        <f>VLOOKUP(Tabla2[[#This Row],[No. Contrato]],'[1]BASE DE DATOS CONTRATISTAS'!$A:$N,14,FALSE)</f>
        <v>manuelrojas@supertransporte.gov.co</v>
      </c>
      <c r="Y194" s="44">
        <f>VLOOKUP($A194,'BASE DE DATOS'!$A:$AL,17,FALSE)</f>
        <v>24516267</v>
      </c>
      <c r="Z194" s="44">
        <f>VLOOKUP($A194,'BASE DE DATOS'!$A:$AL,16,FALSE)</f>
        <v>8825856</v>
      </c>
      <c r="AA194" s="45">
        <f>VLOOKUP($A194,'BASE DE DATOS'!$A:$AL,18,FALSE)</f>
        <v>0.73529412029341978</v>
      </c>
      <c r="AB194" s="1" t="s">
        <v>530</v>
      </c>
    </row>
    <row r="195" spans="1:28" ht="38.25" x14ac:dyDescent="0.25">
      <c r="A195" s="25">
        <v>1077455258</v>
      </c>
      <c r="B195" s="1">
        <v>187</v>
      </c>
      <c r="C195" s="1" t="s">
        <v>531</v>
      </c>
      <c r="D195" s="22">
        <v>44579</v>
      </c>
      <c r="E195" s="22">
        <v>44904</v>
      </c>
      <c r="F195" s="58">
        <v>5502193.6600000001</v>
      </c>
      <c r="G195" s="58">
        <v>58496900</v>
      </c>
      <c r="H195" s="42">
        <v>0</v>
      </c>
      <c r="I195" s="23">
        <f t="shared" si="9"/>
        <v>58496900</v>
      </c>
      <c r="J195" s="1" t="s">
        <v>532</v>
      </c>
      <c r="K195" s="22">
        <v>44567</v>
      </c>
      <c r="L195" s="1" t="s">
        <v>26</v>
      </c>
      <c r="M195" s="22">
        <v>44904</v>
      </c>
      <c r="N195" s="41"/>
      <c r="O195" s="25"/>
      <c r="P195" s="22"/>
      <c r="Q195" s="22"/>
      <c r="R195" s="25"/>
      <c r="S195" s="22"/>
      <c r="T195" s="22"/>
      <c r="U195" s="1" t="s">
        <v>533</v>
      </c>
      <c r="V195" s="24" t="str">
        <f>VLOOKUP(Tabla2[[#All],[No. Contrato]],'[1]BASE DE DATOS CONTRATISTAS'!$A$1:$AO$364,41,)</f>
        <v xml:space="preserve">Contratación Directa </v>
      </c>
      <c r="W195" s="1" t="s">
        <v>28</v>
      </c>
      <c r="X195" s="43" t="str">
        <f>VLOOKUP(Tabla2[[#This Row],[No. Contrato]],'[1]BASE DE DATOS CONTRATISTAS'!$A:$N,14,FALSE)</f>
        <v>ivanmoreno@supertransporte.gov.co</v>
      </c>
      <c r="Y195" s="44">
        <f>VLOOKUP($A195,'BASE DE DATOS'!$A:$AL,17,FALSE)</f>
        <v>44934584</v>
      </c>
      <c r="Z195" s="44">
        <f>VLOOKUP($A195,'BASE DE DATOS'!$A:$AL,16,FALSE)</f>
        <v>13221564.970000001</v>
      </c>
      <c r="AA195" s="45">
        <f>VLOOKUP($A195,'BASE DE DATOS'!$A:$AL,18,FALSE)</f>
        <v>0.77265404941409754</v>
      </c>
      <c r="AB195" s="1" t="s">
        <v>534</v>
      </c>
    </row>
    <row r="196" spans="1:28" ht="38.25" x14ac:dyDescent="0.25">
      <c r="A196" s="25">
        <v>1067899675</v>
      </c>
      <c r="B196" s="1">
        <v>188</v>
      </c>
      <c r="C196" s="1" t="s">
        <v>535</v>
      </c>
      <c r="D196" s="22">
        <v>44579</v>
      </c>
      <c r="E196" s="22">
        <v>44926</v>
      </c>
      <c r="F196" s="57">
        <v>4227072</v>
      </c>
      <c r="G196" s="58">
        <v>48188621</v>
      </c>
      <c r="H196" s="42">
        <v>0</v>
      </c>
      <c r="I196" s="23">
        <f t="shared" si="9"/>
        <v>48188621</v>
      </c>
      <c r="J196" s="1" t="s">
        <v>536</v>
      </c>
      <c r="K196" s="22">
        <v>44581</v>
      </c>
      <c r="L196" s="1" t="s">
        <v>83</v>
      </c>
      <c r="M196" s="22">
        <v>44926</v>
      </c>
      <c r="N196" s="41"/>
      <c r="O196" s="25"/>
      <c r="P196" s="22"/>
      <c r="Q196" s="22"/>
      <c r="R196" s="25"/>
      <c r="S196" s="22"/>
      <c r="T196" s="22"/>
      <c r="U196" s="1" t="s">
        <v>267</v>
      </c>
      <c r="V196" s="24" t="str">
        <f>VLOOKUP(Tabla2[[#All],[No. Contrato]],'[1]BASE DE DATOS CONTRATISTAS'!$A$1:$AO$364,41,)</f>
        <v xml:space="preserve">Contratación Directa </v>
      </c>
      <c r="W196" s="1" t="s">
        <v>28</v>
      </c>
      <c r="X196" s="43" t="str">
        <f>VLOOKUP(Tabla2[[#This Row],[No. Contrato]],'[1]BASE DE DATOS CONTRATISTAS'!$A:$N,14,FALSE)</f>
        <v>AnaDiego@supertransporte.gov.co</v>
      </c>
      <c r="Y196" s="44">
        <f>VLOOKUP($A196,'BASE DE DATOS'!$A:$AL,17,FALSE)</f>
        <v>2131800</v>
      </c>
      <c r="Z196" s="44">
        <f>VLOOKUP($A196,'BASE DE DATOS'!$A:$AL,16,FALSE)</f>
        <v>0</v>
      </c>
      <c r="AA196" s="45">
        <f>VLOOKUP($A196,'BASE DE DATOS'!$A:$AL,18,FALSE)</f>
        <v>1</v>
      </c>
      <c r="AB196" s="1" t="s">
        <v>537</v>
      </c>
    </row>
    <row r="197" spans="1:28" ht="38.25" x14ac:dyDescent="0.25">
      <c r="A197" s="25">
        <v>80505097</v>
      </c>
      <c r="B197" s="1">
        <v>189</v>
      </c>
      <c r="C197" s="1" t="s">
        <v>538</v>
      </c>
      <c r="D197" s="22">
        <v>44579</v>
      </c>
      <c r="E197" s="22">
        <v>44926</v>
      </c>
      <c r="F197" s="58">
        <v>4227072</v>
      </c>
      <c r="G197" s="58">
        <v>48188621</v>
      </c>
      <c r="H197" s="42">
        <v>0</v>
      </c>
      <c r="I197" s="23">
        <f t="shared" si="9"/>
        <v>48188621</v>
      </c>
      <c r="J197" s="1" t="s">
        <v>270</v>
      </c>
      <c r="K197" s="22">
        <v>44581</v>
      </c>
      <c r="L197" s="1" t="s">
        <v>83</v>
      </c>
      <c r="M197" s="22">
        <v>44926</v>
      </c>
      <c r="N197" s="41"/>
      <c r="O197" s="25"/>
      <c r="P197" s="22"/>
      <c r="Q197" s="22"/>
      <c r="R197" s="25"/>
      <c r="S197" s="22"/>
      <c r="T197" s="22"/>
      <c r="U197" s="1" t="s">
        <v>267</v>
      </c>
      <c r="V197" s="24" t="str">
        <f>VLOOKUP(Tabla2[[#All],[No. Contrato]],'[1]BASE DE DATOS CONTRATISTAS'!$A$1:$AO$364,41,)</f>
        <v xml:space="preserve">Contratación Directa </v>
      </c>
      <c r="W197" s="1" t="s">
        <v>28</v>
      </c>
      <c r="X197" s="43" t="str">
        <f>VLOOKUP(Tabla2[[#This Row],[No. Contrato]],'[1]BASE DE DATOS CONTRATISTAS'!$A:$N,14,FALSE)</f>
        <v>andresescobar@supertransporte.gov.co</v>
      </c>
      <c r="Y197" s="44">
        <f>VLOOKUP($A197,'BASE DE DATOS'!$A:$AL,17,FALSE)</f>
        <v>2251435</v>
      </c>
      <c r="Z197" s="44">
        <f>VLOOKUP($A197,'BASE DE DATOS'!$A:$AL,16,FALSE)</f>
        <v>0</v>
      </c>
      <c r="AA197" s="45">
        <f>VLOOKUP($A197,'BASE DE DATOS'!$A:$AL,18,FALSE)</f>
        <v>1</v>
      </c>
      <c r="AB197" s="1" t="s">
        <v>539</v>
      </c>
    </row>
    <row r="198" spans="1:28" ht="38.25" x14ac:dyDescent="0.25">
      <c r="A198" s="25">
        <v>1094931773</v>
      </c>
      <c r="B198" s="1">
        <v>190</v>
      </c>
      <c r="C198" s="1" t="s">
        <v>540</v>
      </c>
      <c r="D198" s="22">
        <v>44579</v>
      </c>
      <c r="E198" s="22">
        <v>44926</v>
      </c>
      <c r="F198" s="58">
        <v>4227072</v>
      </c>
      <c r="G198" s="58">
        <v>48188621</v>
      </c>
      <c r="H198" s="42">
        <v>0</v>
      </c>
      <c r="I198" s="23">
        <f t="shared" si="9"/>
        <v>48188621</v>
      </c>
      <c r="J198" s="1" t="s">
        <v>270</v>
      </c>
      <c r="K198" s="22">
        <v>44581</v>
      </c>
      <c r="L198" s="1" t="s">
        <v>83</v>
      </c>
      <c r="M198" s="22">
        <v>44926</v>
      </c>
      <c r="N198" s="41"/>
      <c r="O198" s="25"/>
      <c r="P198" s="22"/>
      <c r="Q198" s="22"/>
      <c r="R198" s="25"/>
      <c r="S198" s="22"/>
      <c r="T198" s="22"/>
      <c r="U198" s="1" t="s">
        <v>267</v>
      </c>
      <c r="V198" s="24" t="str">
        <f>VLOOKUP(Tabla2[[#All],[No. Contrato]],'[1]BASE DE DATOS CONTRATISTAS'!$A$1:$AO$364,41,)</f>
        <v xml:space="preserve">Contratación Directa </v>
      </c>
      <c r="W198" s="1" t="s">
        <v>28</v>
      </c>
      <c r="X198" s="43" t="str">
        <f>VLOOKUP(Tabla2[[#This Row],[No. Contrato]],'[1]BASE DE DATOS CONTRATISTAS'!$A:$N,14,FALSE)</f>
        <v>davidojeda@supertransporte.gov.co</v>
      </c>
      <c r="Y198" s="44">
        <f>VLOOKUP($A198,'BASE DE DATOS'!$A:$AL,17,FALSE)</f>
        <v>2343416</v>
      </c>
      <c r="Z198" s="44">
        <f>VLOOKUP($A198,'BASE DE DATOS'!$A:$AL,16,FALSE)</f>
        <v>0</v>
      </c>
      <c r="AA198" s="45">
        <f>VLOOKUP($A198,'BASE DE DATOS'!$A:$AL,18,FALSE)</f>
        <v>1</v>
      </c>
      <c r="AB198" s="1" t="s">
        <v>541</v>
      </c>
    </row>
    <row r="199" spans="1:28" ht="38.25" x14ac:dyDescent="0.25">
      <c r="A199" s="25">
        <v>1020721109</v>
      </c>
      <c r="B199" s="1">
        <v>191</v>
      </c>
      <c r="C199" s="1" t="s">
        <v>542</v>
      </c>
      <c r="D199" s="22">
        <v>44579</v>
      </c>
      <c r="E199" s="22">
        <v>44926</v>
      </c>
      <c r="F199" s="58">
        <v>3529728</v>
      </c>
      <c r="G199" s="58">
        <v>40238899</v>
      </c>
      <c r="H199" s="42">
        <v>0</v>
      </c>
      <c r="I199" s="23">
        <f t="shared" si="9"/>
        <v>40238899</v>
      </c>
      <c r="J199" s="1" t="s">
        <v>270</v>
      </c>
      <c r="K199" s="22">
        <v>44581</v>
      </c>
      <c r="L199" s="1" t="s">
        <v>83</v>
      </c>
      <c r="M199" s="22">
        <v>44926</v>
      </c>
      <c r="N199" s="41"/>
      <c r="O199" s="25"/>
      <c r="P199" s="22"/>
      <c r="Q199" s="22"/>
      <c r="R199" s="25"/>
      <c r="S199" s="22"/>
      <c r="T199" s="22"/>
      <c r="U199" s="1" t="s">
        <v>267</v>
      </c>
      <c r="V199" s="24" t="str">
        <f>VLOOKUP(Tabla2[[#All],[No. Contrato]],'[1]BASE DE DATOS CONTRATISTAS'!$A$1:$AO$364,41,)</f>
        <v xml:space="preserve">Contratación Directa </v>
      </c>
      <c r="W199" s="1" t="s">
        <v>28</v>
      </c>
      <c r="X199" s="43" t="str">
        <f>VLOOKUP(Tabla2[[#This Row],[No. Contrato]],'[1]BASE DE DATOS CONTRATISTAS'!$A:$N,14,FALSE)</f>
        <v>juantriana@supertransporte.gov.co</v>
      </c>
      <c r="Y199" s="44">
        <f>VLOOKUP($A199,'BASE DE DATOS'!$A:$AL,17,FALSE)</f>
        <v>1953300</v>
      </c>
      <c r="Z199" s="44">
        <f>VLOOKUP($A199,'BASE DE DATOS'!$A:$AL,16,FALSE)</f>
        <v>0</v>
      </c>
      <c r="AA199" s="45">
        <f>VLOOKUP($A199,'BASE DE DATOS'!$A:$AL,18,FALSE)</f>
        <v>1</v>
      </c>
      <c r="AB199" s="1" t="s">
        <v>543</v>
      </c>
    </row>
    <row r="200" spans="1:28" ht="38.25" x14ac:dyDescent="0.25">
      <c r="A200" s="25">
        <v>1103951266</v>
      </c>
      <c r="B200" s="1">
        <v>192</v>
      </c>
      <c r="C200" s="1" t="s">
        <v>544</v>
      </c>
      <c r="D200" s="22">
        <v>44579</v>
      </c>
      <c r="E200" s="22">
        <v>44926</v>
      </c>
      <c r="F200" s="58">
        <v>4227072</v>
      </c>
      <c r="G200" s="58">
        <v>48188621</v>
      </c>
      <c r="H200" s="42">
        <v>0</v>
      </c>
      <c r="I200" s="23">
        <f t="shared" si="9"/>
        <v>48188621</v>
      </c>
      <c r="J200" s="1" t="s">
        <v>270</v>
      </c>
      <c r="K200" s="22">
        <v>44582</v>
      </c>
      <c r="L200" s="1" t="s">
        <v>83</v>
      </c>
      <c r="M200" s="22">
        <v>44926</v>
      </c>
      <c r="N200" s="41"/>
      <c r="O200" s="25"/>
      <c r="P200" s="22"/>
      <c r="Q200" s="22"/>
      <c r="R200" s="25"/>
      <c r="S200" s="22"/>
      <c r="T200" s="22"/>
      <c r="U200" s="1" t="s">
        <v>267</v>
      </c>
      <c r="V200" s="24" t="str">
        <f>VLOOKUP(Tabla2[[#All],[No. Contrato]],'[1]BASE DE DATOS CONTRATISTAS'!$A$1:$AO$364,41,)</f>
        <v xml:space="preserve">Contratación Directa </v>
      </c>
      <c r="W200" s="1" t="s">
        <v>28</v>
      </c>
      <c r="X200" s="43" t="str">
        <f>VLOOKUP(Tabla2[[#This Row],[No. Contrato]],'[1]BASE DE DATOS CONTRATISTAS'!$A:$N,14,FALSE)</f>
        <v>issaavilez@supertransporte.gov.co</v>
      </c>
      <c r="Y200" s="44">
        <f>VLOOKUP($A200,'BASE DE DATOS'!$A:$AL,17,FALSE)</f>
        <v>1953300</v>
      </c>
      <c r="Z200" s="44">
        <f>VLOOKUP($A200,'BASE DE DATOS'!$A:$AL,16,FALSE)</f>
        <v>0</v>
      </c>
      <c r="AA200" s="45">
        <f>VLOOKUP($A200,'BASE DE DATOS'!$A:$AL,18,FALSE)</f>
        <v>1</v>
      </c>
      <c r="AB200" s="1" t="s">
        <v>545</v>
      </c>
    </row>
    <row r="201" spans="1:28" ht="38.25" x14ac:dyDescent="0.25">
      <c r="A201" s="25">
        <v>1024471243</v>
      </c>
      <c r="B201" s="1">
        <v>193</v>
      </c>
      <c r="C201" s="1" t="s">
        <v>546</v>
      </c>
      <c r="D201" s="22">
        <v>44579</v>
      </c>
      <c r="E201" s="22">
        <v>44926</v>
      </c>
      <c r="F201" s="58">
        <v>3529728</v>
      </c>
      <c r="G201" s="58">
        <v>40238899</v>
      </c>
      <c r="H201" s="42">
        <v>0</v>
      </c>
      <c r="I201" s="23">
        <f t="shared" ref="I201:I266" si="10">G201+H201</f>
        <v>40238899</v>
      </c>
      <c r="J201" s="1" t="s">
        <v>270</v>
      </c>
      <c r="K201" s="22">
        <v>44581</v>
      </c>
      <c r="L201" s="1" t="s">
        <v>83</v>
      </c>
      <c r="M201" s="22">
        <v>44926</v>
      </c>
      <c r="N201" s="41"/>
      <c r="O201" s="25"/>
      <c r="P201" s="22"/>
      <c r="Q201" s="22"/>
      <c r="R201" s="25"/>
      <c r="S201" s="22"/>
      <c r="T201" s="22"/>
      <c r="U201" s="1" t="s">
        <v>267</v>
      </c>
      <c r="V201" s="24" t="str">
        <f>VLOOKUP(Tabla2[[#All],[No. Contrato]],'[1]BASE DE DATOS CONTRATISTAS'!$A$1:$AO$364,41,)</f>
        <v xml:space="preserve">Contratación Directa </v>
      </c>
      <c r="W201" s="1" t="s">
        <v>28</v>
      </c>
      <c r="X201" s="43" t="str">
        <f>VLOOKUP(Tabla2[[#This Row],[No. Contrato]],'[1]BASE DE DATOS CONTRATISTAS'!$A:$N,14,FALSE)</f>
        <v>luisladino@supertransporte.gov.co</v>
      </c>
      <c r="Y201" s="44">
        <f>VLOOKUP($A201,'BASE DE DATOS'!$A:$AL,17,FALSE)</f>
        <v>1953300</v>
      </c>
      <c r="Z201" s="44">
        <f>VLOOKUP($A201,'BASE DE DATOS'!$A:$AL,16,FALSE)</f>
        <v>0</v>
      </c>
      <c r="AA201" s="45">
        <f>VLOOKUP($A201,'BASE DE DATOS'!$A:$AL,18,FALSE)</f>
        <v>1</v>
      </c>
      <c r="AB201" s="1" t="s">
        <v>547</v>
      </c>
    </row>
    <row r="202" spans="1:28" ht="38.25" x14ac:dyDescent="0.25">
      <c r="A202" s="25">
        <v>1144063247</v>
      </c>
      <c r="B202" s="1">
        <v>194</v>
      </c>
      <c r="C202" s="1" t="s">
        <v>548</v>
      </c>
      <c r="D202" s="22">
        <v>44580</v>
      </c>
      <c r="E202" s="22">
        <v>44926</v>
      </c>
      <c r="F202" s="58">
        <v>4768567</v>
      </c>
      <c r="G202" s="58">
        <v>54361667</v>
      </c>
      <c r="H202" s="42">
        <v>0</v>
      </c>
      <c r="I202" s="23">
        <f t="shared" si="10"/>
        <v>54361667</v>
      </c>
      <c r="J202" s="1" t="s">
        <v>549</v>
      </c>
      <c r="K202" s="22">
        <v>44581</v>
      </c>
      <c r="L202" s="1" t="s">
        <v>83</v>
      </c>
      <c r="M202" s="22">
        <v>44926</v>
      </c>
      <c r="N202" s="41"/>
      <c r="O202" s="25"/>
      <c r="P202" s="22"/>
      <c r="Q202" s="22"/>
      <c r="R202" s="25"/>
      <c r="S202" s="22"/>
      <c r="T202" s="22"/>
      <c r="U202" s="1" t="s">
        <v>267</v>
      </c>
      <c r="V202" s="24" t="str">
        <f>VLOOKUP(Tabla2[[#All],[No. Contrato]],'[1]BASE DE DATOS CONTRATISTAS'!$A$1:$AO$364,41,)</f>
        <v xml:space="preserve">Contratación Directa </v>
      </c>
      <c r="W202" s="1" t="s">
        <v>28</v>
      </c>
      <c r="X202" s="43" t="str">
        <f>VLOOKUP(Tabla2[[#This Row],[No. Contrato]],'[1]BASE DE DATOS CONTRATISTAS'!$A:$N,14,FALSE)</f>
        <v>diegomosquera@supertransporte.gov.co</v>
      </c>
      <c r="Y202" s="44">
        <f>VLOOKUP($A202,'BASE DE DATOS'!$A:$AL,17,FALSE)</f>
        <v>2538667</v>
      </c>
      <c r="Z202" s="44">
        <f>VLOOKUP($A202,'BASE DE DATOS'!$A:$AL,16,FALSE)</f>
        <v>0</v>
      </c>
      <c r="AA202" s="45">
        <f>VLOOKUP($A202,'BASE DE DATOS'!$A:$AL,18,FALSE)</f>
        <v>1</v>
      </c>
      <c r="AB202" s="1" t="s">
        <v>550</v>
      </c>
    </row>
    <row r="203" spans="1:28" ht="38.25" x14ac:dyDescent="0.25">
      <c r="A203" s="25">
        <v>37535630</v>
      </c>
      <c r="B203" s="1">
        <v>195</v>
      </c>
      <c r="C203" s="1" t="s">
        <v>551</v>
      </c>
      <c r="D203" s="30">
        <v>44580</v>
      </c>
      <c r="E203" s="22">
        <v>44926</v>
      </c>
      <c r="F203" s="58">
        <v>3529728</v>
      </c>
      <c r="G203" s="58">
        <v>40238899</v>
      </c>
      <c r="H203" s="42">
        <v>0</v>
      </c>
      <c r="I203" s="23">
        <f t="shared" si="10"/>
        <v>40238899</v>
      </c>
      <c r="J203" s="1" t="s">
        <v>270</v>
      </c>
      <c r="K203" s="22">
        <v>44581</v>
      </c>
      <c r="L203" s="1" t="s">
        <v>83</v>
      </c>
      <c r="M203" s="22">
        <v>44926</v>
      </c>
      <c r="N203" s="41"/>
      <c r="O203" s="25"/>
      <c r="P203" s="22"/>
      <c r="Q203" s="22"/>
      <c r="R203" s="25"/>
      <c r="S203" s="22"/>
      <c r="T203" s="22"/>
      <c r="U203" s="1" t="s">
        <v>267</v>
      </c>
      <c r="V203" s="24" t="str">
        <f>VLOOKUP(Tabla2[[#All],[No. Contrato]],'[1]BASE DE DATOS CONTRATISTAS'!$A$1:$AO$364,41,)</f>
        <v xml:space="preserve">Contratación Directa </v>
      </c>
      <c r="W203" s="1" t="s">
        <v>28</v>
      </c>
      <c r="X203" s="43" t="str">
        <f>VLOOKUP(Tabla2[[#This Row],[No. Contrato]],'[1]BASE DE DATOS CONTRATISTAS'!$A:$N,14,FALSE)</f>
        <v>LidaBarrera@supertransporte.gov.co</v>
      </c>
      <c r="Y203" s="44">
        <f>VLOOKUP($A203,'BASE DE DATOS'!$A:$AL,17,FALSE)</f>
        <v>2030933</v>
      </c>
      <c r="Z203" s="44">
        <f>VLOOKUP($A203,'BASE DE DATOS'!$A:$AL,16,FALSE)</f>
        <v>0</v>
      </c>
      <c r="AA203" s="45">
        <f>VLOOKUP($A203,'BASE DE DATOS'!$A:$AL,18,FALSE)</f>
        <v>1</v>
      </c>
      <c r="AB203" s="1" t="s">
        <v>552</v>
      </c>
    </row>
    <row r="204" spans="1:28" ht="38.25" x14ac:dyDescent="0.25">
      <c r="A204" s="25">
        <v>25800274</v>
      </c>
      <c r="B204" s="1">
        <v>196</v>
      </c>
      <c r="C204" s="1" t="s">
        <v>553</v>
      </c>
      <c r="D204" s="22">
        <v>44579</v>
      </c>
      <c r="E204" s="22">
        <v>44926</v>
      </c>
      <c r="F204" s="58">
        <v>4227072</v>
      </c>
      <c r="G204" s="58">
        <v>48047718</v>
      </c>
      <c r="H204" s="42">
        <v>0</v>
      </c>
      <c r="I204" s="23">
        <f t="shared" si="10"/>
        <v>48047718</v>
      </c>
      <c r="J204" s="1" t="s">
        <v>270</v>
      </c>
      <c r="K204" s="22">
        <v>44582</v>
      </c>
      <c r="L204" s="1" t="s">
        <v>83</v>
      </c>
      <c r="M204" s="22">
        <v>44926</v>
      </c>
      <c r="N204" s="41"/>
      <c r="O204" s="25"/>
      <c r="P204" s="22"/>
      <c r="Q204" s="22"/>
      <c r="R204" s="25"/>
      <c r="S204" s="22"/>
      <c r="T204" s="22"/>
      <c r="U204" s="1" t="s">
        <v>267</v>
      </c>
      <c r="V204" s="24" t="str">
        <f>VLOOKUP(Tabla2[[#All],[No. Contrato]],'[1]BASE DE DATOS CONTRATISTAS'!$A$1:$AO$364,41,)</f>
        <v xml:space="preserve">Contratación Directa </v>
      </c>
      <c r="W204" s="1" t="s">
        <v>28</v>
      </c>
      <c r="X204" s="43" t="str">
        <f>VLOOKUP(Tabla2[[#This Row],[No. Contrato]],'[1]BASE DE DATOS CONTRATISTAS'!$A:$N,14,FALSE)</f>
        <v>AnaMartinez@supertransporte.gov.co</v>
      </c>
      <c r="Y204" s="44">
        <f>VLOOKUP($A204,'BASE DE DATOS'!$A:$AL,17,FALSE)</f>
        <v>2230967</v>
      </c>
      <c r="Z204" s="44">
        <f>VLOOKUP($A204,'BASE DE DATOS'!$A:$AL,16,FALSE)</f>
        <v>0</v>
      </c>
      <c r="AA204" s="45">
        <f>VLOOKUP($A204,'BASE DE DATOS'!$A:$AL,18,FALSE)</f>
        <v>1</v>
      </c>
      <c r="AB204" s="1" t="s">
        <v>554</v>
      </c>
    </row>
    <row r="205" spans="1:28" ht="38.25" x14ac:dyDescent="0.25">
      <c r="A205" s="25">
        <v>87069024</v>
      </c>
      <c r="B205" s="1">
        <v>197</v>
      </c>
      <c r="C205" s="1" t="s">
        <v>555</v>
      </c>
      <c r="D205" s="22">
        <v>44579</v>
      </c>
      <c r="E205" s="22">
        <v>44926</v>
      </c>
      <c r="F205" s="58">
        <v>3529728</v>
      </c>
      <c r="G205" s="58">
        <v>40121242</v>
      </c>
      <c r="H205" s="42">
        <v>0</v>
      </c>
      <c r="I205" s="23">
        <f t="shared" si="10"/>
        <v>40121242</v>
      </c>
      <c r="J205" s="1" t="s">
        <v>270</v>
      </c>
      <c r="K205" s="22">
        <v>44582</v>
      </c>
      <c r="L205" s="1" t="s">
        <v>83</v>
      </c>
      <c r="M205" s="22">
        <v>44926</v>
      </c>
      <c r="N205" s="41"/>
      <c r="O205" s="25"/>
      <c r="P205" s="22"/>
      <c r="Q205" s="22"/>
      <c r="R205" s="25"/>
      <c r="S205" s="22"/>
      <c r="T205" s="22"/>
      <c r="U205" s="1" t="s">
        <v>267</v>
      </c>
      <c r="V205" s="24" t="str">
        <f>VLOOKUP(Tabla2[[#All],[No. Contrato]],'[1]BASE DE DATOS CONTRATISTAS'!$A$1:$AO$364,41,)</f>
        <v xml:space="preserve">Contratación Directa </v>
      </c>
      <c r="W205" s="1" t="s">
        <v>28</v>
      </c>
      <c r="X205" s="43" t="str">
        <f>VLOOKUP(Tabla2[[#This Row],[No. Contrato]],'[1]BASE DE DATOS CONTRATISTAS'!$A:$N,14,FALSE)</f>
        <v>angelcastro@supertransporte.gov.co</v>
      </c>
      <c r="Y205" s="44">
        <f>VLOOKUP($A205,'BASE DE DATOS'!$A:$AL,17,FALSE)</f>
        <v>1953300</v>
      </c>
      <c r="Z205" s="44">
        <f>VLOOKUP($A205,'BASE DE DATOS'!$A:$AL,16,FALSE)</f>
        <v>0</v>
      </c>
      <c r="AA205" s="45">
        <f>VLOOKUP($A205,'BASE DE DATOS'!$A:$AL,18,FALSE)</f>
        <v>1</v>
      </c>
      <c r="AB205" s="1" t="s">
        <v>556</v>
      </c>
    </row>
    <row r="206" spans="1:28" ht="38.25" x14ac:dyDescent="0.25">
      <c r="A206" s="25">
        <v>36950852</v>
      </c>
      <c r="B206" s="1">
        <v>198</v>
      </c>
      <c r="C206" s="1" t="s">
        <v>557</v>
      </c>
      <c r="D206" s="22">
        <v>44579</v>
      </c>
      <c r="E206" s="22">
        <v>44926</v>
      </c>
      <c r="F206" s="58">
        <v>4227072</v>
      </c>
      <c r="G206" s="58">
        <v>48047718</v>
      </c>
      <c r="H206" s="42">
        <v>0</v>
      </c>
      <c r="I206" s="23">
        <f t="shared" si="10"/>
        <v>48047718</v>
      </c>
      <c r="J206" s="1" t="s">
        <v>270</v>
      </c>
      <c r="K206" s="22">
        <v>44586</v>
      </c>
      <c r="L206" s="1" t="s">
        <v>83</v>
      </c>
      <c r="M206" s="22">
        <v>44926</v>
      </c>
      <c r="N206" s="41"/>
      <c r="O206" s="25"/>
      <c r="P206" s="22"/>
      <c r="Q206" s="22"/>
      <c r="R206" s="25"/>
      <c r="S206" s="22"/>
      <c r="T206" s="22"/>
      <c r="U206" s="1" t="s">
        <v>267</v>
      </c>
      <c r="V206" s="24" t="str">
        <f>VLOOKUP(Tabla2[[#All],[No. Contrato]],'[1]BASE DE DATOS CONTRATISTAS'!$A$1:$AO$364,41,)</f>
        <v xml:space="preserve">Contratación Directa </v>
      </c>
      <c r="W206" s="1" t="s">
        <v>28</v>
      </c>
      <c r="X206" s="43" t="str">
        <f>VLOOKUP(Tabla2[[#This Row],[No. Contrato]],'[1]BASE DE DATOS CONTRATISTAS'!$A:$N,14,FALSE)</f>
        <v>magdacadena@supertransporte.gov.co</v>
      </c>
      <c r="Y206" s="44">
        <f>VLOOKUP($A206,'BASE DE DATOS'!$A:$AL,17,FALSE)</f>
        <v>2499567</v>
      </c>
      <c r="Z206" s="44">
        <f>VLOOKUP($A206,'BASE DE DATOS'!$A:$AL,16,FALSE)</f>
        <v>0</v>
      </c>
      <c r="AA206" s="45">
        <f>VLOOKUP($A206,'BASE DE DATOS'!$A:$AL,18,FALSE)</f>
        <v>1</v>
      </c>
      <c r="AB206" s="1" t="s">
        <v>558</v>
      </c>
    </row>
    <row r="207" spans="1:28" ht="38.25" x14ac:dyDescent="0.25">
      <c r="A207" s="25">
        <v>1053814575</v>
      </c>
      <c r="B207" s="1">
        <v>199</v>
      </c>
      <c r="C207" s="1" t="s">
        <v>559</v>
      </c>
      <c r="D207" s="22">
        <v>44579</v>
      </c>
      <c r="E207" s="22">
        <v>44926</v>
      </c>
      <c r="F207" s="58">
        <v>3529728</v>
      </c>
      <c r="G207" s="58">
        <v>40121242</v>
      </c>
      <c r="H207" s="42">
        <v>0</v>
      </c>
      <c r="I207" s="23">
        <f t="shared" si="10"/>
        <v>40121242</v>
      </c>
      <c r="J207" s="1" t="s">
        <v>270</v>
      </c>
      <c r="K207" s="22">
        <v>44585</v>
      </c>
      <c r="L207" s="1" t="s">
        <v>83</v>
      </c>
      <c r="M207" s="22">
        <v>44926</v>
      </c>
      <c r="N207" s="41"/>
      <c r="O207" s="25"/>
      <c r="P207" s="22"/>
      <c r="Q207" s="22"/>
      <c r="R207" s="25"/>
      <c r="S207" s="22"/>
      <c r="T207" s="22"/>
      <c r="U207" s="1" t="s">
        <v>267</v>
      </c>
      <c r="V207" s="24" t="str">
        <f>VLOOKUP(Tabla2[[#All],[No. Contrato]],'[1]BASE DE DATOS CONTRATISTAS'!$A$1:$AO$364,41,)</f>
        <v xml:space="preserve">Contratación Directa </v>
      </c>
      <c r="W207" s="1" t="s">
        <v>28</v>
      </c>
      <c r="X207" s="43" t="str">
        <f>VLOOKUP(Tabla2[[#This Row],[No. Contrato]],'[1]BASE DE DATOS CONTRATISTAS'!$A:$N,14,FALSE)</f>
        <v>julianabotero@supertransporte.gov.co</v>
      </c>
      <c r="Y207" s="44">
        <f>VLOOKUP($A207,'BASE DE DATOS'!$A:$AL,17,FALSE)</f>
        <v>1953300</v>
      </c>
      <c r="Z207" s="44">
        <f>VLOOKUP($A207,'BASE DE DATOS'!$A:$AL,16,FALSE)</f>
        <v>0</v>
      </c>
      <c r="AA207" s="45">
        <f>VLOOKUP($A207,'BASE DE DATOS'!$A:$AL,18,FALSE)</f>
        <v>1</v>
      </c>
      <c r="AB207" s="1" t="s">
        <v>560</v>
      </c>
    </row>
    <row r="208" spans="1:28" ht="38.25" x14ac:dyDescent="0.25">
      <c r="A208" s="25">
        <v>73290863</v>
      </c>
      <c r="B208" s="1">
        <v>200</v>
      </c>
      <c r="C208" s="1" t="s">
        <v>561</v>
      </c>
      <c r="D208" s="22">
        <v>44580</v>
      </c>
      <c r="E208" s="22">
        <v>44926</v>
      </c>
      <c r="F208" s="58">
        <v>3529728</v>
      </c>
      <c r="G208" s="58">
        <v>40121242</v>
      </c>
      <c r="H208" s="42">
        <v>0</v>
      </c>
      <c r="I208" s="23">
        <f t="shared" si="10"/>
        <v>40121242</v>
      </c>
      <c r="J208" s="28" t="s">
        <v>562</v>
      </c>
      <c r="K208" s="22">
        <v>44586</v>
      </c>
      <c r="L208" s="1" t="s">
        <v>83</v>
      </c>
      <c r="M208" s="22">
        <v>44926</v>
      </c>
      <c r="N208" s="41"/>
      <c r="O208" s="25"/>
      <c r="P208" s="22"/>
      <c r="Q208" s="22"/>
      <c r="R208" s="25"/>
      <c r="S208" s="22"/>
      <c r="T208" s="22"/>
      <c r="U208" s="1" t="s">
        <v>267</v>
      </c>
      <c r="V208" s="24" t="str">
        <f>VLOOKUP(Tabla2[[#All],[No. Contrato]],'[1]BASE DE DATOS CONTRATISTAS'!$A$1:$AO$364,41,)</f>
        <v xml:space="preserve">Contratación Directa </v>
      </c>
      <c r="W208" s="1" t="s">
        <v>28</v>
      </c>
      <c r="X208" s="43" t="str">
        <f>VLOOKUP(Tabla2[[#This Row],[No. Contrato]],'[1]BASE DE DATOS CONTRATISTAS'!$A:$N,14,FALSE)</f>
        <v>javierangulo@supertransporte.gov.co</v>
      </c>
      <c r="Y208" s="44">
        <f>VLOOKUP($A208,'BASE DE DATOS'!$A:$AL,17,FALSE)</f>
        <v>1700000</v>
      </c>
      <c r="Z208" s="44">
        <f>VLOOKUP($A208,'BASE DE DATOS'!$A:$AL,16,FALSE)</f>
        <v>0</v>
      </c>
      <c r="AA208" s="45">
        <f>VLOOKUP($A208,'BASE DE DATOS'!$A:$AL,18,FALSE)</f>
        <v>1</v>
      </c>
      <c r="AB208" s="1" t="s">
        <v>563</v>
      </c>
    </row>
    <row r="209" spans="1:28" ht="51" x14ac:dyDescent="0.25">
      <c r="A209" s="25">
        <v>52234845</v>
      </c>
      <c r="B209" s="1">
        <v>201</v>
      </c>
      <c r="C209" s="1" t="s">
        <v>564</v>
      </c>
      <c r="D209" s="22">
        <v>44580</v>
      </c>
      <c r="E209" s="22">
        <v>44926</v>
      </c>
      <c r="F209" s="58">
        <v>2941952</v>
      </c>
      <c r="G209" s="58">
        <v>33342123</v>
      </c>
      <c r="H209" s="42">
        <v>0</v>
      </c>
      <c r="I209" s="23">
        <f t="shared" si="10"/>
        <v>33342123</v>
      </c>
      <c r="J209" s="1" t="s">
        <v>234</v>
      </c>
      <c r="K209" s="22">
        <v>44582</v>
      </c>
      <c r="L209" s="1" t="s">
        <v>83</v>
      </c>
      <c r="M209" s="22">
        <v>44926</v>
      </c>
      <c r="N209" s="41"/>
      <c r="O209" s="25"/>
      <c r="P209" s="22"/>
      <c r="Q209" s="22"/>
      <c r="R209" s="25"/>
      <c r="S209" s="22"/>
      <c r="T209" s="22"/>
      <c r="U209" s="1" t="s">
        <v>565</v>
      </c>
      <c r="V209" s="24" t="str">
        <f>VLOOKUP(Tabla2[[#All],[No. Contrato]],'[1]BASE DE DATOS CONTRATISTAS'!$A$1:$AO$364,41,)</f>
        <v xml:space="preserve">Contratación Directa </v>
      </c>
      <c r="W209" s="1" t="s">
        <v>28</v>
      </c>
      <c r="X209" s="43" t="str">
        <f>VLOOKUP(Tabla2[[#This Row],[No. Contrato]],'[1]BASE DE DATOS CONTRATISTAS'!$A:$N,14,FALSE)</f>
        <v>lindasanchez@supertransporte.gov.co</v>
      </c>
      <c r="Y209" s="44">
        <f>VLOOKUP($A209,'BASE DE DATOS'!$A:$AL,17,FALSE)</f>
        <v>24516267</v>
      </c>
      <c r="Z209" s="44">
        <f>VLOOKUP($A209,'BASE DE DATOS'!$A:$AL,16,FALSE)</f>
        <v>8825856</v>
      </c>
      <c r="AA209" s="45">
        <f>VLOOKUP($A209,'BASE DE DATOS'!$A:$AL,18,FALSE)</f>
        <v>0.73529412029341978</v>
      </c>
      <c r="AB209" s="1" t="s">
        <v>566</v>
      </c>
    </row>
    <row r="210" spans="1:28" ht="38.25" x14ac:dyDescent="0.25">
      <c r="A210" s="25">
        <v>52735547</v>
      </c>
      <c r="B210" s="1">
        <v>202</v>
      </c>
      <c r="C210" s="1" t="s">
        <v>567</v>
      </c>
      <c r="D210" s="22">
        <v>44579</v>
      </c>
      <c r="E210" s="22">
        <v>44834</v>
      </c>
      <c r="F210" s="58">
        <v>4768567</v>
      </c>
      <c r="G210" s="58">
        <v>40373867</v>
      </c>
      <c r="H210" s="42">
        <v>13034083</v>
      </c>
      <c r="I210" s="23">
        <f t="shared" si="10"/>
        <v>53407950</v>
      </c>
      <c r="J210" s="1" t="s">
        <v>92</v>
      </c>
      <c r="K210" s="22">
        <v>44586</v>
      </c>
      <c r="L210" s="1" t="s">
        <v>26</v>
      </c>
      <c r="M210" s="22">
        <v>44834</v>
      </c>
      <c r="N210" s="41"/>
      <c r="O210" s="25" t="str">
        <f>VLOOKUP(Tabla2[[#This Row],[No. Contrato]],'[1]BASE DE DATOS CONTRATISTAS'!$1:$1048576,34,FALSE)</f>
        <v>ADICIÓN Y PRÓRROGA</v>
      </c>
      <c r="P210" s="22">
        <f>VLOOKUP(Tabla2[[#This Row],[No. Contrato]],'[1]BASE DE DATOS CONTRATISTAS'!$1:$1048576,35,FALSE)</f>
        <v>44833</v>
      </c>
      <c r="Q210" s="22" t="str">
        <f>VLOOKUP(Tabla2[[#This Row],[No. Contrato]],'[1]BASE DE DATOS CONTRATISTAS'!$1:$1048576,36,FALSE)</f>
        <v>N/A</v>
      </c>
      <c r="R210" s="25"/>
      <c r="S210" s="22"/>
      <c r="T210" s="22"/>
      <c r="U210" s="1" t="s">
        <v>415</v>
      </c>
      <c r="V210" s="24" t="str">
        <f>VLOOKUP(Tabla2[[#All],[No. Contrato]],'[1]BASE DE DATOS CONTRATISTAS'!$A$1:$AO$364,41,)</f>
        <v xml:space="preserve">Contratación Directa </v>
      </c>
      <c r="W210" s="1" t="s">
        <v>28</v>
      </c>
      <c r="X210" s="43" t="str">
        <f>VLOOKUP(Tabla2[[#This Row],[No. Contrato]],'[1]BASE DE DATOS CONTRATISTAS'!$A:$N,14,FALSE)</f>
        <v>saraivelandia@supertransporte.gov.co</v>
      </c>
      <c r="Y210" s="44">
        <f>VLOOKUP($A210,'BASE DE DATOS'!$A:$AL,17,FALSE)</f>
        <v>39102249</v>
      </c>
      <c r="Z210" s="44">
        <f>VLOOKUP($A210,'BASE DE DATOS'!$A:$AL,16,FALSE)</f>
        <v>14305701</v>
      </c>
      <c r="AA210" s="45">
        <f>VLOOKUP($A210,'BASE DE DATOS'!$A:$AL,18,FALSE)</f>
        <v>0.73214285513673527</v>
      </c>
      <c r="AB210" s="1" t="s">
        <v>568</v>
      </c>
    </row>
    <row r="211" spans="1:28" ht="38.25" x14ac:dyDescent="0.25">
      <c r="A211" s="25">
        <v>79316183</v>
      </c>
      <c r="B211" s="1">
        <v>203</v>
      </c>
      <c r="C211" s="1" t="s">
        <v>569</v>
      </c>
      <c r="D211" s="22">
        <v>44579</v>
      </c>
      <c r="E211" s="22">
        <v>44926</v>
      </c>
      <c r="F211" s="58">
        <v>7288832</v>
      </c>
      <c r="G211" s="58">
        <v>85036373.329999998</v>
      </c>
      <c r="H211" s="42">
        <v>0</v>
      </c>
      <c r="I211" s="23">
        <f t="shared" si="10"/>
        <v>85036373.329999998</v>
      </c>
      <c r="J211" s="1" t="s">
        <v>286</v>
      </c>
      <c r="K211" s="22">
        <v>44580</v>
      </c>
      <c r="L211" s="1" t="s">
        <v>83</v>
      </c>
      <c r="M211" s="22">
        <v>44926</v>
      </c>
      <c r="N211" s="41"/>
      <c r="O211" s="25"/>
      <c r="P211" s="22"/>
      <c r="Q211" s="22"/>
      <c r="R211" s="25"/>
      <c r="S211" s="22"/>
      <c r="T211" s="22"/>
      <c r="U211" s="1" t="s">
        <v>287</v>
      </c>
      <c r="V211" s="24" t="str">
        <f>VLOOKUP(Tabla2[[#All],[No. Contrato]],'[1]BASE DE DATOS CONTRATISTAS'!$A$1:$AO$364,41,)</f>
        <v xml:space="preserve">Contratación Directa </v>
      </c>
      <c r="W211" s="1" t="s">
        <v>28</v>
      </c>
      <c r="X211" s="43" t="str">
        <f>VLOOKUP(Tabla2[[#This Row],[No. Contrato]],'[1]BASE DE DATOS CONTRATISTAS'!$A:$N,14,FALSE)</f>
        <v>jesuslopez@supertransporte.gov.co</v>
      </c>
      <c r="Y211" s="44">
        <f>VLOOKUP($A211,'BASE DE DATOS'!$A:$AL,17,FALSE)</f>
        <v>61226189</v>
      </c>
      <c r="Z211" s="44">
        <f>VLOOKUP($A211,'BASE DE DATOS'!$A:$AL,16,FALSE)</f>
        <v>23810184.329999998</v>
      </c>
      <c r="AA211" s="45">
        <f>VLOOKUP($A211,'BASE DE DATOS'!$A:$AL,18,FALSE)</f>
        <v>0.72000000238015793</v>
      </c>
      <c r="AB211" s="1" t="s">
        <v>570</v>
      </c>
    </row>
    <row r="212" spans="1:28" ht="38.25" x14ac:dyDescent="0.25">
      <c r="A212" s="25">
        <v>1065823920</v>
      </c>
      <c r="B212" s="1">
        <v>204</v>
      </c>
      <c r="C212" s="1" t="s">
        <v>571</v>
      </c>
      <c r="D212" s="22">
        <v>44579</v>
      </c>
      <c r="E212" s="22">
        <v>44926</v>
      </c>
      <c r="F212" s="58">
        <v>4227072</v>
      </c>
      <c r="G212" s="58">
        <v>48047718</v>
      </c>
      <c r="H212" s="42">
        <v>0</v>
      </c>
      <c r="I212" s="23">
        <f t="shared" si="10"/>
        <v>48047718</v>
      </c>
      <c r="J212" s="1" t="s">
        <v>270</v>
      </c>
      <c r="K212" s="22">
        <v>44587</v>
      </c>
      <c r="L212" s="1" t="s">
        <v>83</v>
      </c>
      <c r="M212" s="22">
        <v>44926</v>
      </c>
      <c r="N212" s="41"/>
      <c r="O212" s="25"/>
      <c r="P212" s="22"/>
      <c r="Q212" s="22"/>
      <c r="R212" s="25"/>
      <c r="S212" s="22"/>
      <c r="T212" s="22"/>
      <c r="U212" s="1" t="s">
        <v>267</v>
      </c>
      <c r="V212" s="24" t="str">
        <f>VLOOKUP(Tabla2[[#All],[No. Contrato]],'[1]BASE DE DATOS CONTRATISTAS'!$A$1:$AO$364,41,)</f>
        <v xml:space="preserve">Contratación Directa </v>
      </c>
      <c r="W212" s="1" t="s">
        <v>28</v>
      </c>
      <c r="X212" s="43" t="str">
        <f>VLOOKUP(Tabla2[[#This Row],[No. Contrato]],'[1]BASE DE DATOS CONTRATISTAS'!$A:$N,14,FALSE)</f>
        <v>angiecoronel@supertransporte.gov.co</v>
      </c>
      <c r="Y212" s="44">
        <f>VLOOKUP($A212,'BASE DE DATOS'!$A:$AL,17,FALSE)</f>
        <v>1806533</v>
      </c>
      <c r="Z212" s="44">
        <f>VLOOKUP($A212,'BASE DE DATOS'!$A:$AL,16,FALSE)</f>
        <v>0</v>
      </c>
      <c r="AA212" s="45">
        <f>VLOOKUP($A212,'BASE DE DATOS'!$A:$AL,18,FALSE)</f>
        <v>1</v>
      </c>
      <c r="AB212" s="1" t="s">
        <v>572</v>
      </c>
    </row>
    <row r="213" spans="1:28" ht="38.25" x14ac:dyDescent="0.25">
      <c r="A213" s="25">
        <v>1033716157</v>
      </c>
      <c r="B213" s="1">
        <v>205</v>
      </c>
      <c r="C213" s="1" t="s">
        <v>573</v>
      </c>
      <c r="D213" s="22">
        <v>44579</v>
      </c>
      <c r="E213" s="22">
        <v>44926</v>
      </c>
      <c r="F213" s="58">
        <v>1765376</v>
      </c>
      <c r="G213" s="58">
        <v>20066441</v>
      </c>
      <c r="H213" s="42">
        <v>0</v>
      </c>
      <c r="I213" s="23">
        <f t="shared" si="10"/>
        <v>20066441</v>
      </c>
      <c r="J213" s="1" t="s">
        <v>82</v>
      </c>
      <c r="K213" s="22">
        <v>44581</v>
      </c>
      <c r="L213" s="1" t="s">
        <v>83</v>
      </c>
      <c r="M213" s="22">
        <v>44926</v>
      </c>
      <c r="N213" s="41">
        <v>44809</v>
      </c>
      <c r="O213" s="25" t="str">
        <f>VLOOKUP(Tabla2[[#This Row],[No. Contrato]],'[1]BASE DE DATOS CONTRATISTAS'!$1:$1048576,34,FALSE)</f>
        <v>Terminación anticipada del contrato</v>
      </c>
      <c r="P213" s="22">
        <f>VLOOKUP(Tabla2[[#This Row],[No. Contrato]],'[1]BASE DE DATOS CONTRATISTAS'!$1:$1048576,35,FALSE)</f>
        <v>44809</v>
      </c>
      <c r="Q213" s="22"/>
      <c r="R213" s="25"/>
      <c r="S213" s="22"/>
      <c r="T213" s="22"/>
      <c r="U213" s="1" t="s">
        <v>574</v>
      </c>
      <c r="V213" s="24" t="str">
        <f>VLOOKUP(Tabla2[[#All],[No. Contrato]],'[1]BASE DE DATOS CONTRATISTAS'!$A$1:$AO$364,41,)</f>
        <v xml:space="preserve">Contratación Directa </v>
      </c>
      <c r="W213" s="1" t="s">
        <v>28</v>
      </c>
      <c r="X213" s="43" t="str">
        <f>VLOOKUP(Tabla2[[#This Row],[No. Contrato]],'[1]BASE DE DATOS CONTRATISTAS'!$A:$N,14,FALSE)</f>
        <v>dianaguataquira@supertransporte.gov.co</v>
      </c>
      <c r="Y213" s="44">
        <f>VLOOKUP($A213,'BASE DE DATOS'!$A:$AL,17,FALSE)</f>
        <v>13299166</v>
      </c>
      <c r="Z213" s="44">
        <f>VLOOKUP($A213,'BASE DE DATOS'!$A:$AL,16,FALSE)</f>
        <v>6767275</v>
      </c>
      <c r="AA213" s="45">
        <f>VLOOKUP($A213,'BASE DE DATOS'!$A:$AL,18,FALSE)</f>
        <v>0.66275658947194471</v>
      </c>
      <c r="AB213" s="1" t="s">
        <v>575</v>
      </c>
    </row>
    <row r="214" spans="1:28" ht="38.25" x14ac:dyDescent="0.25">
      <c r="A214" s="25">
        <v>39651903</v>
      </c>
      <c r="B214" s="1">
        <v>206</v>
      </c>
      <c r="C214" s="1" t="s">
        <v>576</v>
      </c>
      <c r="D214" s="22">
        <v>44580</v>
      </c>
      <c r="E214" s="22">
        <v>44926</v>
      </c>
      <c r="F214" s="58">
        <v>1765376</v>
      </c>
      <c r="G214" s="58">
        <v>20066441</v>
      </c>
      <c r="H214" s="42">
        <v>0</v>
      </c>
      <c r="I214" s="23">
        <f t="shared" si="10"/>
        <v>20066441</v>
      </c>
      <c r="J214" s="1" t="s">
        <v>82</v>
      </c>
      <c r="K214" s="22">
        <v>44581</v>
      </c>
      <c r="L214" s="1" t="s">
        <v>83</v>
      </c>
      <c r="M214" s="22">
        <v>44926</v>
      </c>
      <c r="N214" s="41"/>
      <c r="O214" s="25"/>
      <c r="P214" s="22"/>
      <c r="Q214" s="22"/>
      <c r="R214" s="25"/>
      <c r="S214" s="22"/>
      <c r="T214" s="22"/>
      <c r="U214" s="1" t="s">
        <v>574</v>
      </c>
      <c r="V214" s="24" t="str">
        <f>VLOOKUP(Tabla2[[#All],[No. Contrato]],'[1]BASE DE DATOS CONTRATISTAS'!$A$1:$AO$364,41,)</f>
        <v xml:space="preserve">Contratación Directa </v>
      </c>
      <c r="W214" s="1" t="s">
        <v>28</v>
      </c>
      <c r="X214" s="43" t="str">
        <f>VLOOKUP(Tabla2[[#This Row],[No. Contrato]],'[1]BASE DE DATOS CONTRATISTAS'!$A:$N,14,FALSE)</f>
        <v>LuzPalacios@supertransporte.gov.co</v>
      </c>
      <c r="Y214" s="44">
        <f>VLOOKUP($A214,'BASE DE DATOS'!$A:$AL,17,FALSE)</f>
        <v>14770313</v>
      </c>
      <c r="Z214" s="44">
        <f>VLOOKUP($A214,'BASE DE DATOS'!$A:$AL,16,FALSE)</f>
        <v>5296128</v>
      </c>
      <c r="AA214" s="45">
        <f>VLOOKUP($A214,'BASE DE DATOS'!$A:$AL,18,FALSE)</f>
        <v>0.7360703873696387</v>
      </c>
      <c r="AB214" s="1" t="s">
        <v>577</v>
      </c>
    </row>
    <row r="215" spans="1:28" ht="38.25" x14ac:dyDescent="0.25">
      <c r="A215" s="25">
        <v>1022379453</v>
      </c>
      <c r="B215" s="1">
        <v>207</v>
      </c>
      <c r="C215" s="1" t="s">
        <v>578</v>
      </c>
      <c r="D215" s="22">
        <v>44580</v>
      </c>
      <c r="E215" s="22">
        <v>44926</v>
      </c>
      <c r="F215" s="58">
        <v>4768567</v>
      </c>
      <c r="G215" s="58">
        <v>54043763</v>
      </c>
      <c r="H215" s="42">
        <v>0</v>
      </c>
      <c r="I215" s="23">
        <f t="shared" si="10"/>
        <v>54043763</v>
      </c>
      <c r="J215" s="1" t="s">
        <v>301</v>
      </c>
      <c r="K215" s="22">
        <v>44587</v>
      </c>
      <c r="L215" s="1" t="s">
        <v>83</v>
      </c>
      <c r="M215" s="22">
        <v>44926</v>
      </c>
      <c r="N215" s="41"/>
      <c r="O215" s="25"/>
      <c r="P215" s="22"/>
      <c r="Q215" s="22"/>
      <c r="R215" s="25"/>
      <c r="S215" s="22"/>
      <c r="T215" s="22"/>
      <c r="U215" s="1" t="s">
        <v>314</v>
      </c>
      <c r="V215" s="24" t="str">
        <f>VLOOKUP(Tabla2[[#All],[No. Contrato]],'[1]BASE DE DATOS CONTRATISTAS'!$A$1:$AO$364,41,)</f>
        <v xml:space="preserve">Contratación Directa </v>
      </c>
      <c r="W215" s="1" t="s">
        <v>28</v>
      </c>
      <c r="X215" s="43" t="str">
        <f>VLOOKUP(Tabla2[[#This Row],[No. Contrato]],'[1]BASE DE DATOS CONTRATISTAS'!$A:$N,14,FALSE)</f>
        <v>juanvillanueva@supertransporte.gov.co</v>
      </c>
      <c r="Y215" s="44">
        <f>VLOOKUP($A215,'BASE DE DATOS'!$A:$AL,17,FALSE)</f>
        <v>38943297</v>
      </c>
      <c r="Z215" s="44">
        <f>VLOOKUP($A215,'BASE DE DATOS'!$A:$AL,16,FALSE)</f>
        <v>15100466</v>
      </c>
      <c r="AA215" s="45">
        <f>VLOOKUP($A215,'BASE DE DATOS'!$A:$AL,18,FALSE)</f>
        <v>0.72058818332098751</v>
      </c>
      <c r="AB215" s="1" t="s">
        <v>579</v>
      </c>
    </row>
    <row r="216" spans="1:28" ht="38.25" x14ac:dyDescent="0.25">
      <c r="A216" s="25">
        <v>1032398718</v>
      </c>
      <c r="B216" s="1">
        <v>208</v>
      </c>
      <c r="C216" s="1" t="s">
        <v>580</v>
      </c>
      <c r="D216" s="30">
        <v>44585</v>
      </c>
      <c r="E216" s="22">
        <v>44926</v>
      </c>
      <c r="F216" s="57">
        <v>2941952</v>
      </c>
      <c r="G216" s="58">
        <v>33734382.93</v>
      </c>
      <c r="H216" s="42">
        <v>0</v>
      </c>
      <c r="I216" s="23">
        <f t="shared" si="10"/>
        <v>33734382.93</v>
      </c>
      <c r="J216" s="1" t="s">
        <v>38</v>
      </c>
      <c r="K216" s="22">
        <v>44587</v>
      </c>
      <c r="L216" s="1" t="s">
        <v>26</v>
      </c>
      <c r="M216" s="22">
        <v>44926</v>
      </c>
      <c r="N216" s="41"/>
      <c r="O216" s="25"/>
      <c r="P216" s="22"/>
      <c r="Q216" s="22"/>
      <c r="R216" s="25"/>
      <c r="S216" s="22"/>
      <c r="T216" s="22"/>
      <c r="U216" s="1" t="s">
        <v>581</v>
      </c>
      <c r="V216" s="24" t="str">
        <f>VLOOKUP(Tabla2[[#All],[No. Contrato]],'[1]BASE DE DATOS CONTRATISTAS'!$A$1:$AO$364,41,)</f>
        <v xml:space="preserve">Contratación Directa </v>
      </c>
      <c r="W216" s="1" t="s">
        <v>28</v>
      </c>
      <c r="X216" s="43" t="str">
        <f>VLOOKUP(Tabla2[[#This Row],[No. Contrato]],'[1]BASE DE DATOS CONTRATISTAS'!$A:$N,14,FALSE)</f>
        <v>davidlopez@supertransporte.gov.co</v>
      </c>
      <c r="Y216" s="44">
        <f>VLOOKUP($A216,'BASE DE DATOS'!$A:$AL,17,FALSE)</f>
        <v>24025941</v>
      </c>
      <c r="Z216" s="44">
        <f>VLOOKUP($A216,'BASE DE DATOS'!$A:$AL,16,FALSE)</f>
        <v>9708441.9299999997</v>
      </c>
      <c r="AA216" s="45">
        <f>VLOOKUP($A216,'BASE DE DATOS'!$A:$AL,18,FALSE)</f>
        <v>0.71220929251484011</v>
      </c>
      <c r="AB216" s="1" t="s">
        <v>582</v>
      </c>
    </row>
    <row r="217" spans="1:28" ht="38.25" x14ac:dyDescent="0.25">
      <c r="A217" s="25">
        <v>1014217628</v>
      </c>
      <c r="B217" s="1">
        <v>209</v>
      </c>
      <c r="C217" s="1" t="s">
        <v>583</v>
      </c>
      <c r="D217" s="22">
        <v>44580</v>
      </c>
      <c r="E217" s="22">
        <v>44926</v>
      </c>
      <c r="F217" s="57">
        <v>4768567</v>
      </c>
      <c r="G217" s="58">
        <v>53566906</v>
      </c>
      <c r="H217" s="42">
        <v>0</v>
      </c>
      <c r="I217" s="23">
        <f t="shared" si="10"/>
        <v>53566906</v>
      </c>
      <c r="J217" s="1" t="s">
        <v>301</v>
      </c>
      <c r="K217" s="22">
        <v>44588</v>
      </c>
      <c r="L217" s="1" t="s">
        <v>83</v>
      </c>
      <c r="M217" s="22">
        <v>44926</v>
      </c>
      <c r="N217" s="41"/>
      <c r="O217" s="25"/>
      <c r="P217" s="22"/>
      <c r="Q217" s="22"/>
      <c r="R217" s="25"/>
      <c r="S217" s="22"/>
      <c r="T217" s="22"/>
      <c r="U217" s="1" t="s">
        <v>314</v>
      </c>
      <c r="V217" s="24" t="str">
        <f>VLOOKUP(Tabla2[[#All],[No. Contrato]],'[1]BASE DE DATOS CONTRATISTAS'!$A$1:$AO$364,41,)</f>
        <v xml:space="preserve">Contratación Directa </v>
      </c>
      <c r="W217" s="1" t="s">
        <v>28</v>
      </c>
      <c r="X217" s="43" t="str">
        <f>VLOOKUP(Tabla2[[#This Row],[No. Contrato]],'[1]BASE DE DATOS CONTRATISTAS'!$A:$N,14,FALSE)</f>
        <v>sebastianhernandez@supertransporte.gov.co</v>
      </c>
      <c r="Y217" s="44">
        <f>VLOOKUP($A217,'BASE DE DATOS'!$A:$AL,17,FALSE)</f>
        <v>38784345</v>
      </c>
      <c r="Z217" s="44">
        <f>VLOOKUP($A217,'BASE DE DATOS'!$A:$AL,16,FALSE)</f>
        <v>14782561</v>
      </c>
      <c r="AA217" s="45">
        <f>VLOOKUP($A217,'BASE DE DATOS'!$A:$AL,18,FALSE)</f>
        <v>0.72403556404769764</v>
      </c>
      <c r="AB217" s="1" t="s">
        <v>584</v>
      </c>
    </row>
    <row r="218" spans="1:28" ht="38.25" x14ac:dyDescent="0.25">
      <c r="A218" s="25">
        <v>52616706</v>
      </c>
      <c r="B218" s="1">
        <v>210</v>
      </c>
      <c r="C218" s="1" t="s">
        <v>585</v>
      </c>
      <c r="D218" s="22">
        <v>44580</v>
      </c>
      <c r="E218" s="22">
        <v>44926</v>
      </c>
      <c r="F218" s="57">
        <v>1765376</v>
      </c>
      <c r="G218" s="58">
        <v>20007595</v>
      </c>
      <c r="H218" s="42">
        <v>0</v>
      </c>
      <c r="I218" s="23">
        <f t="shared" si="10"/>
        <v>20007595</v>
      </c>
      <c r="J218" s="1" t="s">
        <v>82</v>
      </c>
      <c r="K218" s="22">
        <v>44582</v>
      </c>
      <c r="L218" s="1" t="s">
        <v>83</v>
      </c>
      <c r="M218" s="22">
        <v>44926</v>
      </c>
      <c r="N218" s="41"/>
      <c r="O218" s="25"/>
      <c r="P218" s="22"/>
      <c r="Q218" s="22"/>
      <c r="R218" s="25"/>
      <c r="S218" s="22"/>
      <c r="T218" s="22"/>
      <c r="U218" s="1" t="s">
        <v>574</v>
      </c>
      <c r="V218" s="24" t="str">
        <f>VLOOKUP(Tabla2[[#All],[No. Contrato]],'[1]BASE DE DATOS CONTRATISTAS'!$A$1:$AO$364,41,)</f>
        <v xml:space="preserve">Contratación Directa </v>
      </c>
      <c r="W218" s="1" t="s">
        <v>28</v>
      </c>
      <c r="X218" s="43" t="str">
        <f>VLOOKUP(Tabla2[[#This Row],[No. Contrato]],'[1]BASE DE DATOS CONTRATISTAS'!$A:$N,14,FALSE)</f>
        <v>LuzRomero@supertransporte.gov.co</v>
      </c>
      <c r="Y218" s="44">
        <f>VLOOKUP($A218,'BASE DE DATOS'!$A:$AL,17,FALSE)</f>
        <v>14711467</v>
      </c>
      <c r="Z218" s="44">
        <f>VLOOKUP($A218,'BASE DE DATOS'!$A:$AL,16,FALSE)</f>
        <v>5296128</v>
      </c>
      <c r="AA218" s="45">
        <f>VLOOKUP($A218,'BASE DE DATOS'!$A:$AL,18,FALSE)</f>
        <v>0.73529412205714884</v>
      </c>
      <c r="AB218" s="1" t="s">
        <v>586</v>
      </c>
    </row>
    <row r="219" spans="1:28" ht="38.25" x14ac:dyDescent="0.25">
      <c r="A219" s="25">
        <v>1065614274</v>
      </c>
      <c r="B219" s="1">
        <v>211</v>
      </c>
      <c r="C219" s="1" t="s">
        <v>3164</v>
      </c>
      <c r="D219" s="22">
        <v>44580</v>
      </c>
      <c r="E219" s="22">
        <v>44761</v>
      </c>
      <c r="F219" s="58">
        <v>2941952</v>
      </c>
      <c r="G219" s="58">
        <v>17651712</v>
      </c>
      <c r="H219" s="42">
        <v>0</v>
      </c>
      <c r="I219" s="23">
        <f t="shared" ref="I219" si="11">G219+H219</f>
        <v>17651712</v>
      </c>
      <c r="J219" s="1" t="s">
        <v>251</v>
      </c>
      <c r="K219" s="22">
        <v>44581</v>
      </c>
      <c r="L219" s="1" t="s">
        <v>26</v>
      </c>
      <c r="M219" s="22">
        <v>44761</v>
      </c>
      <c r="N219" s="41"/>
      <c r="O219" s="25" t="str">
        <f>VLOOKUP(Tabla2[[#This Row],[No. Contrato]],'[1]BASE DE DATOS CONTRATISTAS'!$1:$1048576,34,FALSE)</f>
        <v>CESIÓN</v>
      </c>
      <c r="P219" s="22">
        <f>VLOOKUP(Tabla2[[#This Row],[No. Contrato]],'[1]BASE DE DATOS CONTRATISTAS'!$1:$1048576,35,FALSE)</f>
        <v>44637</v>
      </c>
      <c r="Q219" s="22"/>
      <c r="R219" s="25"/>
      <c r="S219" s="22"/>
      <c r="T219" s="22"/>
      <c r="U219" s="1" t="s">
        <v>587</v>
      </c>
      <c r="V219" s="24" t="str">
        <f>VLOOKUP(Tabla2[[#All],[No. Contrato]],'[1]BASE DE DATOS CONTRATISTAS'!$A$1:$AO$364,41,)</f>
        <v xml:space="preserve">Contratación Directa </v>
      </c>
      <c r="W219" s="1" t="s">
        <v>98</v>
      </c>
      <c r="X219" s="43" t="str">
        <f>VLOOKUP(Tabla2[[#This Row],[No. Contrato]],'[1]BASE DE DATOS CONTRATISTAS'!$A:$N,14,FALSE)</f>
        <v>johannalombana@supertransporte.gov.co</v>
      </c>
      <c r="Y219" s="44">
        <f>VLOOKUP($A219,'BASE DE DATOS'!$A:$AL,17,FALSE)</f>
        <v>5687773.8600000003</v>
      </c>
      <c r="Z219" s="44">
        <f>VLOOKUP($A219,'BASE DE DATOS'!$A:$AL,16,FALSE)</f>
        <v>0</v>
      </c>
      <c r="AA219" s="45">
        <f>VLOOKUP($A219,'BASE DE DATOS'!$A:$AL,18,FALSE)</f>
        <v>1</v>
      </c>
      <c r="AB219" s="1" t="s">
        <v>588</v>
      </c>
    </row>
    <row r="220" spans="1:28" ht="38.25" x14ac:dyDescent="0.25">
      <c r="A220" s="25">
        <v>31582463</v>
      </c>
      <c r="B220" s="1">
        <v>211</v>
      </c>
      <c r="C220" s="1" t="s">
        <v>3165</v>
      </c>
      <c r="D220" s="22">
        <v>44580</v>
      </c>
      <c r="E220" s="22">
        <v>44761</v>
      </c>
      <c r="F220" s="58">
        <v>2941952</v>
      </c>
      <c r="G220" s="58">
        <v>17651712</v>
      </c>
      <c r="H220" s="42">
        <v>0</v>
      </c>
      <c r="I220" s="23">
        <f t="shared" si="10"/>
        <v>17651712</v>
      </c>
      <c r="J220" s="1" t="s">
        <v>251</v>
      </c>
      <c r="K220" s="22">
        <v>44581</v>
      </c>
      <c r="L220" s="1" t="s">
        <v>26</v>
      </c>
      <c r="M220" s="22">
        <v>44761</v>
      </c>
      <c r="N220" s="41"/>
      <c r="O220" s="25" t="str">
        <f>VLOOKUP(Tabla2[[#This Row],[No. Contrato]],'[1]BASE DE DATOS CONTRATISTAS'!$1:$1048576,34,FALSE)</f>
        <v>CESIÓN</v>
      </c>
      <c r="P220" s="22">
        <f>VLOOKUP(Tabla2[[#This Row],[No. Contrato]],'[1]BASE DE DATOS CONTRATISTAS'!$1:$1048576,35,FALSE)</f>
        <v>44637</v>
      </c>
      <c r="Q220" s="22"/>
      <c r="R220" s="25"/>
      <c r="S220" s="22"/>
      <c r="T220" s="22"/>
      <c r="U220" s="1" t="s">
        <v>587</v>
      </c>
      <c r="V220" s="24" t="str">
        <f>VLOOKUP(Tabla2[[#All],[No. Contrato]],'[1]BASE DE DATOS CONTRATISTAS'!$A$1:$AO$364,41,)</f>
        <v xml:space="preserve">Contratación Directa </v>
      </c>
      <c r="W220" s="1" t="s">
        <v>98</v>
      </c>
      <c r="X220" s="43" t="str">
        <f>VLOOKUP(Tabla2[[#This Row],[No. Contrato]],'[1]BASE DE DATOS CONTRATISTAS'!$A:$N,14,FALSE)</f>
        <v>johannalombana@supertransporte.gov.co</v>
      </c>
      <c r="Y220" s="44">
        <f>VLOOKUP($A220,'BASE DE DATOS'!$A:$AL,17,FALSE)</f>
        <v>11963938.140000001</v>
      </c>
      <c r="Z220" s="44">
        <f>VLOOKUP($A220,'BASE DE DATOS'!$A:$AL,16,FALSE)</f>
        <v>0</v>
      </c>
      <c r="AA220" s="45">
        <f>VLOOKUP($A220,'BASE DE DATOS'!$A:$AL,18,FALSE)</f>
        <v>1</v>
      </c>
      <c r="AB220" s="1" t="s">
        <v>588</v>
      </c>
    </row>
    <row r="221" spans="1:28" ht="38.25" x14ac:dyDescent="0.25">
      <c r="A221" s="25">
        <v>1140832816</v>
      </c>
      <c r="B221" s="1">
        <v>212</v>
      </c>
      <c r="C221" s="1" t="s">
        <v>589</v>
      </c>
      <c r="D221" s="22">
        <v>44587</v>
      </c>
      <c r="E221" s="22">
        <v>44830</v>
      </c>
      <c r="F221" s="57">
        <v>1873920</v>
      </c>
      <c r="G221" s="58">
        <v>14991360</v>
      </c>
      <c r="H221" s="42">
        <v>0</v>
      </c>
      <c r="I221" s="23">
        <f t="shared" si="10"/>
        <v>14991360</v>
      </c>
      <c r="J221" s="1" t="s">
        <v>590</v>
      </c>
      <c r="K221" s="22">
        <v>44588</v>
      </c>
      <c r="L221" s="1" t="s">
        <v>26</v>
      </c>
      <c r="M221" s="22">
        <v>44830</v>
      </c>
      <c r="N221" s="41">
        <v>44806</v>
      </c>
      <c r="O221" s="25" t="str">
        <f>VLOOKUP(Tabla2[[#This Row],[No. Contrato]],'[1]BASE DE DATOS CONTRATISTAS'!$1:$1048576,34,FALSE)</f>
        <v>Terminación anticipada del contrato</v>
      </c>
      <c r="P221" s="22">
        <f>VLOOKUP(Tabla2[[#This Row],[No. Contrato]],'[1]BASE DE DATOS CONTRATISTAS'!$1:$1048576,35,FALSE)</f>
        <v>44806</v>
      </c>
      <c r="Q221" s="22"/>
      <c r="R221" s="25"/>
      <c r="S221" s="22"/>
      <c r="T221" s="22"/>
      <c r="U221" s="1" t="s">
        <v>591</v>
      </c>
      <c r="V221" s="24" t="str">
        <f>VLOOKUP(Tabla2[[#All],[No. Contrato]],'[1]BASE DE DATOS CONTRATISTAS'!$A$1:$AO$364,41,)</f>
        <v xml:space="preserve">Contratación Directa </v>
      </c>
      <c r="W221" s="1" t="s">
        <v>28</v>
      </c>
      <c r="X221" s="43" t="str">
        <f>VLOOKUP(Tabla2[[#This Row],[No. Contrato]],'[1]BASE DE DATOS CONTRATISTAS'!$A:$N,14,FALSE)</f>
        <v>yeseniacanas@supertransporte.gov.co</v>
      </c>
      <c r="Y221" s="44">
        <f>VLOOKUP($A221,'BASE DE DATOS'!$A:$AL,17,FALSE)</f>
        <v>11493376</v>
      </c>
      <c r="Z221" s="44">
        <f>VLOOKUP($A221,'BASE DE DATOS'!$A:$AL,16,FALSE)</f>
        <v>3497984</v>
      </c>
      <c r="AA221" s="45">
        <f>VLOOKUP($A221,'BASE DE DATOS'!$A:$AL,18,FALSE)</f>
        <v>0.76666666666666672</v>
      </c>
      <c r="AB221" s="1" t="s">
        <v>592</v>
      </c>
    </row>
    <row r="222" spans="1:28" ht="38.25" x14ac:dyDescent="0.25">
      <c r="A222" s="25">
        <v>1019105511</v>
      </c>
      <c r="B222" s="1">
        <v>213</v>
      </c>
      <c r="C222" s="1" t="s">
        <v>593</v>
      </c>
      <c r="D222" s="22">
        <v>44580</v>
      </c>
      <c r="E222" s="22">
        <v>44926</v>
      </c>
      <c r="F222" s="58">
        <v>1873920</v>
      </c>
      <c r="G222" s="58">
        <v>21237760</v>
      </c>
      <c r="H222" s="42">
        <v>0</v>
      </c>
      <c r="I222" s="23">
        <f t="shared" si="10"/>
        <v>21237760</v>
      </c>
      <c r="J222" s="1" t="s">
        <v>82</v>
      </c>
      <c r="K222" s="22">
        <v>44582</v>
      </c>
      <c r="L222" s="1" t="s">
        <v>83</v>
      </c>
      <c r="M222" s="22">
        <v>44926</v>
      </c>
      <c r="N222" s="41"/>
      <c r="O222" s="25" t="str">
        <f>VLOOKUP(Tabla2[[#This Row],[No. Contrato]],'[1]BASE DE DATOS CONTRATISTAS'!$1:$1048576,34,FALSE)</f>
        <v>Cesión</v>
      </c>
      <c r="P222" s="22">
        <f>VLOOKUP(Tabla2[[#This Row],[No. Contrato]],'[1]BASE DE DATOS CONTRATISTAS'!$1:$1048576,35,FALSE)</f>
        <v>44810</v>
      </c>
      <c r="Q222" s="22">
        <f>VLOOKUP(Tabla2[[#This Row],[No. Contrato]],'[1]BASE DE DATOS CONTRATISTAS'!$1:$1048576,36,FALSE)</f>
        <v>44811</v>
      </c>
      <c r="R222" s="25"/>
      <c r="S222" s="22"/>
      <c r="T222" s="22"/>
      <c r="U222" s="1" t="s">
        <v>209</v>
      </c>
      <c r="V222" s="24" t="str">
        <f>VLOOKUP(Tabla2[[#All],[No. Contrato]],'[1]BASE DE DATOS CONTRATISTAS'!$A$1:$AO$364,41,)</f>
        <v xml:space="preserve">Contratación Directa </v>
      </c>
      <c r="W222" s="1" t="s">
        <v>28</v>
      </c>
      <c r="X222" s="43" t="str">
        <f>VLOOKUP(Tabla2[[#This Row],[No. Contrato]],'[1]BASE DE DATOS CONTRATISTAS'!$A:$N,14,FALSE)</f>
        <v>isabelgonzalez@supertransporte.gov.co</v>
      </c>
      <c r="Y222" s="44">
        <f>VLOOKUP($A222,'BASE DE DATOS'!$A:$AL,17,FALSE)</f>
        <v>14116864</v>
      </c>
      <c r="Z222" s="44">
        <f>VLOOKUP($A222,'BASE DE DATOS'!$A:$AL,16,FALSE)</f>
        <v>0</v>
      </c>
      <c r="AA222" s="45">
        <f>VLOOKUP($A222,'BASE DE DATOS'!$A:$AL,18,FALSE)</f>
        <v>1</v>
      </c>
      <c r="AB222" s="1" t="s">
        <v>594</v>
      </c>
    </row>
    <row r="223" spans="1:28" ht="38.25" x14ac:dyDescent="0.25">
      <c r="A223" s="25">
        <v>43679277</v>
      </c>
      <c r="B223" s="1">
        <v>214</v>
      </c>
      <c r="C223" s="1" t="s">
        <v>595</v>
      </c>
      <c r="D223" s="22">
        <v>44581</v>
      </c>
      <c r="E223" s="22">
        <v>44926</v>
      </c>
      <c r="F223" s="58">
        <v>4227072</v>
      </c>
      <c r="G223" s="58">
        <v>48047718</v>
      </c>
      <c r="H223" s="42">
        <v>0</v>
      </c>
      <c r="I223" s="23">
        <f t="shared" si="10"/>
        <v>48047718</v>
      </c>
      <c r="J223" s="1" t="s">
        <v>270</v>
      </c>
      <c r="K223" s="22">
        <v>44586</v>
      </c>
      <c r="L223" s="1" t="s">
        <v>83</v>
      </c>
      <c r="M223" s="22">
        <v>44926</v>
      </c>
      <c r="N223" s="41"/>
      <c r="O223" s="25"/>
      <c r="P223" s="22"/>
      <c r="Q223" s="22"/>
      <c r="R223" s="25"/>
      <c r="S223" s="22"/>
      <c r="T223" s="22"/>
      <c r="U223" s="1" t="s">
        <v>267</v>
      </c>
      <c r="V223" s="24" t="str">
        <f>VLOOKUP(Tabla2[[#All],[No. Contrato]],'[1]BASE DE DATOS CONTRATISTAS'!$A$1:$AO$364,41,)</f>
        <v xml:space="preserve">Contratación Directa </v>
      </c>
      <c r="W223" s="1" t="s">
        <v>28</v>
      </c>
      <c r="X223" s="43" t="str">
        <f>VLOOKUP(Tabla2[[#This Row],[No. Contrato]],'[1]BASE DE DATOS CONTRATISTAS'!$A:$N,14,FALSE)</f>
        <v>dianaruiz@supertransporte.gov.co</v>
      </c>
      <c r="Y223" s="44">
        <f>VLOOKUP($A223,'BASE DE DATOS'!$A:$AL,17,FALSE)</f>
        <v>2267460</v>
      </c>
      <c r="Z223" s="44">
        <f>VLOOKUP($A223,'BASE DE DATOS'!$A:$AL,16,FALSE)</f>
        <v>0</v>
      </c>
      <c r="AA223" s="45">
        <f>VLOOKUP($A223,'BASE DE DATOS'!$A:$AL,18,FALSE)</f>
        <v>1</v>
      </c>
      <c r="AB223" s="1" t="s">
        <v>596</v>
      </c>
    </row>
    <row r="224" spans="1:28" ht="38.25" x14ac:dyDescent="0.25">
      <c r="A224" s="25">
        <v>1075263096</v>
      </c>
      <c r="B224" s="1">
        <v>215</v>
      </c>
      <c r="C224" s="1" t="s">
        <v>597</v>
      </c>
      <c r="D224" s="22">
        <v>44581</v>
      </c>
      <c r="E224" s="22">
        <v>44926</v>
      </c>
      <c r="F224" s="58">
        <v>3529728</v>
      </c>
      <c r="G224" s="58">
        <v>40121242</v>
      </c>
      <c r="H224" s="42">
        <v>0</v>
      </c>
      <c r="I224" s="23">
        <f t="shared" si="10"/>
        <v>40121242</v>
      </c>
      <c r="J224" s="1" t="s">
        <v>270</v>
      </c>
      <c r="K224" s="22">
        <v>44586</v>
      </c>
      <c r="L224" s="1" t="s">
        <v>83</v>
      </c>
      <c r="M224" s="22">
        <v>44926</v>
      </c>
      <c r="N224" s="41"/>
      <c r="O224" s="25"/>
      <c r="P224" s="22"/>
      <c r="Q224" s="22"/>
      <c r="R224" s="25"/>
      <c r="S224" s="22"/>
      <c r="T224" s="22"/>
      <c r="U224" s="1" t="s">
        <v>267</v>
      </c>
      <c r="V224" s="24" t="str">
        <f>VLOOKUP(Tabla2[[#All],[No. Contrato]],'[1]BASE DE DATOS CONTRATISTAS'!$A$1:$AO$364,41,)</f>
        <v xml:space="preserve">Contratación Directa </v>
      </c>
      <c r="W224" s="1" t="s">
        <v>28</v>
      </c>
      <c r="X224" s="43" t="str">
        <f>VLOOKUP(Tabla2[[#This Row],[No. Contrato]],'[1]BASE DE DATOS CONTRATISTAS'!$A:$N,14,FALSE)</f>
        <v>DiegoCharry@supertransporte.gov.co</v>
      </c>
      <c r="Y224" s="44">
        <f>VLOOKUP($A224,'BASE DE DATOS'!$A:$AL,17,FALSE)</f>
        <v>1953300</v>
      </c>
      <c r="Z224" s="44">
        <f>VLOOKUP($A224,'BASE DE DATOS'!$A:$AL,16,FALSE)</f>
        <v>0</v>
      </c>
      <c r="AA224" s="45">
        <f>VLOOKUP($A224,'BASE DE DATOS'!$A:$AL,18,FALSE)</f>
        <v>1</v>
      </c>
      <c r="AB224" s="1" t="s">
        <v>598</v>
      </c>
    </row>
    <row r="225" spans="1:28" ht="38.25" x14ac:dyDescent="0.25">
      <c r="A225" s="25">
        <v>1090423841</v>
      </c>
      <c r="B225" s="1">
        <v>216</v>
      </c>
      <c r="C225" s="1" t="s">
        <v>599</v>
      </c>
      <c r="D225" s="22">
        <v>44581</v>
      </c>
      <c r="E225" s="22">
        <v>44926</v>
      </c>
      <c r="F225" s="58">
        <v>4227072</v>
      </c>
      <c r="G225" s="58">
        <v>48047718</v>
      </c>
      <c r="H225" s="42">
        <v>0</v>
      </c>
      <c r="I225" s="23">
        <f t="shared" si="10"/>
        <v>48047718</v>
      </c>
      <c r="J225" s="1" t="s">
        <v>270</v>
      </c>
      <c r="K225" s="22">
        <v>44587</v>
      </c>
      <c r="L225" s="1" t="s">
        <v>83</v>
      </c>
      <c r="M225" s="22">
        <v>44926</v>
      </c>
      <c r="N225" s="41"/>
      <c r="O225" s="25"/>
      <c r="P225" s="22"/>
      <c r="Q225" s="22"/>
      <c r="R225" s="25"/>
      <c r="S225" s="22"/>
      <c r="T225" s="22"/>
      <c r="U225" s="1" t="s">
        <v>267</v>
      </c>
      <c r="V225" s="24" t="str">
        <f>VLOOKUP(Tabla2[[#All],[No. Contrato]],'[1]BASE DE DATOS CONTRATISTAS'!$A$1:$AO$364,41,)</f>
        <v xml:space="preserve">Contratación Directa </v>
      </c>
      <c r="W225" s="1" t="s">
        <v>28</v>
      </c>
      <c r="X225" s="43" t="str">
        <f>VLOOKUP(Tabla2[[#This Row],[No. Contrato]],'[1]BASE DE DATOS CONTRATISTAS'!$A:$N,14,FALSE)</f>
        <v>freddycontrera@supertransporte.gov.co</v>
      </c>
      <c r="Y225" s="44">
        <f>VLOOKUP($A225,'BASE DE DATOS'!$A:$AL,17,FALSE)</f>
        <v>2230967</v>
      </c>
      <c r="Z225" s="44">
        <f>VLOOKUP($A225,'BASE DE DATOS'!$A:$AL,16,FALSE)</f>
        <v>0</v>
      </c>
      <c r="AA225" s="45">
        <f>VLOOKUP($A225,'BASE DE DATOS'!$A:$AL,18,FALSE)</f>
        <v>1</v>
      </c>
      <c r="AB225" s="1" t="s">
        <v>600</v>
      </c>
    </row>
    <row r="226" spans="1:28" ht="38.25" x14ac:dyDescent="0.25">
      <c r="A226" s="25">
        <v>8163295</v>
      </c>
      <c r="B226" s="1">
        <v>217</v>
      </c>
      <c r="C226" s="1" t="s">
        <v>601</v>
      </c>
      <c r="D226" s="22">
        <v>44581</v>
      </c>
      <c r="E226" s="22">
        <v>44926</v>
      </c>
      <c r="F226" s="58">
        <v>4227072</v>
      </c>
      <c r="G226" s="58">
        <v>48047718</v>
      </c>
      <c r="H226" s="42">
        <v>0</v>
      </c>
      <c r="I226" s="23">
        <f t="shared" si="10"/>
        <v>48047718</v>
      </c>
      <c r="J226" s="1" t="s">
        <v>270</v>
      </c>
      <c r="K226" s="22">
        <v>44585</v>
      </c>
      <c r="L226" s="1" t="s">
        <v>83</v>
      </c>
      <c r="M226" s="22">
        <v>44926</v>
      </c>
      <c r="N226" s="41"/>
      <c r="O226" s="25"/>
      <c r="P226" s="22"/>
      <c r="Q226" s="22"/>
      <c r="R226" s="25"/>
      <c r="S226" s="22"/>
      <c r="T226" s="22"/>
      <c r="U226" s="1" t="s">
        <v>267</v>
      </c>
      <c r="V226" s="24" t="str">
        <f>VLOOKUP(Tabla2[[#All],[No. Contrato]],'[1]BASE DE DATOS CONTRATISTAS'!$A$1:$AO$364,41,)</f>
        <v xml:space="preserve">Contratación Directa </v>
      </c>
      <c r="W226" s="1" t="s">
        <v>28</v>
      </c>
      <c r="X226" s="43" t="str">
        <f>VLOOKUP(Tabla2[[#This Row],[No. Contrato]],'[1]BASE DE DATOS CONTRATISTAS'!$A:$N,14,FALSE)</f>
        <v>gonzalovilla@supertransporte.gov.co</v>
      </c>
      <c r="Y226" s="44">
        <f>VLOOKUP($A226,'BASE DE DATOS'!$A:$AL,17,FALSE)</f>
        <v>2267460</v>
      </c>
      <c r="Z226" s="44">
        <f>VLOOKUP($A226,'BASE DE DATOS'!$A:$AL,16,FALSE)</f>
        <v>0</v>
      </c>
      <c r="AA226" s="45">
        <f>VLOOKUP($A226,'BASE DE DATOS'!$A:$AL,18,FALSE)</f>
        <v>1</v>
      </c>
      <c r="AB226" s="1" t="s">
        <v>602</v>
      </c>
    </row>
    <row r="227" spans="1:28" ht="38.25" x14ac:dyDescent="0.25">
      <c r="A227" s="25">
        <v>1030564308</v>
      </c>
      <c r="B227" s="1">
        <v>218</v>
      </c>
      <c r="C227" s="1" t="s">
        <v>603</v>
      </c>
      <c r="D227" s="30">
        <v>44585</v>
      </c>
      <c r="E227" s="22">
        <v>44926</v>
      </c>
      <c r="F227" s="58">
        <v>4227072</v>
      </c>
      <c r="G227" s="58">
        <v>48484516</v>
      </c>
      <c r="H227" s="42">
        <v>0</v>
      </c>
      <c r="I227" s="23">
        <f t="shared" si="10"/>
        <v>48484516</v>
      </c>
      <c r="J227" s="29" t="s">
        <v>258</v>
      </c>
      <c r="K227" s="22">
        <v>44585</v>
      </c>
      <c r="L227" s="1" t="s">
        <v>83</v>
      </c>
      <c r="M227" s="22">
        <v>44926</v>
      </c>
      <c r="N227" s="41"/>
      <c r="O227" s="25"/>
      <c r="P227" s="22"/>
      <c r="Q227" s="22"/>
      <c r="R227" s="25"/>
      <c r="S227" s="22"/>
      <c r="T227" s="22"/>
      <c r="U227" s="1" t="s">
        <v>604</v>
      </c>
      <c r="V227" s="24" t="str">
        <f>VLOOKUP(Tabla2[[#All],[No. Contrato]],'[1]BASE DE DATOS CONTRATISTAS'!$A$1:$AO$364,41,)</f>
        <v xml:space="preserve">Contratación Directa </v>
      </c>
      <c r="W227" s="1" t="s">
        <v>28</v>
      </c>
      <c r="X227" s="43" t="str">
        <f>VLOOKUP(Tabla2[[#This Row],[No. Contrato]],'[1]BASE DE DATOS CONTRATISTAS'!$A:$N,14,FALSE)</f>
        <v>paolamartinez@supertransporte.gov.co</v>
      </c>
      <c r="Y227" s="44">
        <f>VLOOKUP($A227,'BASE DE DATOS'!$A:$AL,17,FALSE)</f>
        <v>34521088</v>
      </c>
      <c r="Z227" s="44">
        <f>VLOOKUP($A227,'BASE DE DATOS'!$A:$AL,16,FALSE)</f>
        <v>13963428</v>
      </c>
      <c r="AA227" s="45">
        <f>VLOOKUP($A227,'BASE DE DATOS'!$A:$AL,18,FALSE)</f>
        <v>0.71200232255592688</v>
      </c>
      <c r="AB227" s="43" t="s">
        <v>605</v>
      </c>
    </row>
    <row r="228" spans="1:28" ht="38.25" x14ac:dyDescent="0.25">
      <c r="A228" s="25">
        <v>1018403652</v>
      </c>
      <c r="B228" s="1">
        <v>219</v>
      </c>
      <c r="C228" s="1" t="s">
        <v>5979</v>
      </c>
      <c r="D228" s="22">
        <v>44581</v>
      </c>
      <c r="E228" s="22">
        <v>44926</v>
      </c>
      <c r="F228" s="57">
        <v>7288832</v>
      </c>
      <c r="G228" s="58">
        <v>85036373.329999998</v>
      </c>
      <c r="H228" s="42">
        <v>0</v>
      </c>
      <c r="I228" s="23">
        <f t="shared" si="10"/>
        <v>85036373.329999998</v>
      </c>
      <c r="J228" s="1" t="s">
        <v>286</v>
      </c>
      <c r="K228" s="22">
        <v>44587</v>
      </c>
      <c r="L228" s="1" t="s">
        <v>83</v>
      </c>
      <c r="M228" s="22">
        <v>44926</v>
      </c>
      <c r="N228" s="41"/>
      <c r="O228" s="25" t="str">
        <f>VLOOKUP(Tabla2[[#This Row],[No. Contrato]],'[1]BASE DE DATOS CONTRATISTAS'!$1:$1048576,34,FALSE)</f>
        <v xml:space="preserve">Cesión </v>
      </c>
      <c r="P228" s="22">
        <f>VLOOKUP(Tabla2[[#This Row],[No. Contrato]],'[1]BASE DE DATOS CONTRATISTAS'!$1:$1048576,35,FALSE)</f>
        <v>44837</v>
      </c>
      <c r="Q228" s="22">
        <f>VLOOKUP(Tabla2[[#This Row],[No. Contrato]],'[1]BASE DE DATOS CONTRATISTAS'!$1:$1048576,36,FALSE)</f>
        <v>44838</v>
      </c>
      <c r="R228" s="25"/>
      <c r="S228" s="22"/>
      <c r="T228" s="22"/>
      <c r="U228" s="1" t="s">
        <v>287</v>
      </c>
      <c r="V228" s="24" t="str">
        <f>VLOOKUP(Tabla2[[#All],[No. Contrato]],'[1]BASE DE DATOS CONTRATISTAS'!$A$1:$AO$364,41,)</f>
        <v xml:space="preserve">Contratación Directa </v>
      </c>
      <c r="W228" s="1" t="s">
        <v>28</v>
      </c>
      <c r="X228" s="43" t="str">
        <f>VLOOKUP(Tabla2[[#This Row],[No. Contrato]],'[1]BASE DE DATOS CONTRATISTAS'!$A:$N,14,FALSE)</f>
        <v>dianamcaceres@supertransporte.gov.co</v>
      </c>
      <c r="Y228" s="44">
        <f>VLOOKUP($A228,'BASE DE DATOS'!$A:$AL,17,FALSE)</f>
        <v>0</v>
      </c>
      <c r="Z228" s="44">
        <f>VLOOKUP($A228,'BASE DE DATOS'!$A:$AL,16,FALSE)</f>
        <v>24782029</v>
      </c>
      <c r="AA228" s="45">
        <f>VLOOKUP($A228,'BASE DE DATOS'!$A:$AL,18,FALSE)</f>
        <v>0</v>
      </c>
      <c r="AB228" s="1" t="s">
        <v>606</v>
      </c>
    </row>
    <row r="229" spans="1:28" ht="38.25" x14ac:dyDescent="0.25">
      <c r="A229" s="25">
        <v>1020749349</v>
      </c>
      <c r="B229" s="1">
        <v>220</v>
      </c>
      <c r="C229" s="1" t="s">
        <v>607</v>
      </c>
      <c r="D229" s="22">
        <v>44582</v>
      </c>
      <c r="E229" s="22">
        <v>44926</v>
      </c>
      <c r="F229" s="57">
        <v>4227072</v>
      </c>
      <c r="G229" s="58">
        <v>48484516</v>
      </c>
      <c r="H229" s="42">
        <v>0</v>
      </c>
      <c r="I229" s="23">
        <f t="shared" si="10"/>
        <v>48484516</v>
      </c>
      <c r="J229" s="29" t="s">
        <v>258</v>
      </c>
      <c r="K229" s="22">
        <v>44588</v>
      </c>
      <c r="L229" s="1" t="s">
        <v>83</v>
      </c>
      <c r="M229" s="22">
        <v>44926</v>
      </c>
      <c r="N229" s="41"/>
      <c r="O229" s="25"/>
      <c r="P229" s="22"/>
      <c r="Q229" s="22"/>
      <c r="R229" s="25"/>
      <c r="S229" s="22"/>
      <c r="T229" s="22"/>
      <c r="U229" s="1" t="s">
        <v>608</v>
      </c>
      <c r="V229" s="24" t="str">
        <f>VLOOKUP(Tabla2[[#All],[No. Contrato]],'[1]BASE DE DATOS CONTRATISTAS'!$A$1:$AO$364,41,)</f>
        <v xml:space="preserve">Contratación Directa </v>
      </c>
      <c r="W229" s="1" t="s">
        <v>28</v>
      </c>
      <c r="X229" s="43" t="str">
        <f>VLOOKUP(Tabla2[[#This Row],[No. Contrato]],'[1]BASE DE DATOS CONTRATISTAS'!$A:$N,14,FALSE)</f>
        <v>evelynpiedrahita@supertransporte.gov.co</v>
      </c>
      <c r="Y229" s="44">
        <f>VLOOKUP($A229,'BASE DE DATOS'!$A:$AL,17,FALSE)</f>
        <v>34380186</v>
      </c>
      <c r="Z229" s="44">
        <f>VLOOKUP($A229,'BASE DE DATOS'!$A:$AL,16,FALSE)</f>
        <v>14104330</v>
      </c>
      <c r="AA229" s="45">
        <f>VLOOKUP($A229,'BASE DE DATOS'!$A:$AL,18,FALSE)</f>
        <v>0.70909619887718378</v>
      </c>
      <c r="AB229" s="1" t="s">
        <v>609</v>
      </c>
    </row>
    <row r="230" spans="1:28" ht="51" x14ac:dyDescent="0.25">
      <c r="A230" s="25">
        <v>39679116</v>
      </c>
      <c r="B230" s="1">
        <v>221</v>
      </c>
      <c r="C230" s="1" t="s">
        <v>610</v>
      </c>
      <c r="D230" s="22">
        <v>44581</v>
      </c>
      <c r="E230" s="22">
        <v>44926</v>
      </c>
      <c r="F230" s="57">
        <v>2462720</v>
      </c>
      <c r="G230" s="58">
        <v>28321280</v>
      </c>
      <c r="H230" s="42">
        <v>0</v>
      </c>
      <c r="I230" s="23">
        <f t="shared" si="10"/>
        <v>28321280</v>
      </c>
      <c r="J230" s="1" t="s">
        <v>611</v>
      </c>
      <c r="K230" s="22">
        <v>44587</v>
      </c>
      <c r="L230" s="1" t="s">
        <v>26</v>
      </c>
      <c r="M230" s="22">
        <v>44926</v>
      </c>
      <c r="N230" s="41"/>
      <c r="O230" s="25"/>
      <c r="P230" s="22"/>
      <c r="Q230" s="22"/>
      <c r="R230" s="25"/>
      <c r="S230" s="22"/>
      <c r="T230" s="22"/>
      <c r="U230" s="1" t="s">
        <v>612</v>
      </c>
      <c r="V230" s="24" t="str">
        <f>VLOOKUP(Tabla2[[#All],[No. Contrato]],'[1]BASE DE DATOS CONTRATISTAS'!$A$1:$AO$364,41,)</f>
        <v xml:space="preserve">Contratación Directa </v>
      </c>
      <c r="W230" s="1" t="s">
        <v>28</v>
      </c>
      <c r="X230" s="43" t="str">
        <f>VLOOKUP(Tabla2[[#This Row],[No. Contrato]],'[1]BASE DE DATOS CONTRATISTAS'!$A:$N,14,FALSE)</f>
        <v>adrianacapera@supertransporte.gov.co</v>
      </c>
      <c r="Y230" s="44">
        <f>VLOOKUP($A230,'BASE DE DATOS'!$A:$AL,17,FALSE)</f>
        <v>20112213</v>
      </c>
      <c r="Z230" s="44">
        <f>VLOOKUP($A230,'BASE DE DATOS'!$A:$AL,16,FALSE)</f>
        <v>8209067</v>
      </c>
      <c r="AA230" s="45">
        <f>VLOOKUP($A230,'BASE DE DATOS'!$A:$AL,18,FALSE)</f>
        <v>0.71014491576651906</v>
      </c>
      <c r="AB230" s="1" t="s">
        <v>613</v>
      </c>
    </row>
    <row r="231" spans="1:28" ht="51" x14ac:dyDescent="0.25">
      <c r="A231" s="25">
        <v>1052403865</v>
      </c>
      <c r="B231" s="1">
        <v>222</v>
      </c>
      <c r="C231" s="1" t="s">
        <v>614</v>
      </c>
      <c r="D231" s="22">
        <v>44581</v>
      </c>
      <c r="E231" s="22">
        <v>44926</v>
      </c>
      <c r="F231" s="57">
        <v>2462720</v>
      </c>
      <c r="G231" s="58">
        <v>28321280</v>
      </c>
      <c r="H231" s="42">
        <v>0</v>
      </c>
      <c r="I231" s="23">
        <f t="shared" si="10"/>
        <v>28321280</v>
      </c>
      <c r="J231" s="1" t="s">
        <v>611</v>
      </c>
      <c r="K231" s="22">
        <v>44586</v>
      </c>
      <c r="L231" s="1" t="s">
        <v>26</v>
      </c>
      <c r="M231" s="22">
        <v>44926</v>
      </c>
      <c r="N231" s="41"/>
      <c r="O231" s="25"/>
      <c r="P231" s="22"/>
      <c r="Q231" s="22"/>
      <c r="R231" s="25"/>
      <c r="S231" s="22"/>
      <c r="T231" s="22"/>
      <c r="U231" s="1" t="s">
        <v>612</v>
      </c>
      <c r="V231" s="24" t="str">
        <f>VLOOKUP(Tabla2[[#All],[No. Contrato]],'[1]BASE DE DATOS CONTRATISTAS'!$A$1:$AO$364,41,)</f>
        <v xml:space="preserve">Contratación Directa </v>
      </c>
      <c r="W231" s="1" t="s">
        <v>28</v>
      </c>
      <c r="X231" s="43" t="str">
        <f>VLOOKUP(Tabla2[[#This Row],[No. Contrato]],'[1]BASE DE DATOS CONTRATISTAS'!$A:$N,14,FALSE)</f>
        <v>CamiloMerchan@supertransporte.gov.co</v>
      </c>
      <c r="Y231" s="44">
        <f>VLOOKUP($A231,'BASE DE DATOS'!$A:$AL,17,FALSE)</f>
        <v>20194304</v>
      </c>
      <c r="Z231" s="44">
        <f>VLOOKUP($A231,'BASE DE DATOS'!$A:$AL,16,FALSE)</f>
        <v>8126976</v>
      </c>
      <c r="AA231" s="45">
        <f>VLOOKUP($A231,'BASE DE DATOS'!$A:$AL,18,FALSE)</f>
        <v>0.71304347826086956</v>
      </c>
      <c r="AB231" s="1" t="s">
        <v>615</v>
      </c>
    </row>
    <row r="232" spans="1:28" ht="63.75" x14ac:dyDescent="0.25">
      <c r="A232" s="25">
        <v>1018488109</v>
      </c>
      <c r="B232" s="1">
        <v>223</v>
      </c>
      <c r="C232" s="1" t="s">
        <v>616</v>
      </c>
      <c r="D232" s="22">
        <v>44581</v>
      </c>
      <c r="E232" s="22">
        <v>44926</v>
      </c>
      <c r="F232" s="57">
        <v>3179044.86</v>
      </c>
      <c r="G232" s="58">
        <v>36559015.890000001</v>
      </c>
      <c r="H232" s="42">
        <v>0</v>
      </c>
      <c r="I232" s="23">
        <f t="shared" si="10"/>
        <v>36559015.890000001</v>
      </c>
      <c r="J232" s="1" t="s">
        <v>611</v>
      </c>
      <c r="K232" s="22">
        <v>44587</v>
      </c>
      <c r="L232" s="1" t="s">
        <v>26</v>
      </c>
      <c r="M232" s="22">
        <v>44926</v>
      </c>
      <c r="N232" s="41"/>
      <c r="O232" s="25"/>
      <c r="P232" s="22"/>
      <c r="Q232" s="22"/>
      <c r="R232" s="25"/>
      <c r="S232" s="22"/>
      <c r="T232" s="22"/>
      <c r="U232" s="1" t="s">
        <v>617</v>
      </c>
      <c r="V232" s="24" t="str">
        <f>VLOOKUP(Tabla2[[#All],[No. Contrato]],'[1]BASE DE DATOS CONTRATISTAS'!$A$1:$AO$364,41,)</f>
        <v xml:space="preserve">Contratación Directa </v>
      </c>
      <c r="W232" s="1" t="s">
        <v>28</v>
      </c>
      <c r="X232" s="43" t="str">
        <f>VLOOKUP(Tabla2[[#This Row],[No. Contrato]],'[1]BASE DE DATOS CONTRATISTAS'!$A:$N,14,FALSE)</f>
        <v>CarolinaVillalba@supertransporte.gov.co</v>
      </c>
      <c r="Y232" s="44">
        <f>VLOOKUP($A232,'BASE DE DATOS'!$A:$AL,17,FALSE)</f>
        <v>25962194</v>
      </c>
      <c r="Z232" s="44">
        <f>VLOOKUP($A232,'BASE DE DATOS'!$A:$AL,16,FALSE)</f>
        <v>10596821.890000001</v>
      </c>
      <c r="AA232" s="45">
        <f>VLOOKUP($A232,'BASE DE DATOS'!$A:$AL,18,FALSE)</f>
        <v>0.71014477189746916</v>
      </c>
      <c r="AB232" s="1" t="s">
        <v>618</v>
      </c>
    </row>
    <row r="233" spans="1:28" ht="38.25" x14ac:dyDescent="0.25">
      <c r="A233" s="25">
        <v>1018422691</v>
      </c>
      <c r="B233" s="1">
        <v>224</v>
      </c>
      <c r="C233" s="1" t="s">
        <v>619</v>
      </c>
      <c r="D233" s="22">
        <v>44582</v>
      </c>
      <c r="E233" s="22">
        <v>44926</v>
      </c>
      <c r="F233" s="57">
        <v>4227072</v>
      </c>
      <c r="G233" s="58">
        <v>48484516</v>
      </c>
      <c r="H233" s="42">
        <v>0</v>
      </c>
      <c r="I233" s="23">
        <f t="shared" si="10"/>
        <v>48484516</v>
      </c>
      <c r="J233" s="29" t="s">
        <v>258</v>
      </c>
      <c r="K233" s="22">
        <v>44587</v>
      </c>
      <c r="L233" s="1" t="s">
        <v>83</v>
      </c>
      <c r="M233" s="22">
        <v>44926</v>
      </c>
      <c r="N233" s="41"/>
      <c r="O233" s="25"/>
      <c r="P233" s="22"/>
      <c r="Q233" s="22"/>
      <c r="R233" s="25"/>
      <c r="S233" s="22"/>
      <c r="T233" s="22"/>
      <c r="U233" s="1" t="s">
        <v>608</v>
      </c>
      <c r="V233" s="24" t="str">
        <f>VLOOKUP(Tabla2[[#All],[No. Contrato]],'[1]BASE DE DATOS CONTRATISTAS'!$A$1:$AO$364,41,)</f>
        <v xml:space="preserve">Contratación Directa </v>
      </c>
      <c r="W233" s="1" t="s">
        <v>28</v>
      </c>
      <c r="X233" s="43" t="str">
        <f>VLOOKUP(Tabla2[[#This Row],[No. Contrato]],'[1]BASE DE DATOS CONTRATISTAS'!$A:$N,14,FALSE)</f>
        <v>juliansandoval@supertransporte.gov.co</v>
      </c>
      <c r="Y233" s="44">
        <f>VLOOKUP($A233,'BASE DE DATOS'!$A:$AL,17,FALSE)</f>
        <v>34521088</v>
      </c>
      <c r="Z233" s="44">
        <f>VLOOKUP($A233,'BASE DE DATOS'!$A:$AL,16,FALSE)</f>
        <v>13963428</v>
      </c>
      <c r="AA233" s="45">
        <f>VLOOKUP($A233,'BASE DE DATOS'!$A:$AL,18,FALSE)</f>
        <v>0.71200232255592688</v>
      </c>
      <c r="AB233" s="1" t="s">
        <v>620</v>
      </c>
    </row>
    <row r="234" spans="1:28" ht="63.75" x14ac:dyDescent="0.25">
      <c r="A234" s="25">
        <v>1026286209</v>
      </c>
      <c r="B234" s="1">
        <v>225</v>
      </c>
      <c r="C234" s="1" t="s">
        <v>621</v>
      </c>
      <c r="D234" s="22">
        <v>44581</v>
      </c>
      <c r="E234" s="22">
        <v>44853</v>
      </c>
      <c r="F234" s="57">
        <v>3179044.86</v>
      </c>
      <c r="G234" s="58">
        <v>28611403.739999998</v>
      </c>
      <c r="H234" s="42">
        <v>0</v>
      </c>
      <c r="I234" s="23">
        <f t="shared" si="10"/>
        <v>28611403.739999998</v>
      </c>
      <c r="J234" s="1" t="s">
        <v>611</v>
      </c>
      <c r="K234" s="22">
        <v>44587</v>
      </c>
      <c r="L234" s="1" t="s">
        <v>26</v>
      </c>
      <c r="M234" s="22">
        <v>44853</v>
      </c>
      <c r="N234" s="41"/>
      <c r="O234" s="25"/>
      <c r="P234" s="22"/>
      <c r="Q234" s="22"/>
      <c r="R234" s="25"/>
      <c r="S234" s="22"/>
      <c r="T234" s="22"/>
      <c r="U234" s="1" t="s">
        <v>617</v>
      </c>
      <c r="V234" s="24" t="str">
        <f>VLOOKUP(Tabla2[[#All],[No. Contrato]],'[1]BASE DE DATOS CONTRATISTAS'!$A$1:$AO$364,41,)</f>
        <v xml:space="preserve">Contratación Directa </v>
      </c>
      <c r="W234" s="1" t="s">
        <v>28</v>
      </c>
      <c r="X234" s="43" t="str">
        <f>VLOOKUP(Tabla2[[#This Row],[No. Contrato]],'[1]BASE DE DATOS CONTRATISTAS'!$A:$N,14,FALSE)</f>
        <v>katleenpolanco@supertransporte.gov.co</v>
      </c>
      <c r="Y234" s="44">
        <f>VLOOKUP($A234,'BASE DE DATOS'!$A:$AL,17,FALSE)</f>
        <v>25962201</v>
      </c>
      <c r="Z234" s="44">
        <f>VLOOKUP($A234,'BASE DE DATOS'!$A:$AL,16,FALSE)</f>
        <v>2649202.7400000002</v>
      </c>
      <c r="AA234" s="45">
        <f>VLOOKUP($A234,'BASE DE DATOS'!$A:$AL,18,FALSE)</f>
        <v>0.90740745319334692</v>
      </c>
      <c r="AB234" s="1" t="s">
        <v>622</v>
      </c>
    </row>
    <row r="235" spans="1:28" ht="63.75" x14ac:dyDescent="0.25">
      <c r="A235" s="25">
        <v>1082876760</v>
      </c>
      <c r="B235" s="1">
        <v>226</v>
      </c>
      <c r="C235" s="1" t="s">
        <v>623</v>
      </c>
      <c r="D235" s="22">
        <v>44582</v>
      </c>
      <c r="E235" s="22">
        <v>44859</v>
      </c>
      <c r="F235" s="57">
        <v>3179044.86</v>
      </c>
      <c r="G235" s="58">
        <v>28611403.739999998</v>
      </c>
      <c r="H235" s="42">
        <v>0</v>
      </c>
      <c r="I235" s="23">
        <f t="shared" si="10"/>
        <v>28611403.739999998</v>
      </c>
      <c r="J235" s="1" t="s">
        <v>611</v>
      </c>
      <c r="K235" s="22">
        <v>44587</v>
      </c>
      <c r="L235" s="1" t="s">
        <v>26</v>
      </c>
      <c r="M235" s="22">
        <v>44859</v>
      </c>
      <c r="N235" s="41"/>
      <c r="O235" s="25"/>
      <c r="P235" s="22"/>
      <c r="Q235" s="22"/>
      <c r="R235" s="25"/>
      <c r="S235" s="22"/>
      <c r="T235" s="22"/>
      <c r="U235" s="1" t="s">
        <v>617</v>
      </c>
      <c r="V235" s="24" t="str">
        <f>VLOOKUP(Tabla2[[#All],[No. Contrato]],'[1]BASE DE DATOS CONTRATISTAS'!$A$1:$AO$364,41,)</f>
        <v xml:space="preserve">Contratación Directa </v>
      </c>
      <c r="W235" s="1" t="s">
        <v>28</v>
      </c>
      <c r="X235" s="43" t="str">
        <f>VLOOKUP(Tabla2[[#This Row],[No. Contrato]],'[1]BASE DE DATOS CONTRATISTAS'!$A:$N,14,FALSE)</f>
        <v>MauricioLopez@supertransporte.gov.co</v>
      </c>
      <c r="Y235" s="44">
        <f>VLOOKUP($A235,'BASE DE DATOS'!$A:$AL,17,FALSE)</f>
        <v>25962201</v>
      </c>
      <c r="Z235" s="44">
        <f>VLOOKUP($A235,'BASE DE DATOS'!$A:$AL,16,FALSE)</f>
        <v>2649202.7400000002</v>
      </c>
      <c r="AA235" s="45">
        <f>VLOOKUP($A235,'BASE DE DATOS'!$A:$AL,18,FALSE)</f>
        <v>0.90740745319334692</v>
      </c>
      <c r="AB235" s="1" t="s">
        <v>624</v>
      </c>
    </row>
    <row r="236" spans="1:28" ht="38.25" x14ac:dyDescent="0.25">
      <c r="A236" s="25">
        <v>1107051404</v>
      </c>
      <c r="B236" s="1">
        <v>227</v>
      </c>
      <c r="C236" s="1" t="s">
        <v>625</v>
      </c>
      <c r="D236" s="22">
        <v>44581</v>
      </c>
      <c r="E236" s="22">
        <v>44926</v>
      </c>
      <c r="F236" s="57">
        <v>10011648</v>
      </c>
      <c r="G236" s="58">
        <v>114833603</v>
      </c>
      <c r="H236" s="42">
        <v>0</v>
      </c>
      <c r="I236" s="23">
        <f t="shared" si="10"/>
        <v>114833603</v>
      </c>
      <c r="J236" s="29" t="s">
        <v>258</v>
      </c>
      <c r="K236" s="22">
        <v>44585</v>
      </c>
      <c r="L236" s="1" t="s">
        <v>83</v>
      </c>
      <c r="M236" s="22">
        <v>44926</v>
      </c>
      <c r="N236" s="41"/>
      <c r="O236" s="25"/>
      <c r="P236" s="22"/>
      <c r="Q236" s="22"/>
      <c r="R236" s="25"/>
      <c r="S236" s="22"/>
      <c r="T236" s="22"/>
      <c r="U236" s="1" t="s">
        <v>626</v>
      </c>
      <c r="V236" s="24" t="str">
        <f>VLOOKUP(Tabla2[[#All],[No. Contrato]],'[1]BASE DE DATOS CONTRATISTAS'!$A$1:$AO$364,41,)</f>
        <v xml:space="preserve">Contratación Directa </v>
      </c>
      <c r="W236" s="1" t="s">
        <v>28</v>
      </c>
      <c r="X236" s="43" t="str">
        <f>VLOOKUP(Tabla2[[#This Row],[No. Contrato]],'[1]BASE DE DATOS CONTRATISTAS'!$A:$N,14,FALSE)</f>
        <v>margaritamarin@supertransporte.gov.co</v>
      </c>
      <c r="Y236" s="44">
        <f>VLOOKUP($A236,'BASE DE DATOS'!$A:$AL,17,FALSE)</f>
        <v>82429235</v>
      </c>
      <c r="Z236" s="44">
        <f>VLOOKUP($A236,'BASE DE DATOS'!$A:$AL,16,FALSE)</f>
        <v>32404368</v>
      </c>
      <c r="AA236" s="45">
        <f>VLOOKUP($A236,'BASE DE DATOS'!$A:$AL,18,FALSE)</f>
        <v>0.71781458429027956</v>
      </c>
      <c r="AB236" s="1" t="s">
        <v>627</v>
      </c>
    </row>
    <row r="237" spans="1:28" ht="51" x14ac:dyDescent="0.25">
      <c r="A237" s="25">
        <v>1073518836</v>
      </c>
      <c r="B237" s="1">
        <v>228</v>
      </c>
      <c r="C237" s="1" t="s">
        <v>628</v>
      </c>
      <c r="D237" s="22">
        <v>44581</v>
      </c>
      <c r="E237" s="22">
        <v>44926</v>
      </c>
      <c r="F237" s="57">
        <v>2462720</v>
      </c>
      <c r="G237" s="58">
        <v>28321280</v>
      </c>
      <c r="H237" s="42">
        <v>0</v>
      </c>
      <c r="I237" s="23">
        <f t="shared" si="10"/>
        <v>28321280</v>
      </c>
      <c r="J237" s="1" t="s">
        <v>611</v>
      </c>
      <c r="K237" s="22">
        <v>44587</v>
      </c>
      <c r="L237" s="1" t="s">
        <v>26</v>
      </c>
      <c r="M237" s="22">
        <v>44926</v>
      </c>
      <c r="N237" s="41"/>
      <c r="O237" s="25"/>
      <c r="P237" s="22"/>
      <c r="Q237" s="22"/>
      <c r="R237" s="25"/>
      <c r="S237" s="22"/>
      <c r="T237" s="22"/>
      <c r="U237" s="1" t="s">
        <v>612</v>
      </c>
      <c r="V237" s="24" t="str">
        <f>VLOOKUP(Tabla2[[#All],[No. Contrato]],'[1]BASE DE DATOS CONTRATISTAS'!$A$1:$AO$364,41,)</f>
        <v xml:space="preserve">Contratación Directa </v>
      </c>
      <c r="W237" s="1" t="s">
        <v>28</v>
      </c>
      <c r="X237" s="43" t="str">
        <f>VLOOKUP(Tabla2[[#This Row],[No. Contrato]],'[1]BASE DE DATOS CONTRATISTAS'!$A:$N,14,FALSE)</f>
        <v>natalygarzon@supertransporte.gov.co</v>
      </c>
      <c r="Y237" s="44">
        <f>VLOOKUP($A237,'BASE DE DATOS'!$A:$AL,17,FALSE)</f>
        <v>20112213</v>
      </c>
      <c r="Z237" s="44">
        <f>VLOOKUP($A237,'BASE DE DATOS'!$A:$AL,16,FALSE)</f>
        <v>8209067</v>
      </c>
      <c r="AA237" s="45">
        <f>VLOOKUP($A237,'BASE DE DATOS'!$A:$AL,18,FALSE)</f>
        <v>0.71014491576651906</v>
      </c>
      <c r="AB237" s="1" t="s">
        <v>629</v>
      </c>
    </row>
    <row r="238" spans="1:28" ht="38.25" x14ac:dyDescent="0.25">
      <c r="A238" s="25">
        <v>1016053834</v>
      </c>
      <c r="B238" s="1">
        <v>229</v>
      </c>
      <c r="C238" s="1" t="s">
        <v>630</v>
      </c>
      <c r="D238" s="22">
        <v>44582</v>
      </c>
      <c r="E238" s="22">
        <v>44926</v>
      </c>
      <c r="F238" s="57">
        <v>4768567</v>
      </c>
      <c r="G238" s="58">
        <v>54695467</v>
      </c>
      <c r="H238" s="42">
        <v>0</v>
      </c>
      <c r="I238" s="23">
        <f t="shared" si="10"/>
        <v>54695467</v>
      </c>
      <c r="J238" s="29" t="s">
        <v>258</v>
      </c>
      <c r="K238" s="22">
        <v>44589</v>
      </c>
      <c r="L238" s="1" t="s">
        <v>83</v>
      </c>
      <c r="M238" s="22">
        <v>44926</v>
      </c>
      <c r="N238" s="41"/>
      <c r="O238" s="25"/>
      <c r="P238" s="22"/>
      <c r="Q238" s="22"/>
      <c r="R238" s="25"/>
      <c r="S238" s="22"/>
      <c r="T238" s="22"/>
      <c r="U238" s="1" t="s">
        <v>631</v>
      </c>
      <c r="V238" s="24" t="str">
        <f>VLOOKUP(Tabla2[[#All],[No. Contrato]],'[1]BASE DE DATOS CONTRATISTAS'!$A$1:$AO$364,41,)</f>
        <v xml:space="preserve">Contratación Directa </v>
      </c>
      <c r="W238" s="1" t="s">
        <v>28</v>
      </c>
      <c r="X238" s="43" t="str">
        <f>VLOOKUP(Tabla2[[#This Row],[No. Contrato]],'[1]BASE DE DATOS CONTRATISTAS'!$A:$N,14,FALSE)</f>
        <v>carlosbogota@supertransporte.gov.co</v>
      </c>
      <c r="Y238" s="44">
        <f>VLOOKUP($A238,'BASE DE DATOS'!$A:$AL,17,FALSE)</f>
        <v>38625393</v>
      </c>
      <c r="Z238" s="44">
        <f>VLOOKUP($A238,'BASE DE DATOS'!$A:$AL,16,FALSE)</f>
        <v>16070074</v>
      </c>
      <c r="AA238" s="45">
        <f>VLOOKUP($A238,'BASE DE DATOS'!$A:$AL,18,FALSE)</f>
        <v>0.7061900211949923</v>
      </c>
      <c r="AB238" s="1" t="s">
        <v>632</v>
      </c>
    </row>
    <row r="239" spans="1:28" ht="51" x14ac:dyDescent="0.25">
      <c r="A239" s="25">
        <v>1020749638</v>
      </c>
      <c r="B239" s="1">
        <v>230</v>
      </c>
      <c r="C239" s="1" t="s">
        <v>633</v>
      </c>
      <c r="D239" s="22">
        <v>44581</v>
      </c>
      <c r="E239" s="22">
        <v>44834</v>
      </c>
      <c r="F239" s="57">
        <v>4227072</v>
      </c>
      <c r="G239" s="58">
        <v>34802893</v>
      </c>
      <c r="H239" s="42">
        <v>11131290</v>
      </c>
      <c r="I239" s="23">
        <f t="shared" si="10"/>
        <v>45934183</v>
      </c>
      <c r="J239" s="1" t="s">
        <v>230</v>
      </c>
      <c r="K239" s="22">
        <v>44585</v>
      </c>
      <c r="L239" s="1" t="s">
        <v>83</v>
      </c>
      <c r="M239" s="22">
        <v>44834</v>
      </c>
      <c r="N239" s="41"/>
      <c r="O239" s="25" t="str">
        <f>VLOOKUP(Tabla2[[#This Row],[No. Contrato]],'[1]BASE DE DATOS CONTRATISTAS'!$1:$1048576,34,FALSE)</f>
        <v>ADICIÓN Y PRÓRROGA</v>
      </c>
      <c r="P239" s="22">
        <f>VLOOKUP(Tabla2[[#This Row],[No. Contrato]],'[1]BASE DE DATOS CONTRATISTAS'!$1:$1048576,35,FALSE)</f>
        <v>44832</v>
      </c>
      <c r="Q239" s="22" t="str">
        <f>VLOOKUP(Tabla2[[#This Row],[No. Contrato]],'[1]BASE DE DATOS CONTRATISTAS'!$1:$1048576,36,FALSE)</f>
        <v>N/A</v>
      </c>
      <c r="R239" s="25"/>
      <c r="S239" s="22"/>
      <c r="T239" s="22"/>
      <c r="U239" s="1" t="s">
        <v>634</v>
      </c>
      <c r="V239" s="24" t="str">
        <f>VLOOKUP(Tabla2[[#All],[No. Contrato]],'[1]BASE DE DATOS CONTRATISTAS'!$A$1:$AO$364,41,)</f>
        <v xml:space="preserve">Contratación Directa </v>
      </c>
      <c r="W239" s="1" t="s">
        <v>28</v>
      </c>
      <c r="X239" s="43" t="str">
        <f>VLOOKUP(Tabla2[[#This Row],[No. Contrato]],'[1]BASE DE DATOS CONTRATISTAS'!$A:$N,14,FALSE)</f>
        <v>angelicafonseca@supertransporte.gov.co</v>
      </c>
      <c r="Y239" s="44">
        <f>VLOOKUP($A239,'BASE DE DATOS'!$A:$AL,17,FALSE)</f>
        <v>34802893</v>
      </c>
      <c r="Z239" s="44">
        <f>VLOOKUP($A239,'BASE DE DATOS'!$A:$AL,16,FALSE)</f>
        <v>11131290</v>
      </c>
      <c r="AA239" s="45">
        <f>VLOOKUP($A239,'BASE DE DATOS'!$A:$AL,18,FALSE)</f>
        <v>0.75766870611370185</v>
      </c>
      <c r="AB239" s="1" t="s">
        <v>635</v>
      </c>
    </row>
    <row r="240" spans="1:28" ht="51" x14ac:dyDescent="0.25">
      <c r="A240" s="25">
        <v>1018409536</v>
      </c>
      <c r="B240" s="1">
        <v>231</v>
      </c>
      <c r="C240" s="1" t="s">
        <v>636</v>
      </c>
      <c r="D240" s="22">
        <v>44581</v>
      </c>
      <c r="E240" s="22">
        <v>44834</v>
      </c>
      <c r="F240" s="58">
        <v>6724901</v>
      </c>
      <c r="G240" s="58">
        <v>55368352</v>
      </c>
      <c r="H240" s="42">
        <v>0</v>
      </c>
      <c r="I240" s="23">
        <f t="shared" si="10"/>
        <v>55368352</v>
      </c>
      <c r="J240" s="1" t="s">
        <v>637</v>
      </c>
      <c r="K240" s="22">
        <v>44585</v>
      </c>
      <c r="L240" s="1" t="s">
        <v>83</v>
      </c>
      <c r="M240" s="22">
        <v>44834</v>
      </c>
      <c r="N240" s="41">
        <v>44587</v>
      </c>
      <c r="O240" s="25" t="str">
        <f>VLOOKUP(Tabla2[[#This Row],[No. Contrato]],'[1]BASE DE DATOS CONTRATISTAS'!$1:$1048576,34,FALSE)</f>
        <v>Terminación anticipada del contrato</v>
      </c>
      <c r="P240" s="22">
        <f>VLOOKUP(Tabla2[[#This Row],[No. Contrato]],'[1]BASE DE DATOS CONTRATISTAS'!$1:$1048576,35,FALSE)</f>
        <v>44588</v>
      </c>
      <c r="Q240" s="22" t="str">
        <f>VLOOKUP(Tabla2[[#This Row],[No. Contrato]],'[1]BASE DE DATOS CONTRATISTAS'!$1:$1048576,36,FALSE)</f>
        <v>N/A</v>
      </c>
      <c r="R240" s="25"/>
      <c r="S240" s="22"/>
      <c r="T240" s="22"/>
      <c r="U240" s="1" t="s">
        <v>638</v>
      </c>
      <c r="V240" s="24" t="str">
        <f>VLOOKUP(Tabla2[[#All],[No. Contrato]],'[1]BASE DE DATOS CONTRATISTAS'!$A$1:$AO$364,41,)</f>
        <v xml:space="preserve">Contratación Directa </v>
      </c>
      <c r="W240" s="1" t="s">
        <v>40</v>
      </c>
      <c r="X240" s="43" t="str">
        <f>VLOOKUP(Tabla2[[#This Row],[No. Contrato]],'[1]BASE DE DATOS CONTRATISTAS'!$A:$N,14,FALSE)</f>
        <v>No hay usuario con ese nombre</v>
      </c>
      <c r="Y240" s="44">
        <f>VLOOKUP($A240,'BASE DE DATOS'!$A:$AL,17,FALSE)</f>
        <v>0</v>
      </c>
      <c r="Z240" s="44">
        <f>VLOOKUP($A240,'BASE DE DATOS'!$A:$AL,16,FALSE)</f>
        <v>0</v>
      </c>
      <c r="AA240" s="45">
        <f>VLOOKUP($A240,'BASE DE DATOS'!$A:$AL,18,FALSE)</f>
        <v>0</v>
      </c>
      <c r="AB240" s="1" t="s">
        <v>639</v>
      </c>
    </row>
    <row r="241" spans="1:28" ht="38.25" x14ac:dyDescent="0.25">
      <c r="A241" s="25">
        <v>1096957977</v>
      </c>
      <c r="B241" s="1">
        <v>232</v>
      </c>
      <c r="C241" s="1" t="s">
        <v>640</v>
      </c>
      <c r="D241" s="22">
        <v>44582</v>
      </c>
      <c r="E241" s="22">
        <v>44926</v>
      </c>
      <c r="F241" s="58">
        <v>2941952</v>
      </c>
      <c r="G241" s="58">
        <v>33744189</v>
      </c>
      <c r="H241" s="42">
        <v>0</v>
      </c>
      <c r="I241" s="23">
        <f t="shared" si="10"/>
        <v>33744189</v>
      </c>
      <c r="J241" s="29" t="s">
        <v>258</v>
      </c>
      <c r="K241" s="22">
        <v>44587</v>
      </c>
      <c r="L241" s="1" t="s">
        <v>83</v>
      </c>
      <c r="M241" s="22">
        <v>44926</v>
      </c>
      <c r="N241" s="41"/>
      <c r="O241" s="25"/>
      <c r="P241" s="22"/>
      <c r="Q241" s="22"/>
      <c r="R241" s="25"/>
      <c r="S241" s="22"/>
      <c r="T241" s="22"/>
      <c r="U241" s="1" t="s">
        <v>641</v>
      </c>
      <c r="V241" s="24" t="str">
        <f>VLOOKUP(Tabla2[[#All],[No. Contrato]],'[1]BASE DE DATOS CONTRATISTAS'!$A$1:$AO$364,41,)</f>
        <v xml:space="preserve">Contratación Directa </v>
      </c>
      <c r="W241" s="1" t="s">
        <v>28</v>
      </c>
      <c r="X241" s="43" t="str">
        <f>VLOOKUP(Tabla2[[#This Row],[No. Contrato]],'[1]BASE DE DATOS CONTRATISTAS'!$A:$N,14,FALSE)</f>
        <v>manuelgomez@supertransporte.gov.co</v>
      </c>
      <c r="Y241" s="44">
        <f>VLOOKUP($A241,'BASE DE DATOS'!$A:$AL,17,FALSE)</f>
        <v>24025941</v>
      </c>
      <c r="Z241" s="44">
        <f>VLOOKUP($A241,'BASE DE DATOS'!$A:$AL,16,FALSE)</f>
        <v>9718248</v>
      </c>
      <c r="AA241" s="45">
        <f>VLOOKUP($A241,'BASE DE DATOS'!$A:$AL,18,FALSE)</f>
        <v>0.71200232431130583</v>
      </c>
      <c r="AB241" s="1" t="s">
        <v>642</v>
      </c>
    </row>
    <row r="242" spans="1:28" ht="38.25" x14ac:dyDescent="0.25">
      <c r="A242" s="25">
        <v>1065624184</v>
      </c>
      <c r="B242" s="1">
        <v>233</v>
      </c>
      <c r="C242" s="1" t="s">
        <v>643</v>
      </c>
      <c r="D242" s="22">
        <v>44581</v>
      </c>
      <c r="E242" s="22">
        <v>44926</v>
      </c>
      <c r="F242" s="57">
        <v>3529728</v>
      </c>
      <c r="G242" s="58">
        <v>40591872</v>
      </c>
      <c r="H242" s="42">
        <v>0</v>
      </c>
      <c r="I242" s="23">
        <f t="shared" si="10"/>
        <v>40591872</v>
      </c>
      <c r="J242" s="1" t="s">
        <v>270</v>
      </c>
      <c r="K242" s="22">
        <v>44585</v>
      </c>
      <c r="L242" s="1" t="s">
        <v>83</v>
      </c>
      <c r="M242" s="22">
        <v>44926</v>
      </c>
      <c r="N242" s="41"/>
      <c r="O242" s="25" t="str">
        <f>VLOOKUP(Tabla2[[#This Row],[No. Contrato]],'[1]BASE DE DATOS CONTRATISTAS'!$1:$1048576,34,FALSE)</f>
        <v>CESIÓN</v>
      </c>
      <c r="P242" s="22">
        <f>VLOOKUP(Tabla2[[#This Row],[No. Contrato]],'[1]BASE DE DATOS CONTRATISTAS'!$1:$1048576,35,FALSE)</f>
        <v>44769</v>
      </c>
      <c r="Q242" s="22"/>
      <c r="R242" s="25"/>
      <c r="S242" s="22"/>
      <c r="T242" s="22"/>
      <c r="U242" s="1" t="s">
        <v>267</v>
      </c>
      <c r="V242" s="24" t="str">
        <f>VLOOKUP(Tabla2[[#All],[No. Contrato]],'[1]BASE DE DATOS CONTRATISTAS'!$A$1:$AO$364,41,)</f>
        <v xml:space="preserve">Contratación Directa </v>
      </c>
      <c r="W242" s="1" t="s">
        <v>28</v>
      </c>
      <c r="X242" s="43" t="str">
        <f>VLOOKUP(Tabla2[[#This Row],[No. Contrato]],'[1]BASE DE DATOS CONTRATISTAS'!$A:$N,14,FALSE)</f>
        <v>BeatrizMejia@supertransporte.gov.co</v>
      </c>
      <c r="Y242" s="44">
        <f>VLOOKUP($A242,'BASE DE DATOS'!$A:$AL,17,FALSE)</f>
        <v>1953300</v>
      </c>
      <c r="Z242" s="44">
        <f>VLOOKUP($A242,'BASE DE DATOS'!$A:$AL,16,FALSE)</f>
        <v>0</v>
      </c>
      <c r="AA242" s="45">
        <f>VLOOKUP($A242,'BASE DE DATOS'!$A:$AL,18,FALSE)</f>
        <v>1</v>
      </c>
      <c r="AB242" s="43" t="s">
        <v>644</v>
      </c>
    </row>
    <row r="243" spans="1:28" ht="38.25" x14ac:dyDescent="0.25">
      <c r="A243" s="25">
        <v>81715667</v>
      </c>
      <c r="B243" s="1">
        <v>234</v>
      </c>
      <c r="C243" s="1" t="s">
        <v>645</v>
      </c>
      <c r="D243" s="22">
        <v>44581</v>
      </c>
      <c r="E243" s="22">
        <v>44926</v>
      </c>
      <c r="F243" s="58">
        <v>3529728</v>
      </c>
      <c r="G243" s="58">
        <v>39768269</v>
      </c>
      <c r="H243" s="42">
        <v>0</v>
      </c>
      <c r="I243" s="23">
        <f t="shared" si="10"/>
        <v>39768269</v>
      </c>
      <c r="J243" s="1" t="s">
        <v>270</v>
      </c>
      <c r="K243" s="22">
        <v>44585</v>
      </c>
      <c r="L243" s="1" t="s">
        <v>83</v>
      </c>
      <c r="M243" s="22">
        <v>44926</v>
      </c>
      <c r="N243" s="41"/>
      <c r="O243" s="25"/>
      <c r="P243" s="22"/>
      <c r="Q243" s="22"/>
      <c r="R243" s="25"/>
      <c r="S243" s="22"/>
      <c r="T243" s="22"/>
      <c r="U243" s="1" t="s">
        <v>267</v>
      </c>
      <c r="V243" s="24" t="str">
        <f>VLOOKUP(Tabla2[[#All],[No. Contrato]],'[1]BASE DE DATOS CONTRATISTAS'!$A$1:$AO$364,41,)</f>
        <v xml:space="preserve">Contratación Directa </v>
      </c>
      <c r="W243" s="1" t="s">
        <v>28</v>
      </c>
      <c r="X243" s="43" t="str">
        <f>VLOOKUP(Tabla2[[#This Row],[No. Contrato]],'[1]BASE DE DATOS CONTRATISTAS'!$A:$N,14,FALSE)</f>
        <v>daladierfigueroa@supertransporte.gov.co</v>
      </c>
      <c r="Y243" s="44">
        <f>VLOOKUP($A243,'BASE DE DATOS'!$A:$AL,17,FALSE)</f>
        <v>2065749</v>
      </c>
      <c r="Z243" s="44">
        <f>VLOOKUP($A243,'BASE DE DATOS'!$A:$AL,16,FALSE)</f>
        <v>0</v>
      </c>
      <c r="AA243" s="45">
        <f>VLOOKUP($A243,'BASE DE DATOS'!$A:$AL,18,FALSE)</f>
        <v>1</v>
      </c>
      <c r="AB243" s="1" t="s">
        <v>646</v>
      </c>
    </row>
    <row r="244" spans="1:28" ht="38.25" x14ac:dyDescent="0.25">
      <c r="A244" s="25">
        <v>7141718</v>
      </c>
      <c r="B244" s="1">
        <v>235</v>
      </c>
      <c r="C244" s="1" t="s">
        <v>647</v>
      </c>
      <c r="D244" s="22">
        <v>44581</v>
      </c>
      <c r="E244" s="22">
        <v>44926</v>
      </c>
      <c r="F244" s="58">
        <v>4768567</v>
      </c>
      <c r="G244" s="58">
        <v>53725858</v>
      </c>
      <c r="H244" s="42">
        <v>0</v>
      </c>
      <c r="I244" s="23">
        <f t="shared" si="10"/>
        <v>53725858</v>
      </c>
      <c r="J244" s="28" t="s">
        <v>562</v>
      </c>
      <c r="K244" s="22">
        <v>44586</v>
      </c>
      <c r="L244" s="1" t="s">
        <v>83</v>
      </c>
      <c r="M244" s="22">
        <v>44926</v>
      </c>
      <c r="N244" s="41"/>
      <c r="O244" s="25" t="str">
        <f>VLOOKUP(Tabla2[[#This Row],[No. Contrato]],'[1]BASE DE DATOS CONTRATISTAS'!$1:$1048576,34,FALSE)</f>
        <v>CESIÓN</v>
      </c>
      <c r="P244" s="22">
        <f>VLOOKUP(Tabla2[[#This Row],[No. Contrato]],'[1]BASE DE DATOS CONTRATISTAS'!$1:$1048576,35,FALSE)</f>
        <v>44764</v>
      </c>
      <c r="Q244" s="22"/>
      <c r="R244" s="25"/>
      <c r="S244" s="22"/>
      <c r="T244" s="22"/>
      <c r="U244" s="1" t="s">
        <v>267</v>
      </c>
      <c r="V244" s="24" t="str">
        <f>VLOOKUP(Tabla2[[#All],[No. Contrato]],'[1]BASE DE DATOS CONTRATISTAS'!$A$1:$AO$364,41,)</f>
        <v xml:space="preserve">Contratación Directa </v>
      </c>
      <c r="W244" s="1" t="s">
        <v>28</v>
      </c>
      <c r="X244" s="43" t="str">
        <f>VLOOKUP(Tabla2[[#This Row],[No. Contrato]],'[1]BASE DE DATOS CONTRATISTAS'!$A:$N,14,FALSE)</f>
        <v>dimasgutierrez@supertransporte.gov.co</v>
      </c>
      <c r="Y244" s="44">
        <f>VLOOKUP($A244,'BASE DE DATOS'!$A:$AL,17,FALSE)</f>
        <v>2598733</v>
      </c>
      <c r="Z244" s="44">
        <f>VLOOKUP($A244,'BASE DE DATOS'!$A:$AL,16,FALSE)</f>
        <v>0</v>
      </c>
      <c r="AA244" s="45">
        <f>VLOOKUP($A244,'BASE DE DATOS'!$A:$AL,18,FALSE)</f>
        <v>1</v>
      </c>
      <c r="AB244" s="1" t="s">
        <v>648</v>
      </c>
    </row>
    <row r="245" spans="1:28" ht="38.25" x14ac:dyDescent="0.25">
      <c r="A245" s="25">
        <v>1094908962</v>
      </c>
      <c r="B245" s="1">
        <v>236</v>
      </c>
      <c r="C245" s="1" t="s">
        <v>649</v>
      </c>
      <c r="D245" s="22">
        <v>44582</v>
      </c>
      <c r="E245" s="22">
        <v>44926</v>
      </c>
      <c r="F245" s="58">
        <v>3529728</v>
      </c>
      <c r="G245" s="58">
        <v>39768269</v>
      </c>
      <c r="H245" s="42">
        <v>0</v>
      </c>
      <c r="I245" s="23">
        <f t="shared" si="10"/>
        <v>39768269</v>
      </c>
      <c r="J245" s="1" t="s">
        <v>270</v>
      </c>
      <c r="K245" s="22">
        <v>44587</v>
      </c>
      <c r="L245" s="1" t="s">
        <v>83</v>
      </c>
      <c r="M245" s="22">
        <v>44926</v>
      </c>
      <c r="N245" s="41"/>
      <c r="O245" s="25"/>
      <c r="P245" s="22"/>
      <c r="Q245" s="22"/>
      <c r="R245" s="25"/>
      <c r="S245" s="22"/>
      <c r="T245" s="22"/>
      <c r="U245" s="1" t="s">
        <v>267</v>
      </c>
      <c r="V245" s="24" t="str">
        <f>VLOOKUP(Tabla2[[#All],[No. Contrato]],'[1]BASE DE DATOS CONTRATISTAS'!$A$1:$AO$364,41,)</f>
        <v xml:space="preserve">Contratación Directa </v>
      </c>
      <c r="W245" s="1" t="s">
        <v>28</v>
      </c>
      <c r="X245" s="43" t="str">
        <f>VLOOKUP(Tabla2[[#This Row],[No. Contrato]],'[1]BASE DE DATOS CONTRATISTAS'!$A:$N,14,FALSE)</f>
        <v>jeffersonjimenez@supertransporte.gov.co</v>
      </c>
      <c r="Y245" s="44">
        <f>VLOOKUP($A245,'BASE DE DATOS'!$A:$AL,17,FALSE)</f>
        <v>2030933</v>
      </c>
      <c r="Z245" s="44">
        <f>VLOOKUP($A245,'BASE DE DATOS'!$A:$AL,16,FALSE)</f>
        <v>0</v>
      </c>
      <c r="AA245" s="45">
        <f>VLOOKUP($A245,'BASE DE DATOS'!$A:$AL,18,FALSE)</f>
        <v>1</v>
      </c>
      <c r="AB245" s="1" t="s">
        <v>650</v>
      </c>
    </row>
    <row r="246" spans="1:28" ht="38.25" x14ac:dyDescent="0.25">
      <c r="A246" s="25">
        <v>98394090</v>
      </c>
      <c r="B246" s="1">
        <v>237</v>
      </c>
      <c r="C246" s="1" t="s">
        <v>651</v>
      </c>
      <c r="D246" s="22">
        <v>44582</v>
      </c>
      <c r="E246" s="22">
        <v>44926</v>
      </c>
      <c r="F246" s="58">
        <v>4227072</v>
      </c>
      <c r="G246" s="58">
        <v>47625011</v>
      </c>
      <c r="H246" s="42">
        <v>0</v>
      </c>
      <c r="I246" s="23">
        <f t="shared" si="10"/>
        <v>47625011</v>
      </c>
      <c r="J246" s="1" t="s">
        <v>270</v>
      </c>
      <c r="K246" s="22">
        <v>44585</v>
      </c>
      <c r="L246" s="1" t="s">
        <v>83</v>
      </c>
      <c r="M246" s="22">
        <v>44926</v>
      </c>
      <c r="N246" s="41"/>
      <c r="O246" s="25"/>
      <c r="P246" s="22"/>
      <c r="Q246" s="22"/>
      <c r="R246" s="25"/>
      <c r="S246" s="22"/>
      <c r="T246" s="22"/>
      <c r="U246" s="1" t="s">
        <v>267</v>
      </c>
      <c r="V246" s="24" t="str">
        <f>VLOOKUP(Tabla2[[#All],[No. Contrato]],'[1]BASE DE DATOS CONTRATISTAS'!$A$1:$AO$364,41,)</f>
        <v xml:space="preserve">Contratación Directa </v>
      </c>
      <c r="W246" s="1" t="s">
        <v>28</v>
      </c>
      <c r="X246" s="43" t="str">
        <f>VLOOKUP(Tabla2[[#This Row],[No. Contrato]],'[1]BASE DE DATOS CONTRATISTAS'!$A:$N,14,FALSE)</f>
        <v>luisfmartinez@supertransporte.gov.co</v>
      </c>
      <c r="Y246" s="44">
        <f>VLOOKUP($A246,'BASE DE DATOS'!$A:$AL,17,FALSE)</f>
        <v>2151407</v>
      </c>
      <c r="Z246" s="44">
        <f>VLOOKUP($A246,'BASE DE DATOS'!$A:$AL,16,FALSE)</f>
        <v>0</v>
      </c>
      <c r="AA246" s="45">
        <f>VLOOKUP($A246,'BASE DE DATOS'!$A:$AL,18,FALSE)</f>
        <v>1</v>
      </c>
      <c r="AB246" s="1" t="s">
        <v>652</v>
      </c>
    </row>
    <row r="247" spans="1:28" ht="38.25" x14ac:dyDescent="0.25">
      <c r="A247" s="25">
        <v>1121933541</v>
      </c>
      <c r="B247" s="1">
        <v>238</v>
      </c>
      <c r="C247" s="1" t="s">
        <v>653</v>
      </c>
      <c r="D247" s="22">
        <v>44582</v>
      </c>
      <c r="E247" s="22">
        <v>44926</v>
      </c>
      <c r="F247" s="58">
        <v>3529728</v>
      </c>
      <c r="G247" s="58">
        <v>39768269</v>
      </c>
      <c r="H247" s="42">
        <v>0</v>
      </c>
      <c r="I247" s="23">
        <f t="shared" si="10"/>
        <v>39768269</v>
      </c>
      <c r="J247" s="1" t="s">
        <v>270</v>
      </c>
      <c r="K247" s="22">
        <v>44585</v>
      </c>
      <c r="L247" s="1" t="s">
        <v>83</v>
      </c>
      <c r="M247" s="22">
        <v>44926</v>
      </c>
      <c r="N247" s="41"/>
      <c r="O247" s="25"/>
      <c r="P247" s="22"/>
      <c r="Q247" s="22"/>
      <c r="R247" s="25"/>
      <c r="S247" s="22"/>
      <c r="T247" s="22"/>
      <c r="U247" s="1" t="s">
        <v>267</v>
      </c>
      <c r="V247" s="24" t="str">
        <f>VLOOKUP(Tabla2[[#All],[No. Contrato]],'[1]BASE DE DATOS CONTRATISTAS'!$A$1:$AO$364,41,)</f>
        <v xml:space="preserve">Contratación Directa </v>
      </c>
      <c r="W247" s="1" t="s">
        <v>28</v>
      </c>
      <c r="X247" s="43" t="str">
        <f>VLOOKUP(Tabla2[[#This Row],[No. Contrato]],'[1]BASE DE DATOS CONTRATISTAS'!$A:$N,14,FALSE)</f>
        <v>mayerlygarcia@supertransporte.gov.co</v>
      </c>
      <c r="Y247" s="44">
        <f>VLOOKUP($A247,'BASE DE DATOS'!$A:$AL,17,FALSE)</f>
        <v>1628033</v>
      </c>
      <c r="Z247" s="44">
        <f>VLOOKUP($A247,'BASE DE DATOS'!$A:$AL,16,FALSE)</f>
        <v>0</v>
      </c>
      <c r="AA247" s="45">
        <f>VLOOKUP($A247,'BASE DE DATOS'!$A:$AL,18,FALSE)</f>
        <v>1</v>
      </c>
      <c r="AB247" s="43" t="s">
        <v>654</v>
      </c>
    </row>
    <row r="248" spans="1:28" ht="38.25" x14ac:dyDescent="0.25">
      <c r="A248" s="25">
        <v>1140875995</v>
      </c>
      <c r="B248" s="1">
        <v>239</v>
      </c>
      <c r="C248" s="1" t="s">
        <v>655</v>
      </c>
      <c r="D248" s="22">
        <v>44582</v>
      </c>
      <c r="E248" s="22">
        <v>44926</v>
      </c>
      <c r="F248" s="58">
        <v>3529728</v>
      </c>
      <c r="G248" s="58">
        <v>39768269</v>
      </c>
      <c r="H248" s="42">
        <v>0</v>
      </c>
      <c r="I248" s="23">
        <f t="shared" si="10"/>
        <v>39768269</v>
      </c>
      <c r="J248" s="1" t="s">
        <v>270</v>
      </c>
      <c r="K248" s="22">
        <v>44586</v>
      </c>
      <c r="L248" s="1" t="s">
        <v>83</v>
      </c>
      <c r="M248" s="22">
        <v>44926</v>
      </c>
      <c r="N248" s="41"/>
      <c r="O248" s="25"/>
      <c r="P248" s="22"/>
      <c r="Q248" s="22"/>
      <c r="R248" s="25"/>
      <c r="S248" s="22"/>
      <c r="T248" s="22"/>
      <c r="U248" s="1" t="s">
        <v>267</v>
      </c>
      <c r="V248" s="24" t="str">
        <f>VLOOKUP(Tabla2[[#All],[No. Contrato]],'[1]BASE DE DATOS CONTRATISTAS'!$A$1:$AO$364,41,)</f>
        <v xml:space="preserve">Contratación Directa </v>
      </c>
      <c r="W248" s="1" t="s">
        <v>28</v>
      </c>
      <c r="X248" s="43" t="str">
        <f>VLOOKUP(Tabla2[[#This Row],[No. Contrato]],'[1]BASE DE DATOS CONTRATISTAS'!$A:$N,14,FALSE)</f>
        <v>Sheiladelaosa@supertransporte.gov.co</v>
      </c>
      <c r="Y248" s="44">
        <f>VLOOKUP($A248,'BASE DE DATOS'!$A:$AL,17,FALSE)</f>
        <v>25531699</v>
      </c>
      <c r="Z248" s="44">
        <f>VLOOKUP($A248,'BASE DE DATOS'!$A:$AL,16,FALSE)</f>
        <v>14236570</v>
      </c>
      <c r="AA248" s="45">
        <f>VLOOKUP($A248,'BASE DE DATOS'!$A:$AL,18,FALSE)</f>
        <v>0.64201182606162721</v>
      </c>
      <c r="AB248" s="43" t="s">
        <v>656</v>
      </c>
    </row>
    <row r="249" spans="1:28" ht="38.25" x14ac:dyDescent="0.25">
      <c r="A249" s="25">
        <v>1083009524</v>
      </c>
      <c r="B249" s="1">
        <v>240</v>
      </c>
      <c r="C249" s="1" t="s">
        <v>657</v>
      </c>
      <c r="D249" s="22">
        <v>44582</v>
      </c>
      <c r="E249" s="22">
        <v>44926</v>
      </c>
      <c r="F249" s="58">
        <v>3529728</v>
      </c>
      <c r="G249" s="58">
        <v>39768269</v>
      </c>
      <c r="H249" s="42">
        <v>0</v>
      </c>
      <c r="I249" s="23">
        <f t="shared" si="10"/>
        <v>39768269</v>
      </c>
      <c r="J249" s="1" t="s">
        <v>658</v>
      </c>
      <c r="K249" s="22">
        <v>44585</v>
      </c>
      <c r="L249" s="1" t="s">
        <v>83</v>
      </c>
      <c r="M249" s="22">
        <v>44926</v>
      </c>
      <c r="N249" s="41"/>
      <c r="O249" s="25" t="str">
        <f>VLOOKUP(Tabla2[[#This Row],[No. Contrato]],'[1]BASE DE DATOS CONTRATISTAS'!$1:$1048576,34,FALSE)</f>
        <v>CESIÓN</v>
      </c>
      <c r="P249" s="22">
        <f>VLOOKUP(Tabla2[[#This Row],[No. Contrato]],'[1]BASE DE DATOS CONTRATISTAS'!$1:$1048576,35,FALSE)</f>
        <v>44764</v>
      </c>
      <c r="Q249" s="22"/>
      <c r="R249" s="25"/>
      <c r="S249" s="22"/>
      <c r="T249" s="22"/>
      <c r="U249" s="1" t="s">
        <v>267</v>
      </c>
      <c r="V249" s="24" t="str">
        <f>VLOOKUP(Tabla2[[#All],[No. Contrato]],'[1]BASE DE DATOS CONTRATISTAS'!$A$1:$AO$364,41,)</f>
        <v xml:space="preserve">Contratación Directa </v>
      </c>
      <c r="W249" s="1" t="s">
        <v>28</v>
      </c>
      <c r="X249" s="43" t="str">
        <f>VLOOKUP(Tabla2[[#This Row],[No. Contrato]],'[1]BASE DE DATOS CONTRATISTAS'!$A:$N,14,FALSE)</f>
        <v>yuliethzuniga@supertransporte.gov.co</v>
      </c>
      <c r="Y249" s="44">
        <f>VLOOKUP($A249,'BASE DE DATOS'!$A:$AL,17,FALSE)</f>
        <v>1905700</v>
      </c>
      <c r="Z249" s="44">
        <f>VLOOKUP($A249,'BASE DE DATOS'!$A:$AL,16,FALSE)</f>
        <v>0</v>
      </c>
      <c r="AA249" s="45">
        <f>VLOOKUP($A249,'BASE DE DATOS'!$A:$AL,18,FALSE)</f>
        <v>1</v>
      </c>
      <c r="AB249" s="43" t="s">
        <v>659</v>
      </c>
    </row>
    <row r="250" spans="1:28" ht="38.25" x14ac:dyDescent="0.25">
      <c r="A250" s="25">
        <v>1020802848</v>
      </c>
      <c r="B250" s="1">
        <v>241</v>
      </c>
      <c r="C250" s="1" t="s">
        <v>3166</v>
      </c>
      <c r="D250" s="22">
        <v>44581</v>
      </c>
      <c r="E250" s="22">
        <v>44926</v>
      </c>
      <c r="F250" s="58">
        <v>3529728</v>
      </c>
      <c r="G250" s="58">
        <v>40238899</v>
      </c>
      <c r="H250" s="42">
        <v>0</v>
      </c>
      <c r="I250" s="23">
        <f t="shared" ref="I250" si="12">G250+H250</f>
        <v>40238899</v>
      </c>
      <c r="J250" s="1" t="s">
        <v>660</v>
      </c>
      <c r="K250" s="22">
        <v>44582</v>
      </c>
      <c r="L250" s="1" t="s">
        <v>26</v>
      </c>
      <c r="M250" s="22">
        <v>44926</v>
      </c>
      <c r="N250" s="41"/>
      <c r="O250" s="25" t="str">
        <f>VLOOKUP(Tabla2[[#This Row],[No. Contrato]],'[1]BASE DE DATOS CONTRATISTAS'!$1:$1048576,34,FALSE)</f>
        <v>CESIÓN</v>
      </c>
      <c r="P250" s="22">
        <f>VLOOKUP(Tabla2[[#This Row],[No. Contrato]],'[1]BASE DE DATOS CONTRATISTAS'!$1:$1048576,35,FALSE)</f>
        <v>44656</v>
      </c>
      <c r="Q250" s="22"/>
      <c r="R250" s="25"/>
      <c r="S250" s="22"/>
      <c r="T250" s="22"/>
      <c r="U250" s="1" t="s">
        <v>661</v>
      </c>
      <c r="V250" s="24" t="str">
        <f>VLOOKUP(Tabla2[[#All],[No. Contrato]],'[1]BASE DE DATOS CONTRATISTAS'!$A$1:$AO$364,41,)</f>
        <v xml:space="preserve">Contratación Directa </v>
      </c>
      <c r="W250" s="1" t="s">
        <v>98</v>
      </c>
      <c r="X250" s="43" t="str">
        <f>VLOOKUP(Tabla2[[#This Row],[No. Contrato]],'[1]BASE DE DATOS CONTRATISTAS'!$A:$N,14,FALSE)</f>
        <v>claudiamendez@supertransporte.gov.co</v>
      </c>
      <c r="Y250" s="44">
        <f>VLOOKUP($A250,'BASE DE DATOS'!$A:$AL,17,FALSE)</f>
        <v>8824320</v>
      </c>
      <c r="Z250" s="44">
        <f>VLOOKUP($A250,'BASE DE DATOS'!$A:$AL,16,FALSE)</f>
        <v>0</v>
      </c>
      <c r="AA250" s="45">
        <f>VLOOKUP($A250,'BASE DE DATOS'!$A:$AL,18,FALSE)</f>
        <v>1</v>
      </c>
      <c r="AB250" s="43" t="s">
        <v>662</v>
      </c>
    </row>
    <row r="251" spans="1:28" ht="38.25" x14ac:dyDescent="0.25">
      <c r="A251" s="25">
        <v>39813834</v>
      </c>
      <c r="B251" s="1">
        <v>241</v>
      </c>
      <c r="C251" s="1" t="s">
        <v>3167</v>
      </c>
      <c r="D251" s="22">
        <v>44581</v>
      </c>
      <c r="E251" s="22">
        <v>44926</v>
      </c>
      <c r="F251" s="58">
        <v>3529728</v>
      </c>
      <c r="G251" s="58">
        <v>40238899</v>
      </c>
      <c r="H251" s="42">
        <v>0</v>
      </c>
      <c r="I251" s="23">
        <f t="shared" si="10"/>
        <v>40238899</v>
      </c>
      <c r="J251" s="1" t="s">
        <v>660</v>
      </c>
      <c r="K251" s="22">
        <v>44582</v>
      </c>
      <c r="L251" s="1" t="s">
        <v>26</v>
      </c>
      <c r="M251" s="22">
        <v>44926</v>
      </c>
      <c r="N251" s="41"/>
      <c r="O251" s="25" t="str">
        <f>VLOOKUP(Tabla2[[#This Row],[No. Contrato]],'[1]BASE DE DATOS CONTRATISTAS'!$1:$1048576,34,FALSE)</f>
        <v>CESIÓN</v>
      </c>
      <c r="P251" s="22">
        <f>VLOOKUP(Tabla2[[#This Row],[No. Contrato]],'[1]BASE DE DATOS CONTRATISTAS'!$1:$1048576,35,FALSE)</f>
        <v>44656</v>
      </c>
      <c r="Q251" s="22"/>
      <c r="R251" s="25"/>
      <c r="S251" s="22"/>
      <c r="T251" s="22"/>
      <c r="U251" s="1" t="s">
        <v>661</v>
      </c>
      <c r="V251" s="24" t="str">
        <f>VLOOKUP(Tabla2[[#All],[No. Contrato]],'[1]BASE DE DATOS CONTRATISTAS'!$A$1:$AO$364,41,)</f>
        <v xml:space="preserve">Contratación Directa </v>
      </c>
      <c r="W251" s="1" t="s">
        <v>98</v>
      </c>
      <c r="X251" s="43" t="str">
        <f>VLOOKUP(Tabla2[[#This Row],[No. Contrato]],'[1]BASE DE DATOS CONTRATISTAS'!$A:$N,14,FALSE)</f>
        <v>claudiamendez@supertransporte.gov.co</v>
      </c>
      <c r="Y251" s="44">
        <f>VLOOKUP($A251,'BASE DE DATOS'!$A:$AL,17,FALSE)</f>
        <v>20590080</v>
      </c>
      <c r="Z251" s="44">
        <f>VLOOKUP($A251,'BASE DE DATOS'!$A:$AL,16,FALSE)</f>
        <v>10824499</v>
      </c>
      <c r="AA251" s="45">
        <f>VLOOKUP($A251,'BASE DE DATOS'!$A:$AL,18,FALSE)</f>
        <v>0.65543071578326739</v>
      </c>
      <c r="AB251" s="43" t="s">
        <v>662</v>
      </c>
    </row>
    <row r="252" spans="1:28" ht="38.25" x14ac:dyDescent="0.25">
      <c r="A252" s="25">
        <v>901272382</v>
      </c>
      <c r="B252" s="1">
        <v>242</v>
      </c>
      <c r="C252" s="1" t="s">
        <v>663</v>
      </c>
      <c r="D252" s="22">
        <v>44581</v>
      </c>
      <c r="E252" s="22">
        <v>44918</v>
      </c>
      <c r="F252" s="58">
        <v>10011648</v>
      </c>
      <c r="G252" s="58">
        <v>114466509</v>
      </c>
      <c r="H252" s="42">
        <v>0</v>
      </c>
      <c r="I252" s="23">
        <f t="shared" si="10"/>
        <v>114466509</v>
      </c>
      <c r="J252" s="1" t="s">
        <v>92</v>
      </c>
      <c r="K252" s="22">
        <v>44582</v>
      </c>
      <c r="L252" s="1" t="s">
        <v>26</v>
      </c>
      <c r="M252" s="22">
        <v>44918</v>
      </c>
      <c r="N252" s="41"/>
      <c r="O252" s="25"/>
      <c r="P252" s="22"/>
      <c r="Q252" s="22"/>
      <c r="R252" s="25"/>
      <c r="S252" s="22"/>
      <c r="T252" s="22"/>
      <c r="U252" s="1" t="s">
        <v>664</v>
      </c>
      <c r="V252" s="24" t="str">
        <f>VLOOKUP(Tabla2[[#All],[No. Contrato]],'[1]BASE DE DATOS CONTRATISTAS'!$A$1:$AO$364,41,)</f>
        <v xml:space="preserve">Contratación Directa </v>
      </c>
      <c r="W252" s="1" t="s">
        <v>28</v>
      </c>
      <c r="X252" s="43" t="e">
        <f>VLOOKUP(Tabla2[[#This Row],[No. Contrato]],'[1]BASE DE DATOS CONTRATISTAS'!$A:$N,14,FALSE)</f>
        <v>#N/A</v>
      </c>
      <c r="Y252" s="44">
        <f>VLOOKUP($A252,'BASE DE DATOS'!$A:$AL,17,FALSE)</f>
        <v>83430408</v>
      </c>
      <c r="Z252" s="44">
        <f>VLOOKUP($A252,'BASE DE DATOS'!$A:$AL,16,FALSE)</f>
        <v>31036101</v>
      </c>
      <c r="AA252" s="45">
        <f>VLOOKUP($A252,'BASE DE DATOS'!$A:$AL,18,FALSE)</f>
        <v>0.72886304237687549</v>
      </c>
      <c r="AB252" s="1" t="s">
        <v>665</v>
      </c>
    </row>
    <row r="253" spans="1:28" ht="51" x14ac:dyDescent="0.25">
      <c r="A253" s="25">
        <v>901262382</v>
      </c>
      <c r="B253" s="1">
        <v>243</v>
      </c>
      <c r="C253" s="65" t="s">
        <v>666</v>
      </c>
      <c r="D253" s="22">
        <v>44581</v>
      </c>
      <c r="E253" s="22">
        <v>44918</v>
      </c>
      <c r="F253" s="58">
        <v>10011648</v>
      </c>
      <c r="G253" s="58">
        <v>114466509</v>
      </c>
      <c r="H253" s="42">
        <v>0</v>
      </c>
      <c r="I253" s="23">
        <f t="shared" si="10"/>
        <v>114466509</v>
      </c>
      <c r="J253" s="1" t="s">
        <v>92</v>
      </c>
      <c r="K253" s="22">
        <v>44582</v>
      </c>
      <c r="L253" s="1" t="s">
        <v>26</v>
      </c>
      <c r="M253" s="22">
        <v>44918</v>
      </c>
      <c r="N253" s="41"/>
      <c r="O253" s="25"/>
      <c r="P253" s="22"/>
      <c r="Q253" s="22"/>
      <c r="R253" s="25"/>
      <c r="S253" s="22"/>
      <c r="T253" s="22"/>
      <c r="U253" s="1" t="s">
        <v>667</v>
      </c>
      <c r="V253" s="24" t="str">
        <f>VLOOKUP(Tabla2[[#All],[No. Contrato]],'[1]BASE DE DATOS CONTRATISTAS'!$A$1:$AO$364,41,)</f>
        <v xml:space="preserve">Contratación Directa </v>
      </c>
      <c r="W253" s="1" t="s">
        <v>28</v>
      </c>
      <c r="X253" s="43" t="e">
        <f>VLOOKUP(Tabla2[[#This Row],[No. Contrato]],'[1]BASE DE DATOS CONTRATISTAS'!$A:$N,14,FALSE)</f>
        <v>#N/A</v>
      </c>
      <c r="Y253" s="44">
        <f>VLOOKUP($A253,'BASE DE DATOS'!$A:$AL,17,FALSE)</f>
        <v>83430400</v>
      </c>
      <c r="Z253" s="44">
        <f>VLOOKUP($A253,'BASE DE DATOS'!$A:$AL,16,FALSE)</f>
        <v>31036109</v>
      </c>
      <c r="AA253" s="45">
        <f>VLOOKUP($A253,'BASE DE DATOS'!$A:$AL,18,FALSE)</f>
        <v>0.72886297248743737</v>
      </c>
      <c r="AB253" s="1" t="s">
        <v>668</v>
      </c>
    </row>
    <row r="254" spans="1:28" ht="51" x14ac:dyDescent="0.25">
      <c r="A254" s="25">
        <v>1055273839</v>
      </c>
      <c r="B254" s="1">
        <v>244</v>
      </c>
      <c r="C254" s="1" t="s">
        <v>669</v>
      </c>
      <c r="D254" s="22">
        <v>44581</v>
      </c>
      <c r="E254" s="22">
        <v>44926</v>
      </c>
      <c r="F254" s="58">
        <v>2941952</v>
      </c>
      <c r="G254" s="58">
        <v>33047927</v>
      </c>
      <c r="H254" s="42">
        <v>0</v>
      </c>
      <c r="I254" s="23">
        <f t="shared" si="10"/>
        <v>33047927</v>
      </c>
      <c r="J254" s="1" t="s">
        <v>337</v>
      </c>
      <c r="K254" s="22">
        <v>44585</v>
      </c>
      <c r="L254" s="1" t="s">
        <v>83</v>
      </c>
      <c r="M254" s="22">
        <v>44926</v>
      </c>
      <c r="N254" s="41"/>
      <c r="O254" s="25"/>
      <c r="P254" s="22"/>
      <c r="Q254" s="22"/>
      <c r="R254" s="25"/>
      <c r="S254" s="22"/>
      <c r="T254" s="22"/>
      <c r="U254" s="1" t="s">
        <v>309</v>
      </c>
      <c r="V254" s="24" t="str">
        <f>VLOOKUP(Tabla2[[#All],[No. Contrato]],'[1]BASE DE DATOS CONTRATISTAS'!$A$1:$AO$364,41,)</f>
        <v xml:space="preserve">Contratación Directa </v>
      </c>
      <c r="W254" s="1" t="s">
        <v>28</v>
      </c>
      <c r="X254" s="43" t="str">
        <f>VLOOKUP(Tabla2[[#This Row],[No. Contrato]],'[1]BASE DE DATOS CONTRATISTAS'!$A:$N,14,FALSE)</f>
        <v>angelagomez@supertransporte.gov.co</v>
      </c>
      <c r="Y254" s="44">
        <f>VLOOKUP($A254,'BASE DE DATOS'!$A:$AL,17,FALSE)</f>
        <v>24222071</v>
      </c>
      <c r="Z254" s="44">
        <f>VLOOKUP($A254,'BASE DE DATOS'!$A:$AL,16,FALSE)</f>
        <v>8825856</v>
      </c>
      <c r="AA254" s="45">
        <f>VLOOKUP($A254,'BASE DE DATOS'!$A:$AL,18,FALSE)</f>
        <v>0.73293768168877882</v>
      </c>
      <c r="AB254" s="1" t="s">
        <v>670</v>
      </c>
    </row>
    <row r="255" spans="1:28" ht="51" x14ac:dyDescent="0.25">
      <c r="A255" s="25">
        <v>1019031250</v>
      </c>
      <c r="B255" s="1">
        <v>245</v>
      </c>
      <c r="C255" s="1" t="s">
        <v>671</v>
      </c>
      <c r="D255" s="22">
        <v>44581</v>
      </c>
      <c r="E255" s="22">
        <v>44926</v>
      </c>
      <c r="F255" s="58">
        <v>2941952</v>
      </c>
      <c r="G255" s="58">
        <v>33047927</v>
      </c>
      <c r="H255" s="42">
        <v>0</v>
      </c>
      <c r="I255" s="23">
        <f t="shared" si="10"/>
        <v>33047927</v>
      </c>
      <c r="J255" s="1" t="s">
        <v>337</v>
      </c>
      <c r="K255" s="22">
        <v>44585</v>
      </c>
      <c r="L255" s="1" t="s">
        <v>83</v>
      </c>
      <c r="M255" s="22">
        <v>44926</v>
      </c>
      <c r="N255" s="41"/>
      <c r="O255" s="25" t="str">
        <f>VLOOKUP(Tabla2[[#This Row],[No. Contrato]],'[1]BASE DE DATOS CONTRATISTAS'!$1:$1048576,34,FALSE)</f>
        <v>SUSPENSIÓN</v>
      </c>
      <c r="P255" s="22">
        <f>VLOOKUP(Tabla2[[#This Row],[No. Contrato]],'[1]BASE DE DATOS CONTRATISTAS'!$1:$1048576,35,FALSE)</f>
        <v>44637</v>
      </c>
      <c r="Q255" s="22">
        <f>VLOOKUP(Tabla2[[#This Row],[No. Contrato]],'[1]BASE DE DATOS CONTRATISTAS'!$1:$1048576,36,FALSE)</f>
        <v>44700</v>
      </c>
      <c r="R255" s="25" t="str">
        <f>VLOOKUP(Tabla2[[#This Row],[No. Contrato]],'[1]BASE DE DATOS CONTRATISTAS'!$1:$1048576,37,FALSE)</f>
        <v>REINICIO</v>
      </c>
      <c r="S255" s="22">
        <f>VLOOKUP(Tabla2[[#This Row],[No. Contrato]],'[1]BASE DE DATOS CONTRATISTAS'!$1:$1048576,38,FALSE)</f>
        <v>44701</v>
      </c>
      <c r="T255" s="22"/>
      <c r="U255" s="1" t="s">
        <v>309</v>
      </c>
      <c r="V255" s="24" t="str">
        <f>VLOOKUP(Tabla2[[#All],[No. Contrato]],'[1]BASE DE DATOS CONTRATISTAS'!$A$1:$AO$364,41,)</f>
        <v xml:space="preserve">Contratación Directa </v>
      </c>
      <c r="W255" s="1" t="s">
        <v>28</v>
      </c>
      <c r="X255" s="43" t="str">
        <f>VLOOKUP(Tabla2[[#This Row],[No. Contrato]],'[1]BASE DE DATOS CONTRATISTAS'!$A:$N,14,FALSE)</f>
        <v>CarlosVelandia@supertransporte.gov.co</v>
      </c>
      <c r="Y255" s="44">
        <f>VLOOKUP($A255,'BASE DE DATOS'!$A:$AL,17,FALSE)</f>
        <v>18142037</v>
      </c>
      <c r="Z255" s="44">
        <f>VLOOKUP($A255,'BASE DE DATOS'!$A:$AL,16,FALSE)</f>
        <v>14905890</v>
      </c>
      <c r="AA255" s="45">
        <f>VLOOKUP($A255,'BASE DE DATOS'!$A:$AL,18,FALSE)</f>
        <v>0.5489614219978155</v>
      </c>
      <c r="AB255" s="1" t="s">
        <v>672</v>
      </c>
    </row>
    <row r="256" spans="1:28" ht="38.25" x14ac:dyDescent="0.25">
      <c r="A256" s="25">
        <v>1053338183</v>
      </c>
      <c r="B256" s="1">
        <v>246</v>
      </c>
      <c r="C256" s="1" t="s">
        <v>673</v>
      </c>
      <c r="D256" s="22">
        <v>44581</v>
      </c>
      <c r="E256" s="22">
        <v>44926</v>
      </c>
      <c r="F256" s="58">
        <v>1525760</v>
      </c>
      <c r="G256" s="58">
        <v>17139371</v>
      </c>
      <c r="H256" s="42">
        <v>0</v>
      </c>
      <c r="I256" s="23">
        <f t="shared" si="10"/>
        <v>17139371</v>
      </c>
      <c r="J256" s="1" t="s">
        <v>82</v>
      </c>
      <c r="K256" s="22">
        <v>44585</v>
      </c>
      <c r="L256" s="1" t="s">
        <v>83</v>
      </c>
      <c r="M256" s="22">
        <v>44926</v>
      </c>
      <c r="N256" s="41"/>
      <c r="O256" s="25"/>
      <c r="P256" s="22"/>
      <c r="Q256" s="22"/>
      <c r="R256" s="25"/>
      <c r="S256" s="22"/>
      <c r="T256" s="22"/>
      <c r="U256" s="1" t="s">
        <v>574</v>
      </c>
      <c r="V256" s="24" t="str">
        <f>VLOOKUP(Tabla2[[#All],[No. Contrato]],'[1]BASE DE DATOS CONTRATISTAS'!$A$1:$AO$364,41,)</f>
        <v xml:space="preserve">Contratación Directa </v>
      </c>
      <c r="W256" s="1" t="s">
        <v>28</v>
      </c>
      <c r="X256" s="43" t="str">
        <f>VLOOKUP(Tabla2[[#This Row],[No. Contrato]],'[1]BASE DE DATOS CONTRATISTAS'!$A:$N,14,FALSE)</f>
        <v>dayangonzalez@supertransporte.gov.co</v>
      </c>
      <c r="Y256" s="44">
        <f>VLOOKUP($A256,'BASE DE DATOS'!$A:$AL,17,FALSE)</f>
        <v>12562091</v>
      </c>
      <c r="Z256" s="44">
        <f>VLOOKUP($A256,'BASE DE DATOS'!$A:$AL,16,FALSE)</f>
        <v>4577280</v>
      </c>
      <c r="AA256" s="45">
        <f>VLOOKUP($A256,'BASE DE DATOS'!$A:$AL,18,FALSE)</f>
        <v>0.73293769065387526</v>
      </c>
      <c r="AB256" s="1" t="s">
        <v>674</v>
      </c>
    </row>
    <row r="257" spans="1:28" ht="51" x14ac:dyDescent="0.25">
      <c r="A257" s="25">
        <v>1018416931</v>
      </c>
      <c r="B257" s="1">
        <v>247</v>
      </c>
      <c r="C257" s="1" t="s">
        <v>675</v>
      </c>
      <c r="D257" s="22">
        <v>44581</v>
      </c>
      <c r="E257" s="22">
        <v>44926</v>
      </c>
      <c r="F257" s="58">
        <v>2941952</v>
      </c>
      <c r="G257" s="58">
        <v>33047927</v>
      </c>
      <c r="H257" s="42">
        <v>0</v>
      </c>
      <c r="I257" s="23">
        <f t="shared" si="10"/>
        <v>33047927</v>
      </c>
      <c r="J257" s="1" t="s">
        <v>334</v>
      </c>
      <c r="K257" s="22">
        <v>44587</v>
      </c>
      <c r="L257" s="1" t="s">
        <v>83</v>
      </c>
      <c r="M257" s="22">
        <v>44926</v>
      </c>
      <c r="N257" s="41"/>
      <c r="O257" s="25"/>
      <c r="P257" s="22"/>
      <c r="Q257" s="22"/>
      <c r="R257" s="25"/>
      <c r="S257" s="22"/>
      <c r="T257" s="22"/>
      <c r="U257" s="1" t="s">
        <v>309</v>
      </c>
      <c r="V257" s="24" t="str">
        <f>VLOOKUP(Tabla2[[#All],[No. Contrato]],'[1]BASE DE DATOS CONTRATISTAS'!$A$1:$AO$364,41,)</f>
        <v xml:space="preserve">Contratación Directa </v>
      </c>
      <c r="W257" s="1" t="s">
        <v>28</v>
      </c>
      <c r="X257" s="43" t="str">
        <f>VLOOKUP(Tabla2[[#This Row],[No. Contrato]],'[1]BASE DE DATOS CONTRATISTAS'!$A:$N,14,FALSE)</f>
        <v>JuanCortes@supertransporte.gov.co</v>
      </c>
      <c r="Y257" s="44">
        <f>VLOOKUP($A257,'BASE DE DATOS'!$A:$AL,17,FALSE)</f>
        <v>9316181</v>
      </c>
      <c r="Z257" s="44">
        <f>VLOOKUP($A257,'BASE DE DATOS'!$A:$AL,16,FALSE)</f>
        <v>23731746</v>
      </c>
      <c r="AA257" s="45">
        <f>VLOOKUP($A257,'BASE DE DATOS'!$A:$AL,18,FALSE)</f>
        <v>0.28189910368659432</v>
      </c>
      <c r="AB257" s="1" t="s">
        <v>676</v>
      </c>
    </row>
    <row r="258" spans="1:28" ht="38.25" x14ac:dyDescent="0.25">
      <c r="A258" s="25">
        <v>1020814081</v>
      </c>
      <c r="B258" s="1">
        <v>248</v>
      </c>
      <c r="C258" s="1" t="s">
        <v>677</v>
      </c>
      <c r="D258" s="22">
        <v>44581</v>
      </c>
      <c r="E258" s="22">
        <v>44926</v>
      </c>
      <c r="F258" s="58">
        <v>1765376</v>
      </c>
      <c r="G258" s="58">
        <v>19831057</v>
      </c>
      <c r="H258" s="42">
        <v>0</v>
      </c>
      <c r="I258" s="23">
        <f t="shared" si="10"/>
        <v>19831057</v>
      </c>
      <c r="J258" s="1" t="s">
        <v>82</v>
      </c>
      <c r="K258" s="22">
        <v>44585</v>
      </c>
      <c r="L258" s="1" t="s">
        <v>83</v>
      </c>
      <c r="M258" s="22">
        <v>44926</v>
      </c>
      <c r="N258" s="41"/>
      <c r="O258" s="25"/>
      <c r="P258" s="22"/>
      <c r="Q258" s="22"/>
      <c r="R258" s="25"/>
      <c r="S258" s="22"/>
      <c r="T258" s="22"/>
      <c r="U258" s="1" t="s">
        <v>574</v>
      </c>
      <c r="V258" s="24" t="str">
        <f>VLOOKUP(Tabla2[[#All],[No. Contrato]],'[1]BASE DE DATOS CONTRATISTAS'!$A$1:$AO$364,41,)</f>
        <v xml:space="preserve">Contratación Directa </v>
      </c>
      <c r="W258" s="1" t="s">
        <v>28</v>
      </c>
      <c r="X258" s="43" t="str">
        <f>VLOOKUP(Tabla2[[#This Row],[No. Contrato]],'[1]BASE DE DATOS CONTRATISTAS'!$A:$N,14,FALSE)</f>
        <v>JulianPalomino@supertransporte.gov.co</v>
      </c>
      <c r="Y258" s="44">
        <f>VLOOKUP($A258,'BASE DE DATOS'!$A:$AL,17,FALSE)</f>
        <v>14534929</v>
      </c>
      <c r="Z258" s="44">
        <f>VLOOKUP($A258,'BASE DE DATOS'!$A:$AL,16,FALSE)</f>
        <v>5296128</v>
      </c>
      <c r="AA258" s="45">
        <f>VLOOKUP($A258,'BASE DE DATOS'!$A:$AL,18,FALSE)</f>
        <v>0.73293768456214914</v>
      </c>
      <c r="AB258" s="1" t="s">
        <v>678</v>
      </c>
    </row>
    <row r="259" spans="1:28" ht="51" x14ac:dyDescent="0.25">
      <c r="A259" s="25">
        <v>1032497217</v>
      </c>
      <c r="B259" s="1">
        <v>249</v>
      </c>
      <c r="C259" s="1" t="s">
        <v>679</v>
      </c>
      <c r="D259" s="22">
        <v>44581</v>
      </c>
      <c r="E259" s="22">
        <v>44926</v>
      </c>
      <c r="F259" s="58">
        <v>2941952</v>
      </c>
      <c r="G259" s="58">
        <v>33047927</v>
      </c>
      <c r="H259" s="42">
        <v>0</v>
      </c>
      <c r="I259" s="23">
        <f t="shared" si="10"/>
        <v>33047927</v>
      </c>
      <c r="J259" s="1" t="s">
        <v>334</v>
      </c>
      <c r="K259" s="22">
        <v>44585</v>
      </c>
      <c r="L259" s="1" t="s">
        <v>83</v>
      </c>
      <c r="M259" s="22">
        <v>44926</v>
      </c>
      <c r="N259" s="41"/>
      <c r="O259" s="25"/>
      <c r="P259" s="22"/>
      <c r="Q259" s="22"/>
      <c r="R259" s="25"/>
      <c r="S259" s="22"/>
      <c r="T259" s="22"/>
      <c r="U259" s="1" t="s">
        <v>309</v>
      </c>
      <c r="V259" s="24" t="str">
        <f>VLOOKUP(Tabla2[[#All],[No. Contrato]],'[1]BASE DE DATOS CONTRATISTAS'!$A$1:$AO$364,41,)</f>
        <v xml:space="preserve">Contratación Directa </v>
      </c>
      <c r="W259" s="1" t="s">
        <v>28</v>
      </c>
      <c r="X259" s="43" t="str">
        <f>VLOOKUP(Tabla2[[#This Row],[No. Contrato]],'[1]BASE DE DATOS CONTRATISTAS'!$A:$N,14,FALSE)</f>
        <v>juliounate@supertransporte.gov.co</v>
      </c>
      <c r="Y259" s="44">
        <f>VLOOKUP($A259,'BASE DE DATOS'!$A:$AL,17,FALSE)</f>
        <v>24222071</v>
      </c>
      <c r="Z259" s="44">
        <f>VLOOKUP($A259,'BASE DE DATOS'!$A:$AL,16,FALSE)</f>
        <v>8825856</v>
      </c>
      <c r="AA259" s="45">
        <f>VLOOKUP($A259,'BASE DE DATOS'!$A:$AL,18,FALSE)</f>
        <v>0.73293768168877882</v>
      </c>
      <c r="AB259" s="1" t="s">
        <v>680</v>
      </c>
    </row>
    <row r="260" spans="1:28" ht="38.25" x14ac:dyDescent="0.25">
      <c r="A260" s="25">
        <v>1001043829</v>
      </c>
      <c r="B260" s="1">
        <v>250</v>
      </c>
      <c r="C260" s="1" t="s">
        <v>681</v>
      </c>
      <c r="D260" s="22">
        <v>44581</v>
      </c>
      <c r="E260" s="22">
        <v>44926</v>
      </c>
      <c r="F260" s="58">
        <v>1765376</v>
      </c>
      <c r="G260" s="58">
        <v>19831057</v>
      </c>
      <c r="H260" s="42">
        <v>0</v>
      </c>
      <c r="I260" s="23">
        <f t="shared" si="10"/>
        <v>19831057</v>
      </c>
      <c r="J260" s="1" t="s">
        <v>82</v>
      </c>
      <c r="K260" s="22">
        <v>44585</v>
      </c>
      <c r="L260" s="1" t="s">
        <v>83</v>
      </c>
      <c r="M260" s="22">
        <v>44926</v>
      </c>
      <c r="N260" s="41"/>
      <c r="O260" s="25"/>
      <c r="P260" s="22"/>
      <c r="Q260" s="22"/>
      <c r="R260" s="25"/>
      <c r="S260" s="22"/>
      <c r="T260" s="22"/>
      <c r="U260" s="1" t="s">
        <v>574</v>
      </c>
      <c r="V260" s="24" t="str">
        <f>VLOOKUP(Tabla2[[#All],[No. Contrato]],'[1]BASE DE DATOS CONTRATISTAS'!$A$1:$AO$364,41,)</f>
        <v xml:space="preserve">Contratación Directa </v>
      </c>
      <c r="W260" s="1" t="s">
        <v>28</v>
      </c>
      <c r="X260" s="43" t="str">
        <f>VLOOKUP(Tabla2[[#This Row],[No. Contrato]],'[1]BASE DE DATOS CONTRATISTAS'!$A:$N,14,FALSE)</f>
        <v>karoltrujillo@supertransporte.gov.co</v>
      </c>
      <c r="Y260" s="44">
        <f>VLOOKUP($A260,'BASE DE DATOS'!$A:$AL,17,FALSE)</f>
        <v>14534929</v>
      </c>
      <c r="Z260" s="44">
        <f>VLOOKUP($A260,'BASE DE DATOS'!$A:$AL,16,FALSE)</f>
        <v>5296128</v>
      </c>
      <c r="AA260" s="45">
        <f>VLOOKUP($A260,'BASE DE DATOS'!$A:$AL,18,FALSE)</f>
        <v>0.73293768456214914</v>
      </c>
      <c r="AB260" s="1" t="s">
        <v>682</v>
      </c>
    </row>
    <row r="261" spans="1:28" ht="38.25" x14ac:dyDescent="0.25">
      <c r="A261" s="25">
        <v>1024576513</v>
      </c>
      <c r="B261" s="1">
        <v>251</v>
      </c>
      <c r="C261" s="1" t="s">
        <v>683</v>
      </c>
      <c r="D261" s="22">
        <v>44581</v>
      </c>
      <c r="E261" s="22">
        <v>44926</v>
      </c>
      <c r="F261" s="58">
        <v>1873920</v>
      </c>
      <c r="G261" s="58">
        <v>21050368</v>
      </c>
      <c r="H261" s="42">
        <v>0</v>
      </c>
      <c r="I261" s="23">
        <f t="shared" si="10"/>
        <v>21050368</v>
      </c>
      <c r="J261" s="1" t="s">
        <v>82</v>
      </c>
      <c r="K261" s="22">
        <v>44585</v>
      </c>
      <c r="L261" s="1" t="s">
        <v>83</v>
      </c>
      <c r="M261" s="22">
        <v>44926</v>
      </c>
      <c r="N261" s="41"/>
      <c r="O261" s="25"/>
      <c r="P261" s="22"/>
      <c r="Q261" s="22"/>
      <c r="R261" s="25"/>
      <c r="S261" s="22"/>
      <c r="T261" s="22"/>
      <c r="U261" s="1" t="s">
        <v>209</v>
      </c>
      <c r="V261" s="24" t="str">
        <f>VLOOKUP(Tabla2[[#All],[No. Contrato]],'[1]BASE DE DATOS CONTRATISTAS'!$A$1:$AO$364,41,)</f>
        <v xml:space="preserve">Contratación Directa </v>
      </c>
      <c r="W261" s="1" t="s">
        <v>28</v>
      </c>
      <c r="X261" s="43" t="str">
        <f>VLOOKUP(Tabla2[[#This Row],[No. Contrato]],'[1]BASE DE DATOS CONTRATISTAS'!$A:$N,14,FALSE)</f>
        <v>ingridbohorquez@supertransporte.gov.co</v>
      </c>
      <c r="Y261" s="44">
        <f>VLOOKUP($A261,'BASE DE DATOS'!$A:$AL,17,FALSE)</f>
        <v>15428558</v>
      </c>
      <c r="Z261" s="44">
        <f>VLOOKUP($A261,'BASE DE DATOS'!$A:$AL,16,FALSE)</f>
        <v>5621810</v>
      </c>
      <c r="AA261" s="45">
        <f>VLOOKUP($A261,'BASE DE DATOS'!$A:$AL,18,FALSE)</f>
        <v>0.73293531020455316</v>
      </c>
      <c r="AB261" s="1" t="s">
        <v>684</v>
      </c>
    </row>
    <row r="262" spans="1:28" ht="38.25" x14ac:dyDescent="0.25">
      <c r="A262" s="25">
        <v>1053345199</v>
      </c>
      <c r="B262" s="1">
        <v>252</v>
      </c>
      <c r="C262" s="1" t="s">
        <v>685</v>
      </c>
      <c r="D262" s="22">
        <v>44582</v>
      </c>
      <c r="E262" s="22">
        <v>44919</v>
      </c>
      <c r="F262" s="58">
        <v>3179044.86</v>
      </c>
      <c r="G262" s="58">
        <v>35077680</v>
      </c>
      <c r="H262" s="42">
        <v>0</v>
      </c>
      <c r="I262" s="23">
        <f t="shared" si="10"/>
        <v>35077680</v>
      </c>
      <c r="J262" s="1" t="s">
        <v>532</v>
      </c>
      <c r="K262" s="22">
        <v>44588</v>
      </c>
      <c r="L262" s="1" t="s">
        <v>26</v>
      </c>
      <c r="M262" s="22">
        <v>44919</v>
      </c>
      <c r="N262" s="41"/>
      <c r="O262" s="25"/>
      <c r="P262" s="22"/>
      <c r="Q262" s="22"/>
      <c r="R262" s="25"/>
      <c r="S262" s="22"/>
      <c r="T262" s="22"/>
      <c r="U262" s="1" t="s">
        <v>686</v>
      </c>
      <c r="V262" s="24" t="str">
        <f>VLOOKUP(Tabla2[[#All],[No. Contrato]],'[1]BASE DE DATOS CONTRATISTAS'!$A$1:$AO$364,41,)</f>
        <v xml:space="preserve">Contratación Directa </v>
      </c>
      <c r="W262" s="1" t="s">
        <v>28</v>
      </c>
      <c r="X262" s="43" t="str">
        <f>VLOOKUP(Tabla2[[#This Row],[No. Contrato]],'[1]BASE DE DATOS CONTRATISTAS'!$A:$N,14,FALSE)</f>
        <v>dannasierra@supertransporte.gov.co</v>
      </c>
      <c r="Y262" s="44">
        <f>VLOOKUP($A262,'BASE DE DATOS'!$A:$AL,17,FALSE)</f>
        <v>25856225</v>
      </c>
      <c r="Z262" s="44">
        <f>VLOOKUP($A262,'BASE DE DATOS'!$A:$AL,16,FALSE)</f>
        <v>9221455</v>
      </c>
      <c r="AA262" s="45">
        <f>VLOOKUP($A262,'BASE DE DATOS'!$A:$AL,18,FALSE)</f>
        <v>0.73711331536179137</v>
      </c>
      <c r="AB262" s="1" t="s">
        <v>687</v>
      </c>
    </row>
    <row r="263" spans="1:28" ht="38.25" x14ac:dyDescent="0.25">
      <c r="A263" s="25">
        <v>1010234598</v>
      </c>
      <c r="B263" s="1">
        <v>253</v>
      </c>
      <c r="C263" s="1" t="s">
        <v>688</v>
      </c>
      <c r="D263" s="30">
        <v>44585</v>
      </c>
      <c r="E263" s="22">
        <v>44926</v>
      </c>
      <c r="F263" s="58">
        <v>3179045</v>
      </c>
      <c r="G263" s="58">
        <v>36029175</v>
      </c>
      <c r="H263" s="42">
        <v>0</v>
      </c>
      <c r="I263" s="23">
        <f t="shared" si="10"/>
        <v>36029175</v>
      </c>
      <c r="J263" s="1" t="s">
        <v>301</v>
      </c>
      <c r="K263" s="22">
        <v>44587</v>
      </c>
      <c r="L263" s="1" t="s">
        <v>83</v>
      </c>
      <c r="M263" s="22">
        <v>44926</v>
      </c>
      <c r="N263" s="41"/>
      <c r="O263" s="25"/>
      <c r="P263" s="22"/>
      <c r="Q263" s="22"/>
      <c r="R263" s="25"/>
      <c r="S263" s="22"/>
      <c r="T263" s="22"/>
      <c r="U263" s="1" t="s">
        <v>314</v>
      </c>
      <c r="V263" s="24" t="str">
        <f>VLOOKUP(Tabla2[[#All],[No. Contrato]],'[1]BASE DE DATOS CONTRATISTAS'!$A$1:$AO$364,41,)</f>
        <v xml:space="preserve">Contratación Directa </v>
      </c>
      <c r="W263" s="1" t="s">
        <v>28</v>
      </c>
      <c r="X263" s="43" t="str">
        <f>VLOOKUP(Tabla2[[#This Row],[No. Contrato]],'[1]BASE DE DATOS CONTRATISTAS'!$A:$N,14,FALSE)</f>
        <v>nathaliabobadilla@supertransporte.gov.co</v>
      </c>
      <c r="Y263" s="44">
        <f>VLOOKUP($A263,'BASE DE DATOS'!$A:$AL,17,FALSE)</f>
        <v>25962201</v>
      </c>
      <c r="Z263" s="44">
        <f>VLOOKUP($A263,'BASE DE DATOS'!$A:$AL,16,FALSE)</f>
        <v>10066974</v>
      </c>
      <c r="AA263" s="45">
        <f>VLOOKUP($A263,'BASE DE DATOS'!$A:$AL,18,FALSE)</f>
        <v>0.72058827325355079</v>
      </c>
      <c r="AB263" s="1" t="s">
        <v>689</v>
      </c>
    </row>
    <row r="264" spans="1:28" ht="51" x14ac:dyDescent="0.25">
      <c r="A264" s="25">
        <v>1015456712</v>
      </c>
      <c r="B264" s="1">
        <v>254</v>
      </c>
      <c r="C264" s="1" t="s">
        <v>690</v>
      </c>
      <c r="D264" s="22">
        <v>44581</v>
      </c>
      <c r="E264" s="22">
        <v>44926</v>
      </c>
      <c r="F264" s="57">
        <v>3179044</v>
      </c>
      <c r="G264" s="58">
        <v>35711261</v>
      </c>
      <c r="H264" s="42">
        <v>0</v>
      </c>
      <c r="I264" s="23">
        <f t="shared" si="10"/>
        <v>35711261</v>
      </c>
      <c r="J264" s="1" t="s">
        <v>82</v>
      </c>
      <c r="K264" s="22">
        <v>44585</v>
      </c>
      <c r="L264" s="1" t="s">
        <v>83</v>
      </c>
      <c r="M264" s="22">
        <v>44926</v>
      </c>
      <c r="N264" s="41"/>
      <c r="O264" s="25"/>
      <c r="P264" s="22"/>
      <c r="Q264" s="22"/>
      <c r="R264" s="25"/>
      <c r="S264" s="22"/>
      <c r="T264" s="22"/>
      <c r="U264" s="1" t="s">
        <v>309</v>
      </c>
      <c r="V264" s="24" t="str">
        <f>VLOOKUP(Tabla2[[#All],[No. Contrato]],'[1]BASE DE DATOS CONTRATISTAS'!$A$1:$AO$364,41,)</f>
        <v xml:space="preserve">Contratación Directa </v>
      </c>
      <c r="W264" s="1" t="s">
        <v>28</v>
      </c>
      <c r="X264" s="43" t="str">
        <f>VLOOKUP(Tabla2[[#This Row],[No. Contrato]],'[1]BASE DE DATOS CONTRATISTAS'!$A:$N,14,FALSE)</f>
        <v>paulaacuna@supertransporte.gov.co</v>
      </c>
      <c r="Y264" s="44">
        <f>VLOOKUP($A264,'BASE DE DATOS'!$A:$AL,17,FALSE)</f>
        <v>26174129</v>
      </c>
      <c r="Z264" s="44">
        <f>VLOOKUP($A264,'BASE DE DATOS'!$A:$AL,16,FALSE)</f>
        <v>9537132</v>
      </c>
      <c r="AA264" s="45">
        <f>VLOOKUP($A264,'BASE DE DATOS'!$A:$AL,18,FALSE)</f>
        <v>0.73293768595849917</v>
      </c>
      <c r="AB264" s="1" t="s">
        <v>691</v>
      </c>
    </row>
    <row r="265" spans="1:28" ht="51" x14ac:dyDescent="0.25">
      <c r="A265" s="25">
        <v>1024553390</v>
      </c>
      <c r="B265" s="1">
        <v>255</v>
      </c>
      <c r="C265" s="1" t="s">
        <v>692</v>
      </c>
      <c r="D265" s="30">
        <v>44585</v>
      </c>
      <c r="E265" s="22">
        <v>44926</v>
      </c>
      <c r="F265" s="58">
        <v>3529728</v>
      </c>
      <c r="G265" s="58">
        <v>39650611</v>
      </c>
      <c r="H265" s="42">
        <v>0</v>
      </c>
      <c r="I265" s="23">
        <f t="shared" si="10"/>
        <v>39650611</v>
      </c>
      <c r="J265" s="1" t="s">
        <v>82</v>
      </c>
      <c r="K265" s="22">
        <v>44587</v>
      </c>
      <c r="L265" s="1" t="s">
        <v>83</v>
      </c>
      <c r="M265" s="22">
        <v>44926</v>
      </c>
      <c r="N265" s="41"/>
      <c r="O265" s="25"/>
      <c r="P265" s="22"/>
      <c r="Q265" s="22"/>
      <c r="R265" s="25"/>
      <c r="S265" s="22"/>
      <c r="T265" s="22"/>
      <c r="U265" s="1" t="s">
        <v>309</v>
      </c>
      <c r="V265" s="24" t="str">
        <f>VLOOKUP(Tabla2[[#All],[No. Contrato]],'[1]BASE DE DATOS CONTRATISTAS'!$A$1:$AO$364,41,)</f>
        <v xml:space="preserve">Contratación Directa </v>
      </c>
      <c r="W265" s="1" t="s">
        <v>28</v>
      </c>
      <c r="X265" s="43" t="str">
        <f>VLOOKUP(Tabla2[[#This Row],[No. Contrato]],'[1]BASE DE DATOS CONTRATISTAS'!$A:$N,14,FALSE)</f>
        <v>AlejandraGarzon@supertransporte.gov.co</v>
      </c>
      <c r="Y265" s="44">
        <f>VLOOKUP($A265,'BASE DE DATOS'!$A:$AL,17,FALSE)</f>
        <v>28826112</v>
      </c>
      <c r="Z265" s="44">
        <f>VLOOKUP($A265,'BASE DE DATOS'!$A:$AL,16,FALSE)</f>
        <v>10824499</v>
      </c>
      <c r="AA265" s="45">
        <f>VLOOKUP($A265,'BASE DE DATOS'!$A:$AL,18,FALSE)</f>
        <v>0.7270029710260959</v>
      </c>
      <c r="AB265" s="1" t="s">
        <v>693</v>
      </c>
    </row>
    <row r="266" spans="1:28" ht="51" x14ac:dyDescent="0.25">
      <c r="A266" s="25">
        <v>1020784467</v>
      </c>
      <c r="B266" s="1">
        <v>256</v>
      </c>
      <c r="C266" s="1" t="s">
        <v>694</v>
      </c>
      <c r="D266" s="22">
        <v>44581</v>
      </c>
      <c r="E266" s="22">
        <v>44926</v>
      </c>
      <c r="F266" s="58">
        <v>2941952</v>
      </c>
      <c r="G266" s="58">
        <v>33047927</v>
      </c>
      <c r="H266" s="42">
        <v>0</v>
      </c>
      <c r="I266" s="23">
        <f t="shared" si="10"/>
        <v>33047927</v>
      </c>
      <c r="J266" s="1" t="s">
        <v>334</v>
      </c>
      <c r="K266" s="22">
        <v>44585</v>
      </c>
      <c r="L266" s="1" t="s">
        <v>83</v>
      </c>
      <c r="M266" s="22">
        <v>44926</v>
      </c>
      <c r="N266" s="41"/>
      <c r="O266" s="25"/>
      <c r="P266" s="22"/>
      <c r="Q266" s="22"/>
      <c r="R266" s="25"/>
      <c r="S266" s="22"/>
      <c r="T266" s="22"/>
      <c r="U266" s="1" t="s">
        <v>309</v>
      </c>
      <c r="V266" s="24" t="str">
        <f>VLOOKUP(Tabla2[[#All],[No. Contrato]],'[1]BASE DE DATOS CONTRATISTAS'!$A$1:$AO$364,41,)</f>
        <v xml:space="preserve">Contratación Directa </v>
      </c>
      <c r="W266" s="1" t="s">
        <v>28</v>
      </c>
      <c r="X266" s="43" t="str">
        <f>VLOOKUP(Tabla2[[#This Row],[No. Contrato]],'[1]BASE DE DATOS CONTRATISTAS'!$A:$N,14,FALSE)</f>
        <v>JonathanUzgame@supertransporte.gov.co</v>
      </c>
      <c r="Y266" s="44">
        <f>VLOOKUP($A266,'BASE DE DATOS'!$A:$AL,17,FALSE)</f>
        <v>21280119</v>
      </c>
      <c r="Z266" s="44">
        <f>VLOOKUP($A266,'BASE DE DATOS'!$A:$AL,16,FALSE)</f>
        <v>11767808</v>
      </c>
      <c r="AA266" s="45">
        <f>VLOOKUP($A266,'BASE DE DATOS'!$A:$AL,18,FALSE)</f>
        <v>0.64391690891837183</v>
      </c>
      <c r="AB266" s="1" t="s">
        <v>695</v>
      </c>
    </row>
    <row r="267" spans="1:28" ht="38.25" x14ac:dyDescent="0.25">
      <c r="A267" s="25">
        <v>1010236264</v>
      </c>
      <c r="B267" s="1">
        <v>257</v>
      </c>
      <c r="C267" s="1" t="s">
        <v>696</v>
      </c>
      <c r="D267" s="22">
        <v>44581</v>
      </c>
      <c r="E267" s="22">
        <v>44926</v>
      </c>
      <c r="F267" s="58">
        <v>1765376</v>
      </c>
      <c r="G267" s="58">
        <v>19831057</v>
      </c>
      <c r="H267" s="42">
        <v>0</v>
      </c>
      <c r="I267" s="23">
        <f t="shared" ref="I267:I334" si="13">G267+H267</f>
        <v>19831057</v>
      </c>
      <c r="J267" s="1" t="s">
        <v>66</v>
      </c>
      <c r="K267" s="22">
        <v>44585</v>
      </c>
      <c r="L267" s="1" t="s">
        <v>83</v>
      </c>
      <c r="M267" s="22">
        <v>44926</v>
      </c>
      <c r="N267" s="41"/>
      <c r="O267" s="25"/>
      <c r="P267" s="22"/>
      <c r="Q267" s="22"/>
      <c r="R267" s="25"/>
      <c r="S267" s="22"/>
      <c r="T267" s="22"/>
      <c r="U267" s="1" t="s">
        <v>126</v>
      </c>
      <c r="V267" s="24" t="str">
        <f>VLOOKUP(Tabla2[[#All],[No. Contrato]],'[1]BASE DE DATOS CONTRATISTAS'!$A$1:$AO$364,41,)</f>
        <v xml:space="preserve">Contratación Directa </v>
      </c>
      <c r="W267" s="1" t="s">
        <v>28</v>
      </c>
      <c r="X267" s="43" t="str">
        <f>VLOOKUP(Tabla2[[#This Row],[No. Contrato]],'[1]BASE DE DATOS CONTRATISTAS'!$A:$N,14,FALSE)</f>
        <v>camilaforero@supertransporte.gov.co</v>
      </c>
      <c r="Y267" s="44">
        <f>VLOOKUP($A267,'BASE DE DATOS'!$A:$AL,17,FALSE)</f>
        <v>14534929</v>
      </c>
      <c r="Z267" s="44">
        <f>VLOOKUP($A267,'BASE DE DATOS'!$A:$AL,16,FALSE)</f>
        <v>5296128</v>
      </c>
      <c r="AA267" s="45">
        <f>VLOOKUP($A267,'BASE DE DATOS'!$A:$AL,18,FALSE)</f>
        <v>0.73293768456214914</v>
      </c>
      <c r="AB267" s="1" t="s">
        <v>697</v>
      </c>
    </row>
    <row r="268" spans="1:28" ht="38.25" x14ac:dyDescent="0.25">
      <c r="A268" s="25">
        <v>1002327989</v>
      </c>
      <c r="B268" s="1">
        <v>258</v>
      </c>
      <c r="C268" s="1" t="s">
        <v>698</v>
      </c>
      <c r="D268" s="22">
        <v>44582</v>
      </c>
      <c r="E268" s="22">
        <v>44926</v>
      </c>
      <c r="F268" s="58">
        <v>4768567</v>
      </c>
      <c r="G268" s="58">
        <v>53566906</v>
      </c>
      <c r="H268" s="42">
        <v>0</v>
      </c>
      <c r="I268" s="23">
        <f t="shared" si="13"/>
        <v>53566906</v>
      </c>
      <c r="J268" s="1" t="s">
        <v>301</v>
      </c>
      <c r="K268" s="22">
        <v>44588</v>
      </c>
      <c r="L268" s="1" t="s">
        <v>83</v>
      </c>
      <c r="M268" s="22">
        <v>44926</v>
      </c>
      <c r="N268" s="41"/>
      <c r="O268" s="25"/>
      <c r="P268" s="22"/>
      <c r="Q268" s="22"/>
      <c r="R268" s="25"/>
      <c r="S268" s="22"/>
      <c r="T268" s="22"/>
      <c r="U268" s="1" t="s">
        <v>314</v>
      </c>
      <c r="V268" s="24" t="str">
        <f>VLOOKUP(Tabla2[[#All],[No. Contrato]],'[1]BASE DE DATOS CONTRATISTAS'!$A$1:$AO$364,41,)</f>
        <v xml:space="preserve">Contratación Directa </v>
      </c>
      <c r="W268" s="1" t="s">
        <v>28</v>
      </c>
      <c r="X268" s="43" t="str">
        <f>VLOOKUP(Tabla2[[#This Row],[No. Contrato]],'[1]BASE DE DATOS CONTRATISTAS'!$A:$N,14,FALSE)</f>
        <v>carolinamojica@supertransporte.gov.co</v>
      </c>
      <c r="Y268" s="44">
        <f>VLOOKUP($A268,'BASE DE DATOS'!$A:$AL,17,FALSE)</f>
        <v>38784345</v>
      </c>
      <c r="Z268" s="44">
        <f>VLOOKUP($A268,'BASE DE DATOS'!$A:$AL,16,FALSE)</f>
        <v>14782561</v>
      </c>
      <c r="AA268" s="45">
        <f>VLOOKUP($A268,'BASE DE DATOS'!$A:$AL,18,FALSE)</f>
        <v>0.72403556404769764</v>
      </c>
      <c r="AB268" s="1" t="s">
        <v>699</v>
      </c>
    </row>
    <row r="269" spans="1:28" ht="38.25" x14ac:dyDescent="0.25">
      <c r="A269" s="25">
        <v>1233498445</v>
      </c>
      <c r="B269" s="1">
        <v>259</v>
      </c>
      <c r="C269" s="1" t="s">
        <v>700</v>
      </c>
      <c r="D269" s="30">
        <v>44585</v>
      </c>
      <c r="E269" s="22">
        <v>44926</v>
      </c>
      <c r="F269" s="58">
        <v>2941952</v>
      </c>
      <c r="G269" s="58">
        <v>34028578.140000001</v>
      </c>
      <c r="H269" s="42">
        <v>0</v>
      </c>
      <c r="I269" s="23">
        <f t="shared" si="13"/>
        <v>34028578.140000001</v>
      </c>
      <c r="J269" s="1" t="s">
        <v>241</v>
      </c>
      <c r="K269" s="22">
        <v>44587</v>
      </c>
      <c r="L269" s="1" t="s">
        <v>26</v>
      </c>
      <c r="M269" s="22">
        <v>44926</v>
      </c>
      <c r="N269" s="41"/>
      <c r="O269" s="25"/>
      <c r="P269" s="22"/>
      <c r="Q269" s="22"/>
      <c r="R269" s="25"/>
      <c r="S269" s="22"/>
      <c r="T269" s="22"/>
      <c r="U269" s="1" t="s">
        <v>701</v>
      </c>
      <c r="V269" s="24" t="str">
        <f>VLOOKUP(Tabla2[[#All],[No. Contrato]],'[1]BASE DE DATOS CONTRATISTAS'!$A$1:$AO$364,41,)</f>
        <v xml:space="preserve">Contratación Directa </v>
      </c>
      <c r="W269" s="1" t="s">
        <v>28</v>
      </c>
      <c r="X269" s="43" t="str">
        <f>VLOOKUP(Tabla2[[#This Row],[No. Contrato]],'[1]BASE DE DATOS CONTRATISTAS'!$A:$N,14,FALSE)</f>
        <v>andresfonseca@supertransporte.gov.co</v>
      </c>
      <c r="Y269" s="44">
        <f>VLOOKUP($A269,'BASE DE DATOS'!$A:$AL,17,FALSE)</f>
        <v>24025941</v>
      </c>
      <c r="Z269" s="44">
        <f>VLOOKUP($A269,'BASE DE DATOS'!$A:$AL,16,FALSE)</f>
        <v>10002637.140000001</v>
      </c>
      <c r="AA269" s="45">
        <f>VLOOKUP($A269,'BASE DE DATOS'!$A:$AL,18,FALSE)</f>
        <v>0.70605186326483405</v>
      </c>
      <c r="AB269" s="1" t="s">
        <v>702</v>
      </c>
    </row>
    <row r="270" spans="1:28" ht="38.25" x14ac:dyDescent="0.25">
      <c r="A270" s="25">
        <v>1012434515</v>
      </c>
      <c r="B270" s="1">
        <v>260</v>
      </c>
      <c r="C270" s="1" t="s">
        <v>703</v>
      </c>
      <c r="D270" s="22">
        <v>44582</v>
      </c>
      <c r="E270" s="22">
        <v>44834</v>
      </c>
      <c r="F270" s="57">
        <v>2222080</v>
      </c>
      <c r="G270" s="58">
        <v>18813611</v>
      </c>
      <c r="H270" s="42">
        <v>6147754</v>
      </c>
      <c r="I270" s="23">
        <f t="shared" si="13"/>
        <v>24961365</v>
      </c>
      <c r="J270" s="1" t="s">
        <v>400</v>
      </c>
      <c r="K270" s="22">
        <v>44585</v>
      </c>
      <c r="L270" s="1" t="s">
        <v>26</v>
      </c>
      <c r="M270" s="22">
        <v>44834</v>
      </c>
      <c r="N270" s="41"/>
      <c r="O270" s="25" t="str">
        <f>VLOOKUP(Tabla2[[#This Row],[No. Contrato]],'[1]BASE DE DATOS CONTRATISTAS'!$1:$1048576,34,FALSE)</f>
        <v>CESIÓN</v>
      </c>
      <c r="P270" s="22">
        <f>VLOOKUP(Tabla2[[#This Row],[No. Contrato]],'[1]BASE DE DATOS CONTRATISTAS'!$1:$1048576,35,FALSE)</f>
        <v>44783</v>
      </c>
      <c r="Q270" s="22">
        <f>VLOOKUP(Tabla2[[#This Row],[No. Contrato]],'[1]BASE DE DATOS CONTRATISTAS'!$1:$1048576,36,FALSE)</f>
        <v>44784</v>
      </c>
      <c r="R270" s="25" t="str">
        <f>VLOOKUP(Tabla2[[#This Row],[No. Contrato]],'[1]BASE DE DATOS CONTRATISTAS'!$1:$1048576,37,FALSE)</f>
        <v>Adición y prórroga</v>
      </c>
      <c r="S270" s="22">
        <f>VLOOKUP(Tabla2[[#This Row],[No. Contrato]],'[1]BASE DE DATOS CONTRATISTAS'!$1:$1048576,38,FALSE)</f>
        <v>44833</v>
      </c>
      <c r="T270" s="22"/>
      <c r="U270" s="1" t="s">
        <v>704</v>
      </c>
      <c r="V270" s="24" t="str">
        <f>VLOOKUP(Tabla2[[#All],[No. Contrato]],'[1]BASE DE DATOS CONTRATISTAS'!$A$1:$AO$364,41,)</f>
        <v xml:space="preserve">Contratación Directa </v>
      </c>
      <c r="W270" s="1" t="s">
        <v>28</v>
      </c>
      <c r="X270" s="43" t="str">
        <f>VLOOKUP(Tabla2[[#This Row],[No. Contrato]],'[1]BASE DE DATOS CONTRATISTAS'!$A:$N,14,FALSE)</f>
        <v>victormolina@supertransporte.gov.co</v>
      </c>
      <c r="Y270" s="44">
        <f>VLOOKUP($A270,'BASE DE DATOS'!$A:$AL,17,FALSE)</f>
        <v>13850965</v>
      </c>
      <c r="Z270" s="44">
        <f>VLOOKUP($A270,'BASE DE DATOS'!$A:$AL,16,FALSE)</f>
        <v>740693</v>
      </c>
      <c r="AA270" s="45">
        <f>VLOOKUP($A270,'BASE DE DATOS'!$A:$AL,18,FALSE)</f>
        <v>0.94923859920510745</v>
      </c>
      <c r="AB270" s="1" t="s">
        <v>705</v>
      </c>
    </row>
    <row r="271" spans="1:28" ht="38.25" x14ac:dyDescent="0.25">
      <c r="A271" s="25">
        <v>1023888280</v>
      </c>
      <c r="B271" s="1">
        <v>261</v>
      </c>
      <c r="C271" s="1" t="s">
        <v>706</v>
      </c>
      <c r="D271" s="22">
        <v>44582</v>
      </c>
      <c r="E271" s="22">
        <v>44834</v>
      </c>
      <c r="F271" s="58">
        <v>1873920</v>
      </c>
      <c r="G271" s="58">
        <v>15865856</v>
      </c>
      <c r="H271" s="42">
        <v>5184512</v>
      </c>
      <c r="I271" s="23">
        <f t="shared" si="13"/>
        <v>21050368</v>
      </c>
      <c r="J271" s="1" t="s">
        <v>400</v>
      </c>
      <c r="K271" s="22">
        <v>44585</v>
      </c>
      <c r="L271" s="1" t="s">
        <v>26</v>
      </c>
      <c r="M271" s="22">
        <v>44834</v>
      </c>
      <c r="N271" s="41"/>
      <c r="O271" s="25" t="str">
        <f>VLOOKUP(Tabla2[[#This Row],[No. Contrato]],'[1]BASE DE DATOS CONTRATISTAS'!$1:$1048576,34,FALSE)</f>
        <v>ADICIÓN Y PRÓRROGA</v>
      </c>
      <c r="P271" s="22">
        <f>VLOOKUP(Tabla2[[#This Row],[No. Contrato]],'[1]BASE DE DATOS CONTRATISTAS'!$1:$1048576,35,FALSE)</f>
        <v>44833</v>
      </c>
      <c r="Q271" s="22" t="str">
        <f>VLOOKUP(Tabla2[[#This Row],[No. Contrato]],'[1]BASE DE DATOS CONTRATISTAS'!$1:$1048576,36,FALSE)</f>
        <v>N/A</v>
      </c>
      <c r="R271" s="25"/>
      <c r="S271" s="22"/>
      <c r="T271" s="22"/>
      <c r="U271" s="1" t="s">
        <v>707</v>
      </c>
      <c r="V271" s="24" t="str">
        <f>VLOOKUP(Tabla2[[#All],[No. Contrato]],'[1]BASE DE DATOS CONTRATISTAS'!$A$1:$AO$364,41,)</f>
        <v xml:space="preserve">Contratación Directa </v>
      </c>
      <c r="W271" s="1" t="s">
        <v>28</v>
      </c>
      <c r="X271" s="43" t="str">
        <f>VLOOKUP(Tabla2[[#This Row],[No. Contrato]],'[1]BASE DE DATOS CONTRATISTAS'!$A:$N,14,FALSE)</f>
        <v>WilliamSarmiento@supertransporte.gov.co</v>
      </c>
      <c r="Y271" s="44">
        <f>VLOOKUP($A271,'BASE DE DATOS'!$A:$AL,17,FALSE)</f>
        <v>15428608</v>
      </c>
      <c r="Z271" s="44">
        <f>VLOOKUP($A271,'BASE DE DATOS'!$A:$AL,16,FALSE)</f>
        <v>812032</v>
      </c>
      <c r="AA271" s="45">
        <f>VLOOKUP($A271,'BASE DE DATOS'!$A:$AL,18,FALSE)</f>
        <v>0.95</v>
      </c>
      <c r="AB271" s="1" t="s">
        <v>708</v>
      </c>
    </row>
    <row r="272" spans="1:28" ht="38.25" x14ac:dyDescent="0.25">
      <c r="A272" s="25">
        <v>79125558</v>
      </c>
      <c r="B272" s="1">
        <v>262</v>
      </c>
      <c r="C272" s="1" t="s">
        <v>709</v>
      </c>
      <c r="D272" s="30">
        <v>44585</v>
      </c>
      <c r="E272" s="22">
        <v>44926</v>
      </c>
      <c r="F272" s="58">
        <v>1765376</v>
      </c>
      <c r="G272" s="58">
        <v>19831057</v>
      </c>
      <c r="H272" s="42">
        <v>0</v>
      </c>
      <c r="I272" s="23">
        <f t="shared" si="13"/>
        <v>19831057</v>
      </c>
      <c r="J272" s="1" t="s">
        <v>82</v>
      </c>
      <c r="K272" s="22">
        <v>44586</v>
      </c>
      <c r="L272" s="1" t="s">
        <v>83</v>
      </c>
      <c r="M272" s="22">
        <v>44926</v>
      </c>
      <c r="N272" s="41"/>
      <c r="O272" s="25"/>
      <c r="P272" s="22"/>
      <c r="Q272" s="22"/>
      <c r="R272" s="25"/>
      <c r="S272" s="22"/>
      <c r="T272" s="22"/>
      <c r="U272" s="1" t="s">
        <v>574</v>
      </c>
      <c r="V272" s="24" t="str">
        <f>VLOOKUP(Tabla2[[#All],[No. Contrato]],'[1]BASE DE DATOS CONTRATISTAS'!$A$1:$AO$364,41,)</f>
        <v xml:space="preserve">Contratación Directa </v>
      </c>
      <c r="W272" s="1" t="s">
        <v>28</v>
      </c>
      <c r="X272" s="43" t="str">
        <f>VLOOKUP(Tabla2[[#This Row],[No. Contrato]],'[1]BASE DE DATOS CONTRATISTAS'!$A:$N,14,FALSE)</f>
        <v>juanmera@supertransporte.gov.co</v>
      </c>
      <c r="Y272" s="44">
        <f>VLOOKUP($A272,'BASE DE DATOS'!$A:$AL,17,FALSE)</f>
        <v>14476083</v>
      </c>
      <c r="Z272" s="44">
        <f>VLOOKUP($A272,'BASE DE DATOS'!$A:$AL,16,FALSE)</f>
        <v>5354974</v>
      </c>
      <c r="AA272" s="45">
        <f>VLOOKUP($A272,'BASE DE DATOS'!$A:$AL,18,FALSE)</f>
        <v>0.72997031877826779</v>
      </c>
      <c r="AB272" s="1" t="s">
        <v>710</v>
      </c>
    </row>
    <row r="273" spans="1:28" ht="38.25" x14ac:dyDescent="0.25">
      <c r="A273" s="25">
        <v>1058820554</v>
      </c>
      <c r="B273" s="1">
        <v>263</v>
      </c>
      <c r="C273" s="1" t="s">
        <v>711</v>
      </c>
      <c r="D273" s="30">
        <v>44585</v>
      </c>
      <c r="E273" s="22">
        <v>44926</v>
      </c>
      <c r="F273" s="57">
        <v>2941952</v>
      </c>
      <c r="G273" s="58">
        <v>33744189</v>
      </c>
      <c r="H273" s="42">
        <v>0</v>
      </c>
      <c r="I273" s="23">
        <f t="shared" si="13"/>
        <v>33744189</v>
      </c>
      <c r="J273" s="29" t="s">
        <v>258</v>
      </c>
      <c r="K273" s="22">
        <v>44589</v>
      </c>
      <c r="L273" s="1" t="s">
        <v>83</v>
      </c>
      <c r="M273" s="22">
        <v>44926</v>
      </c>
      <c r="N273" s="41"/>
      <c r="O273" s="25"/>
      <c r="P273" s="22"/>
      <c r="Q273" s="22"/>
      <c r="R273" s="25"/>
      <c r="S273" s="22"/>
      <c r="T273" s="22"/>
      <c r="U273" s="1" t="s">
        <v>259</v>
      </c>
      <c r="V273" s="24" t="str">
        <f>VLOOKUP(Tabla2[[#All],[No. Contrato]],'[1]BASE DE DATOS CONTRATISTAS'!$A$1:$AO$364,41,)</f>
        <v xml:space="preserve">Contratación Directa </v>
      </c>
      <c r="W273" s="1" t="s">
        <v>28</v>
      </c>
      <c r="X273" s="43" t="str">
        <f>VLOOKUP(Tabla2[[#This Row],[No. Contrato]],'[1]BASE DE DATOS CONTRATISTAS'!$A:$N,14,FALSE)</f>
        <v>manuelarios@supertransporte.gov.co</v>
      </c>
      <c r="Y273" s="44">
        <f>VLOOKUP($A273,'BASE DE DATOS'!$A:$AL,17,FALSE)</f>
        <v>23829811</v>
      </c>
      <c r="Z273" s="44">
        <f>VLOOKUP($A273,'BASE DE DATOS'!$A:$AL,16,FALSE)</f>
        <v>9914378</v>
      </c>
      <c r="AA273" s="45">
        <f>VLOOKUP($A273,'BASE DE DATOS'!$A:$AL,18,FALSE)</f>
        <v>0.70619006431003573</v>
      </c>
      <c r="AB273" s="1" t="s">
        <v>712</v>
      </c>
    </row>
    <row r="274" spans="1:28" ht="51" x14ac:dyDescent="0.25">
      <c r="A274" s="25">
        <v>1055274311</v>
      </c>
      <c r="B274" s="1">
        <v>264</v>
      </c>
      <c r="C274" s="1" t="s">
        <v>713</v>
      </c>
      <c r="D274" s="30">
        <v>44585</v>
      </c>
      <c r="E274" s="22">
        <v>44926</v>
      </c>
      <c r="F274" s="57">
        <v>2941952</v>
      </c>
      <c r="G274" s="58">
        <v>33047927</v>
      </c>
      <c r="H274" s="42">
        <v>0</v>
      </c>
      <c r="I274" s="23">
        <f t="shared" si="13"/>
        <v>33047927</v>
      </c>
      <c r="J274" s="1" t="s">
        <v>337</v>
      </c>
      <c r="K274" s="22">
        <v>44587</v>
      </c>
      <c r="L274" s="1" t="s">
        <v>83</v>
      </c>
      <c r="M274" s="22">
        <v>44926</v>
      </c>
      <c r="N274" s="41"/>
      <c r="O274" s="25"/>
      <c r="P274" s="22"/>
      <c r="Q274" s="22"/>
      <c r="R274" s="25"/>
      <c r="S274" s="22"/>
      <c r="T274" s="22"/>
      <c r="U274" s="1" t="s">
        <v>309</v>
      </c>
      <c r="V274" s="24" t="str">
        <f>VLOOKUP(Tabla2[[#All],[No. Contrato]],'[1]BASE DE DATOS CONTRATISTAS'!$A$1:$AO$364,41,)</f>
        <v xml:space="preserve">Contratación Directa </v>
      </c>
      <c r="W274" s="1" t="s">
        <v>28</v>
      </c>
      <c r="X274" s="43" t="str">
        <f>VLOOKUP(Tabla2[[#This Row],[No. Contrato]],'[1]BASE DE DATOS CONTRATISTAS'!$A:$N,14,FALSE)</f>
        <v>nicoolecristancho@supertransporte.gov.co</v>
      </c>
      <c r="Y274" s="44">
        <f>VLOOKUP($A274,'BASE DE DATOS'!$A:$AL,17,FALSE)</f>
        <v>24025941</v>
      </c>
      <c r="Z274" s="44">
        <f>VLOOKUP($A274,'BASE DE DATOS'!$A:$AL,16,FALSE)</f>
        <v>9021986</v>
      </c>
      <c r="AA274" s="45">
        <f>VLOOKUP($A274,'BASE DE DATOS'!$A:$AL,18,FALSE)</f>
        <v>0.72700296753862959</v>
      </c>
      <c r="AB274" s="1" t="s">
        <v>714</v>
      </c>
    </row>
    <row r="275" spans="1:28" ht="51" x14ac:dyDescent="0.25">
      <c r="A275" s="25">
        <v>1070007475</v>
      </c>
      <c r="B275" s="1">
        <v>265</v>
      </c>
      <c r="C275" s="1" t="s">
        <v>715</v>
      </c>
      <c r="D275" s="30">
        <v>44585</v>
      </c>
      <c r="E275" s="22">
        <v>44926</v>
      </c>
      <c r="F275" s="58">
        <v>2941952</v>
      </c>
      <c r="G275" s="58">
        <v>33047927</v>
      </c>
      <c r="H275" s="42">
        <v>0</v>
      </c>
      <c r="I275" s="23">
        <f t="shared" si="13"/>
        <v>33047927</v>
      </c>
      <c r="J275" s="1" t="s">
        <v>234</v>
      </c>
      <c r="K275" s="22">
        <v>44587</v>
      </c>
      <c r="L275" s="1" t="s">
        <v>83</v>
      </c>
      <c r="M275" s="22">
        <v>44926</v>
      </c>
      <c r="N275" s="41"/>
      <c r="O275" s="25"/>
      <c r="P275" s="22"/>
      <c r="Q275" s="22"/>
      <c r="R275" s="25"/>
      <c r="S275" s="22"/>
      <c r="T275" s="22"/>
      <c r="U275" s="1" t="s">
        <v>565</v>
      </c>
      <c r="V275" s="24" t="str">
        <f>VLOOKUP(Tabla2[[#All],[No. Contrato]],'[1]BASE DE DATOS CONTRATISTAS'!$A$1:$AO$364,41,)</f>
        <v xml:space="preserve">Contratación Directa </v>
      </c>
      <c r="W275" s="1" t="s">
        <v>28</v>
      </c>
      <c r="X275" s="43" t="str">
        <f>VLOOKUP(Tabla2[[#This Row],[No. Contrato]],'[1]BASE DE DATOS CONTRATISTAS'!$A:$N,14,FALSE)</f>
        <v>johancastillo@supertransporte.gov.co</v>
      </c>
      <c r="Y275" s="44">
        <f>VLOOKUP($A275,'BASE DE DATOS'!$A:$AL,17,FALSE)</f>
        <v>24025941</v>
      </c>
      <c r="Z275" s="44">
        <f>VLOOKUP($A275,'BASE DE DATOS'!$A:$AL,16,FALSE)</f>
        <v>9021986</v>
      </c>
      <c r="AA275" s="45">
        <f>VLOOKUP($A275,'BASE DE DATOS'!$A:$AL,18,FALSE)</f>
        <v>0.72700296753862959</v>
      </c>
      <c r="AB275" s="1" t="s">
        <v>716</v>
      </c>
    </row>
    <row r="276" spans="1:28" ht="38.25" x14ac:dyDescent="0.25">
      <c r="A276" s="25">
        <v>1023930705</v>
      </c>
      <c r="B276" s="1">
        <v>266</v>
      </c>
      <c r="C276" s="1" t="s">
        <v>717</v>
      </c>
      <c r="D276" s="22">
        <v>44582</v>
      </c>
      <c r="E276" s="22">
        <v>44926</v>
      </c>
      <c r="F276" s="58">
        <v>5502193</v>
      </c>
      <c r="G276" s="58">
        <v>61807968</v>
      </c>
      <c r="H276" s="42">
        <v>0</v>
      </c>
      <c r="I276" s="23">
        <f t="shared" si="13"/>
        <v>61807968</v>
      </c>
      <c r="J276" s="1" t="s">
        <v>234</v>
      </c>
      <c r="K276" s="22">
        <v>44588</v>
      </c>
      <c r="L276" s="1" t="s">
        <v>83</v>
      </c>
      <c r="M276" s="22">
        <v>44926</v>
      </c>
      <c r="N276" s="41"/>
      <c r="O276" s="25" t="str">
        <f>VLOOKUP(Tabla2[[#This Row],[No. Contrato]],'[1]BASE DE DATOS CONTRATISTAS'!$1:$1048576,34,FALSE)</f>
        <v>CESIÓN</v>
      </c>
      <c r="P276" s="22">
        <f>VLOOKUP(Tabla2[[#This Row],[No. Contrato]],'[1]BASE DE DATOS CONTRATISTAS'!$1:$1048576,35,FALSE)</f>
        <v>44775</v>
      </c>
      <c r="Q276" s="22"/>
      <c r="R276" s="25"/>
      <c r="S276" s="22"/>
      <c r="T276" s="22"/>
      <c r="U276" s="1" t="s">
        <v>718</v>
      </c>
      <c r="V276" s="24" t="str">
        <f>VLOOKUP(Tabla2[[#All],[No. Contrato]],'[1]BASE DE DATOS CONTRATISTAS'!$A$1:$AO$364,41,)</f>
        <v xml:space="preserve">Contratación Directa </v>
      </c>
      <c r="W276" s="1" t="s">
        <v>28</v>
      </c>
      <c r="X276" s="43" t="str">
        <f>VLOOKUP(Tabla2[[#This Row],[No. Contrato]],'[1]BASE DE DATOS CONTRATISTAS'!$A:$N,14,FALSE)</f>
        <v>diannyrincon@supertransporte.gov.co</v>
      </c>
      <c r="Y276" s="44">
        <f>VLOOKUP($A276,'BASE DE DATOS'!$A:$AL,17,FALSE)</f>
        <v>33563377</v>
      </c>
      <c r="Z276" s="44">
        <f>VLOOKUP($A276,'BASE DE DATOS'!$A:$AL,16,FALSE)</f>
        <v>0</v>
      </c>
      <c r="AA276" s="45">
        <f>VLOOKUP($A276,'BASE DE DATOS'!$A:$AL,18,FALSE)</f>
        <v>1</v>
      </c>
      <c r="AB276" s="1" t="s">
        <v>719</v>
      </c>
    </row>
    <row r="277" spans="1:28" ht="38.25" x14ac:dyDescent="0.25">
      <c r="A277" s="25">
        <v>35199211</v>
      </c>
      <c r="B277" s="1">
        <v>267</v>
      </c>
      <c r="C277" s="1" t="s">
        <v>720</v>
      </c>
      <c r="D277" s="22">
        <v>44586</v>
      </c>
      <c r="E277" s="22">
        <v>44926</v>
      </c>
      <c r="F277" s="58">
        <v>2941952</v>
      </c>
      <c r="G277" s="58">
        <v>33744189</v>
      </c>
      <c r="H277" s="42">
        <v>0</v>
      </c>
      <c r="I277" s="23">
        <f t="shared" si="13"/>
        <v>33744189</v>
      </c>
      <c r="J277" s="29" t="s">
        <v>258</v>
      </c>
      <c r="K277" s="22">
        <v>44593</v>
      </c>
      <c r="L277" s="1" t="s">
        <v>83</v>
      </c>
      <c r="M277" s="22">
        <v>44926</v>
      </c>
      <c r="N277" s="41"/>
      <c r="O277" s="25"/>
      <c r="P277" s="22"/>
      <c r="Q277" s="22"/>
      <c r="R277" s="25"/>
      <c r="S277" s="22"/>
      <c r="T277" s="22"/>
      <c r="U277" s="1" t="s">
        <v>608</v>
      </c>
      <c r="V277" s="24" t="str">
        <f>VLOOKUP(Tabla2[[#All],[No. Contrato]],'[1]BASE DE DATOS CONTRATISTAS'!$A$1:$AO$364,41,)</f>
        <v xml:space="preserve">Contratación Directa </v>
      </c>
      <c r="W277" s="1" t="s">
        <v>28</v>
      </c>
      <c r="X277" s="43" t="str">
        <f>VLOOKUP(Tabla2[[#This Row],[No. Contrato]],'[1]BASE DE DATOS CONTRATISTAS'!$A:$N,14,FALSE)</f>
        <v>paolaromero@supertransporte.gov.co</v>
      </c>
      <c r="Y277" s="44">
        <f>VLOOKUP($A277,'BASE DE DATOS'!$A:$AL,17,FALSE)</f>
        <v>23535616</v>
      </c>
      <c r="Z277" s="44">
        <f>VLOOKUP($A277,'BASE DE DATOS'!$A:$AL,16,FALSE)</f>
        <v>10208573</v>
      </c>
      <c r="AA277" s="45">
        <f>VLOOKUP($A277,'BASE DE DATOS'!$A:$AL,18,FALSE)</f>
        <v>0.69747167430813051</v>
      </c>
      <c r="AB277" s="1" t="s">
        <v>721</v>
      </c>
    </row>
    <row r="278" spans="1:28" ht="38.25" x14ac:dyDescent="0.25">
      <c r="A278" s="25">
        <v>1013587863</v>
      </c>
      <c r="B278" s="1">
        <v>268</v>
      </c>
      <c r="C278" s="1" t="s">
        <v>722</v>
      </c>
      <c r="D278" s="22">
        <v>44582</v>
      </c>
      <c r="E278" s="22">
        <v>44880</v>
      </c>
      <c r="F278" s="58">
        <v>1525760</v>
      </c>
      <c r="G278" s="58">
        <v>17500467</v>
      </c>
      <c r="H278" s="42">
        <v>0</v>
      </c>
      <c r="I278" s="23">
        <f t="shared" si="13"/>
        <v>17500467</v>
      </c>
      <c r="J278" s="29" t="s">
        <v>258</v>
      </c>
      <c r="K278" s="22">
        <v>44585</v>
      </c>
      <c r="L278" s="1" t="s">
        <v>83</v>
      </c>
      <c r="M278" s="22">
        <v>44880</v>
      </c>
      <c r="N278" s="41"/>
      <c r="O278" s="25"/>
      <c r="P278" s="22"/>
      <c r="Q278" s="22"/>
      <c r="R278" s="25"/>
      <c r="S278" s="22"/>
      <c r="T278" s="22"/>
      <c r="U278" s="1" t="s">
        <v>723</v>
      </c>
      <c r="V278" s="24" t="str">
        <f>VLOOKUP(Tabla2[[#All],[No. Contrato]],'[1]BASE DE DATOS CONTRATISTAS'!$A$1:$AO$364,41,)</f>
        <v xml:space="preserve">Contratación Directa </v>
      </c>
      <c r="W278" s="1" t="s">
        <v>28</v>
      </c>
      <c r="X278" s="43" t="str">
        <f>VLOOKUP(Tabla2[[#This Row],[No. Contrato]],'[1]BASE DE DATOS CONTRATISTAS'!$A:$N,14,FALSE)</f>
        <v>ximenacubillos@supertransporte.gov.co</v>
      </c>
      <c r="Y278" s="44">
        <f>VLOOKUP($A278,'BASE DE DATOS'!$A:$AL,17,FALSE)</f>
        <v>12562091</v>
      </c>
      <c r="Z278" s="44">
        <f>VLOOKUP($A278,'BASE DE DATOS'!$A:$AL,16,FALSE)</f>
        <v>4938376</v>
      </c>
      <c r="AA278" s="45">
        <f>VLOOKUP($A278,'BASE DE DATOS'!$A:$AL,18,FALSE)</f>
        <v>0.71781461603281782</v>
      </c>
      <c r="AB278" s="1" t="s">
        <v>724</v>
      </c>
    </row>
    <row r="279" spans="1:28" ht="38.25" x14ac:dyDescent="0.25">
      <c r="A279" s="25">
        <v>1018430574</v>
      </c>
      <c r="B279" s="1">
        <v>269</v>
      </c>
      <c r="C279" s="1" t="s">
        <v>725</v>
      </c>
      <c r="D279" s="22">
        <v>44586</v>
      </c>
      <c r="E279" s="22">
        <v>44926</v>
      </c>
      <c r="F279" s="58">
        <v>4768567</v>
      </c>
      <c r="G279" s="58">
        <v>54695467</v>
      </c>
      <c r="H279" s="42">
        <v>0</v>
      </c>
      <c r="I279" s="23">
        <f t="shared" si="13"/>
        <v>54695467</v>
      </c>
      <c r="J279" s="29" t="s">
        <v>258</v>
      </c>
      <c r="K279" s="22">
        <v>44589</v>
      </c>
      <c r="L279" s="1" t="s">
        <v>83</v>
      </c>
      <c r="M279" s="22">
        <v>44926</v>
      </c>
      <c r="N279" s="41"/>
      <c r="O279" s="25"/>
      <c r="P279" s="22"/>
      <c r="Q279" s="22"/>
      <c r="R279" s="25"/>
      <c r="S279" s="22"/>
      <c r="T279" s="22"/>
      <c r="U279" s="1" t="s">
        <v>608</v>
      </c>
      <c r="V279" s="24" t="str">
        <f>VLOOKUP(Tabla2[[#All],[No. Contrato]],'[1]BASE DE DATOS CONTRATISTAS'!$A$1:$AO$364,41,)</f>
        <v xml:space="preserve">Contratación Directa </v>
      </c>
      <c r="W279" s="1" t="s">
        <v>28</v>
      </c>
      <c r="X279" s="43" t="str">
        <f>VLOOKUP(Tabla2[[#This Row],[No. Contrato]],'[1]BASE DE DATOS CONTRATISTAS'!$A:$N,14,FALSE)</f>
        <v>charlycepeda@supertransporte.gov.co</v>
      </c>
      <c r="Y279" s="44">
        <f>VLOOKUP($A279,'BASE DE DATOS'!$A:$AL,17,FALSE)</f>
        <v>38625393</v>
      </c>
      <c r="Z279" s="44">
        <f>VLOOKUP($A279,'BASE DE DATOS'!$A:$AL,16,FALSE)</f>
        <v>14305699.699999999</v>
      </c>
      <c r="AA279" s="45">
        <f>VLOOKUP($A279,'BASE DE DATOS'!$A:$AL,18,FALSE)</f>
        <v>0.72972974918388556</v>
      </c>
      <c r="AB279" s="1" t="s">
        <v>726</v>
      </c>
    </row>
    <row r="280" spans="1:28" ht="38.25" x14ac:dyDescent="0.25">
      <c r="A280" s="25">
        <v>1049641794</v>
      </c>
      <c r="B280" s="1">
        <v>270</v>
      </c>
      <c r="C280" s="1" t="s">
        <v>727</v>
      </c>
      <c r="D280" s="22">
        <v>44582</v>
      </c>
      <c r="E280" s="22">
        <v>44926</v>
      </c>
      <c r="F280" s="58">
        <v>4227072</v>
      </c>
      <c r="G280" s="58">
        <v>48470425.600000001</v>
      </c>
      <c r="H280" s="42">
        <v>0</v>
      </c>
      <c r="I280" s="23">
        <f t="shared" si="13"/>
        <v>48470425.600000001</v>
      </c>
      <c r="J280" s="1" t="s">
        <v>456</v>
      </c>
      <c r="K280" s="22">
        <v>44587</v>
      </c>
      <c r="L280" s="1" t="s">
        <v>26</v>
      </c>
      <c r="M280" s="22">
        <v>44926</v>
      </c>
      <c r="N280" s="41"/>
      <c r="O280" s="25"/>
      <c r="P280" s="22"/>
      <c r="Q280" s="22"/>
      <c r="R280" s="25"/>
      <c r="S280" s="22"/>
      <c r="T280" s="22"/>
      <c r="U280" s="1" t="s">
        <v>457</v>
      </c>
      <c r="V280" s="24" t="str">
        <f>VLOOKUP(Tabla2[[#All],[No. Contrato]],'[1]BASE DE DATOS CONTRATISTAS'!$A$1:$AO$364,41,)</f>
        <v xml:space="preserve">Contratación Directa </v>
      </c>
      <c r="W280" s="1" t="s">
        <v>28</v>
      </c>
      <c r="X280" s="43" t="str">
        <f>VLOOKUP(Tabla2[[#This Row],[No. Contrato]],'[1]BASE DE DATOS CONTRATISTAS'!$A:$N,14,FALSE)</f>
        <v>JorgeCely@supertransporte.gov.co</v>
      </c>
      <c r="Y280" s="44">
        <f>VLOOKUP($A280,'BASE DE DATOS'!$A:$AL,17,FALSE)</f>
        <v>34521088</v>
      </c>
      <c r="Z280" s="44">
        <f>VLOOKUP($A280,'BASE DE DATOS'!$A:$AL,16,FALSE)</f>
        <v>13949337.060000001</v>
      </c>
      <c r="AA280" s="45">
        <f>VLOOKUP($A280,'BASE DE DATOS'!$A:$AL,18,FALSE)</f>
        <v>0.71220931026017287</v>
      </c>
      <c r="AB280" s="1" t="s">
        <v>728</v>
      </c>
    </row>
    <row r="281" spans="1:28" ht="63.75" x14ac:dyDescent="0.25">
      <c r="A281" s="25">
        <v>7183448</v>
      </c>
      <c r="B281" s="1">
        <v>271</v>
      </c>
      <c r="C281" s="1" t="s">
        <v>729</v>
      </c>
      <c r="D281" s="22">
        <v>44582</v>
      </c>
      <c r="E281" s="22">
        <v>44757</v>
      </c>
      <c r="F281" s="57">
        <v>8355840</v>
      </c>
      <c r="G281" s="58">
        <v>47906816</v>
      </c>
      <c r="H281" s="42">
        <v>0</v>
      </c>
      <c r="I281" s="23">
        <f t="shared" si="13"/>
        <v>47906816</v>
      </c>
      <c r="J281" s="1" t="s">
        <v>219</v>
      </c>
      <c r="K281" s="22">
        <v>44586</v>
      </c>
      <c r="L281" s="1" t="s">
        <v>83</v>
      </c>
      <c r="M281" s="22">
        <v>44757</v>
      </c>
      <c r="N281" s="41"/>
      <c r="O281" s="25"/>
      <c r="P281" s="22"/>
      <c r="Q281" s="22"/>
      <c r="R281" s="25"/>
      <c r="S281" s="22"/>
      <c r="T281" s="22"/>
      <c r="U281" s="1" t="s">
        <v>730</v>
      </c>
      <c r="V281" s="24" t="str">
        <f>VLOOKUP(Tabla2[[#All],[No. Contrato]],'[1]BASE DE DATOS CONTRATISTAS'!$A$1:$AO$364,41,)</f>
        <v xml:space="preserve">Contratación Directa </v>
      </c>
      <c r="W281" s="1" t="s">
        <v>28</v>
      </c>
      <c r="X281" s="43" t="str">
        <f>VLOOKUP(Tabla2[[#This Row],[No. Contrato]],'[1]BASE DE DATOS CONTRATISTAS'!$A:$N,14,FALSE)</f>
        <v>EnverCastellanos@supertransporte.gov.co</v>
      </c>
      <c r="Y281" s="44">
        <f>VLOOKUP($A281,'BASE DE DATOS'!$A:$AL,17,FALSE)</f>
        <v>47628288</v>
      </c>
      <c r="Z281" s="44">
        <f>VLOOKUP($A281,'BASE DE DATOS'!$A:$AL,16,FALSE)</f>
        <v>278528</v>
      </c>
      <c r="AA281" s="45">
        <f>VLOOKUP($A281,'BASE DE DATOS'!$A:$AL,18,FALSE)</f>
        <v>0.9941860465116279</v>
      </c>
      <c r="AB281" s="1" t="s">
        <v>731</v>
      </c>
    </row>
    <row r="282" spans="1:28" ht="63.75" x14ac:dyDescent="0.25">
      <c r="A282" s="25">
        <v>79610881</v>
      </c>
      <c r="B282" s="1">
        <v>272</v>
      </c>
      <c r="C282" s="1" t="s">
        <v>732</v>
      </c>
      <c r="D282" s="22">
        <v>44582</v>
      </c>
      <c r="E282" s="22">
        <v>44788</v>
      </c>
      <c r="F282" s="58">
        <v>8355840</v>
      </c>
      <c r="G282" s="58">
        <v>56262656</v>
      </c>
      <c r="H282" s="42">
        <v>0</v>
      </c>
      <c r="I282" s="23">
        <f t="shared" si="13"/>
        <v>56262656</v>
      </c>
      <c r="J282" s="1" t="s">
        <v>219</v>
      </c>
      <c r="K282" s="22">
        <v>44585</v>
      </c>
      <c r="L282" s="1" t="s">
        <v>83</v>
      </c>
      <c r="M282" s="22">
        <v>44788</v>
      </c>
      <c r="N282" s="41"/>
      <c r="O282" s="25"/>
      <c r="P282" s="22"/>
      <c r="Q282" s="22"/>
      <c r="R282" s="25"/>
      <c r="S282" s="22"/>
      <c r="T282" s="22"/>
      <c r="U282" s="1" t="s">
        <v>733</v>
      </c>
      <c r="V282" s="24" t="str">
        <f>VLOOKUP(Tabla2[[#All],[No. Contrato]],'[1]BASE DE DATOS CONTRATISTAS'!$A$1:$AO$364,41,)</f>
        <v xml:space="preserve">Contratación Directa </v>
      </c>
      <c r="W282" s="1" t="s">
        <v>28</v>
      </c>
      <c r="X282" s="43" t="str">
        <f>VLOOKUP(Tabla2[[#This Row],[No. Contrato]],'[1]BASE DE DATOS CONTRATISTAS'!$A:$N,14,FALSE)</f>
        <v>GisselGomez@supertransporte.gov.co</v>
      </c>
      <c r="Y282" s="44">
        <f>VLOOKUP($A282,'BASE DE DATOS'!$A:$AL,17,FALSE)</f>
        <v>0</v>
      </c>
      <c r="Z282" s="44">
        <f>VLOOKUP($A282,'BASE DE DATOS'!$A:$AL,16,FALSE)</f>
        <v>56262656</v>
      </c>
      <c r="AA282" s="45">
        <f>VLOOKUP($A282,'BASE DE DATOS'!$A:$AL,18,FALSE)</f>
        <v>0</v>
      </c>
      <c r="AB282" s="1" t="s">
        <v>734</v>
      </c>
    </row>
    <row r="283" spans="1:28" ht="38.25" x14ac:dyDescent="0.25">
      <c r="A283" s="25">
        <v>1032472152</v>
      </c>
      <c r="B283" s="1">
        <v>273</v>
      </c>
      <c r="C283" s="1" t="s">
        <v>3168</v>
      </c>
      <c r="D283" s="30">
        <v>44586</v>
      </c>
      <c r="E283" s="22">
        <v>44926</v>
      </c>
      <c r="F283" s="58">
        <v>2941952</v>
      </c>
      <c r="G283" s="58">
        <v>33744189</v>
      </c>
      <c r="H283" s="42">
        <v>0</v>
      </c>
      <c r="I283" s="23">
        <f t="shared" ref="I283" si="14">G283+H283</f>
        <v>33744189</v>
      </c>
      <c r="J283" s="29" t="s">
        <v>258</v>
      </c>
      <c r="K283" s="22">
        <v>44589</v>
      </c>
      <c r="L283" s="1" t="s">
        <v>83</v>
      </c>
      <c r="M283" s="22">
        <v>44926</v>
      </c>
      <c r="N283" s="41"/>
      <c r="O283" s="25" t="str">
        <f>VLOOKUP(Tabla2[[#This Row],[No. Contrato]],'[1]BASE DE DATOS CONTRATISTAS'!$1:$1048576,34,FALSE)</f>
        <v>CESIÓN</v>
      </c>
      <c r="P283" s="22">
        <f>VLOOKUP(Tabla2[[#This Row],[No. Contrato]],'[1]BASE DE DATOS CONTRATISTAS'!$1:$1048576,35,FALSE)</f>
        <v>44700</v>
      </c>
      <c r="Q283" s="22"/>
      <c r="R283" s="25"/>
      <c r="S283" s="22"/>
      <c r="T283" s="22"/>
      <c r="U283" s="1" t="s">
        <v>608</v>
      </c>
      <c r="V283" s="24" t="str">
        <f>VLOOKUP(Tabla2[[#All],[No. Contrato]],'[1]BASE DE DATOS CONTRATISTAS'!$A$1:$AO$364,41,)</f>
        <v xml:space="preserve">Contratación Directa </v>
      </c>
      <c r="W283" s="1" t="s">
        <v>28</v>
      </c>
      <c r="X283" s="43" t="str">
        <f>VLOOKUP(Tabla2[[#This Row],[No. Contrato]],'[1]BASE DE DATOS CONTRATISTAS'!$A:$N,14,FALSE)</f>
        <v>santiagochacon@supertransporte.gov.co</v>
      </c>
      <c r="Y283" s="44">
        <f>VLOOKUP($A283,'BASE DE DATOS'!$A:$AL,17,FALSE)</f>
        <v>10983287</v>
      </c>
      <c r="Z283" s="44">
        <f>VLOOKUP($A283,'BASE DE DATOS'!$A:$AL,16,FALSE)</f>
        <v>0</v>
      </c>
      <c r="AA283" s="45">
        <f>VLOOKUP($A283,'BASE DE DATOS'!$A:$AL,18,FALSE)</f>
        <v>1</v>
      </c>
      <c r="AB283" s="1" t="s">
        <v>735</v>
      </c>
    </row>
    <row r="284" spans="1:28" ht="38.25" x14ac:dyDescent="0.25">
      <c r="A284" s="25">
        <v>1014225950</v>
      </c>
      <c r="B284" s="1">
        <v>273</v>
      </c>
      <c r="C284" s="1" t="s">
        <v>3169</v>
      </c>
      <c r="D284" s="30">
        <v>44586</v>
      </c>
      <c r="E284" s="22">
        <v>44926</v>
      </c>
      <c r="F284" s="58">
        <v>2941952</v>
      </c>
      <c r="G284" s="58">
        <v>33744189</v>
      </c>
      <c r="H284" s="42">
        <v>0</v>
      </c>
      <c r="I284" s="23">
        <f t="shared" si="13"/>
        <v>33744189</v>
      </c>
      <c r="J284" s="29" t="s">
        <v>258</v>
      </c>
      <c r="K284" s="22">
        <v>44589</v>
      </c>
      <c r="L284" s="1" t="s">
        <v>83</v>
      </c>
      <c r="M284" s="22">
        <v>44926</v>
      </c>
      <c r="N284" s="41"/>
      <c r="O284" s="25" t="str">
        <f>VLOOKUP(Tabla2[[#This Row],[No. Contrato]],'[1]BASE DE DATOS CONTRATISTAS'!$1:$1048576,34,FALSE)</f>
        <v>CESIÓN</v>
      </c>
      <c r="P284" s="22">
        <f>VLOOKUP(Tabla2[[#This Row],[No. Contrato]],'[1]BASE DE DATOS CONTRATISTAS'!$1:$1048576,35,FALSE)</f>
        <v>44700</v>
      </c>
      <c r="Q284" s="22"/>
      <c r="R284" s="25"/>
      <c r="S284" s="22"/>
      <c r="T284" s="22"/>
      <c r="U284" s="1" t="s">
        <v>608</v>
      </c>
      <c r="V284" s="24" t="str">
        <f>VLOOKUP(Tabla2[[#All],[No. Contrato]],'[1]BASE DE DATOS CONTRATISTAS'!$A$1:$AO$364,41,)</f>
        <v xml:space="preserve">Contratación Directa </v>
      </c>
      <c r="W284" s="1" t="s">
        <v>28</v>
      </c>
      <c r="X284" s="43" t="str">
        <f>VLOOKUP(Tabla2[[#This Row],[No. Contrato]],'[1]BASE DE DATOS CONTRATISTAS'!$A:$N,14,FALSE)</f>
        <v>santiagochacon@supertransporte.gov.co</v>
      </c>
      <c r="Y284" s="44">
        <f>VLOOKUP($A284,'BASE DE DATOS'!$A:$AL,17,FALSE)</f>
        <v>8629726</v>
      </c>
      <c r="Z284" s="44">
        <f>VLOOKUP($A284,'BASE DE DATOS'!$A:$AL,16,FALSE)</f>
        <v>14131176</v>
      </c>
      <c r="AA284" s="45">
        <f>VLOOKUP($A284,'BASE DE DATOS'!$A:$AL,18,FALSE)</f>
        <v>0.37914692484506984</v>
      </c>
      <c r="AB284" s="1" t="s">
        <v>735</v>
      </c>
    </row>
    <row r="285" spans="1:28" ht="38.25" x14ac:dyDescent="0.25">
      <c r="A285" s="25">
        <v>79625457</v>
      </c>
      <c r="B285" s="1">
        <v>274</v>
      </c>
      <c r="C285" s="1" t="s">
        <v>3171</v>
      </c>
      <c r="D285" s="30">
        <v>44586</v>
      </c>
      <c r="E285" s="22">
        <v>44926</v>
      </c>
      <c r="F285" s="57">
        <v>4227072</v>
      </c>
      <c r="G285" s="58">
        <v>48484516</v>
      </c>
      <c r="H285" s="42">
        <v>0</v>
      </c>
      <c r="I285" s="23">
        <f t="shared" ref="I285" si="15">G285+H285</f>
        <v>48484516</v>
      </c>
      <c r="J285" s="29" t="s">
        <v>258</v>
      </c>
      <c r="K285" s="22">
        <v>44589</v>
      </c>
      <c r="L285" s="1" t="s">
        <v>83</v>
      </c>
      <c r="M285" s="22">
        <v>44926</v>
      </c>
      <c r="N285" s="41"/>
      <c r="O285" s="25" t="str">
        <f>VLOOKUP(Tabla2[[#This Row],[No. Contrato]],'[1]BASE DE DATOS CONTRATISTAS'!$1:$1048576,34,FALSE)</f>
        <v>CESIÓN</v>
      </c>
      <c r="P285" s="22">
        <f>VLOOKUP(Tabla2[[#This Row],[No. Contrato]],'[1]BASE DE DATOS CONTRATISTAS'!$1:$1048576,35,FALSE)</f>
        <v>44662</v>
      </c>
      <c r="Q285" s="22"/>
      <c r="R285" s="25"/>
      <c r="S285" s="22"/>
      <c r="T285" s="22"/>
      <c r="U285" s="1" t="s">
        <v>451</v>
      </c>
      <c r="V285" s="24" t="str">
        <f>VLOOKUP(Tabla2[[#All],[No. Contrato]],'[1]BASE DE DATOS CONTRATISTAS'!$A$1:$AO$364,41,)</f>
        <v xml:space="preserve">Contratación Directa </v>
      </c>
      <c r="W285" s="1" t="s">
        <v>98</v>
      </c>
      <c r="X285" s="43" t="str">
        <f>VLOOKUP(Tabla2[[#This Row],[No. Contrato]],'[1]BASE DE DATOS CONTRATISTAS'!$A:$N,14,FALSE)</f>
        <v>auraruiz@supertransporte.gov.co</v>
      </c>
      <c r="Y285" s="44">
        <f>VLOOKUP($A285,'BASE DE DATOS'!$A:$AL,17,FALSE)</f>
        <v>10426777</v>
      </c>
      <c r="Z285" s="44">
        <f>VLOOKUP($A285,'BASE DE DATOS'!$A:$AL,16,FALSE)</f>
        <v>0.6</v>
      </c>
      <c r="AA285" s="45">
        <f>VLOOKUP($A285,'BASE DE DATOS'!$A:$AL,18,FALSE)</f>
        <v>0.99999994245585522</v>
      </c>
      <c r="AB285" s="1" t="s">
        <v>736</v>
      </c>
    </row>
    <row r="286" spans="1:28" ht="38.25" x14ac:dyDescent="0.25">
      <c r="A286" s="25">
        <v>23508461</v>
      </c>
      <c r="B286" s="1">
        <v>274</v>
      </c>
      <c r="C286" s="1" t="s">
        <v>3170</v>
      </c>
      <c r="D286" s="30">
        <v>44586</v>
      </c>
      <c r="E286" s="22">
        <v>44926</v>
      </c>
      <c r="F286" s="57">
        <v>4227072</v>
      </c>
      <c r="G286" s="58">
        <v>48484516</v>
      </c>
      <c r="H286" s="42">
        <v>0</v>
      </c>
      <c r="I286" s="23">
        <f t="shared" si="13"/>
        <v>48484516</v>
      </c>
      <c r="J286" s="29" t="s">
        <v>258</v>
      </c>
      <c r="K286" s="22">
        <v>44589</v>
      </c>
      <c r="L286" s="1" t="s">
        <v>83</v>
      </c>
      <c r="M286" s="22">
        <v>44926</v>
      </c>
      <c r="N286" s="41"/>
      <c r="O286" s="25" t="str">
        <f>VLOOKUP(Tabla2[[#This Row],[No. Contrato]],'[1]BASE DE DATOS CONTRATISTAS'!$1:$1048576,34,FALSE)</f>
        <v>CESIÓN</v>
      </c>
      <c r="P286" s="22">
        <f>VLOOKUP(Tabla2[[#This Row],[No. Contrato]],'[1]BASE DE DATOS CONTRATISTAS'!$1:$1048576,35,FALSE)</f>
        <v>44662</v>
      </c>
      <c r="Q286" s="22"/>
      <c r="R286" s="25"/>
      <c r="S286" s="22"/>
      <c r="T286" s="22"/>
      <c r="U286" s="1" t="s">
        <v>451</v>
      </c>
      <c r="V286" s="24" t="str">
        <f>VLOOKUP(Tabla2[[#All],[No. Contrato]],'[1]BASE DE DATOS CONTRATISTAS'!$A$1:$AO$364,41,)</f>
        <v xml:space="preserve">Contratación Directa </v>
      </c>
      <c r="W286" s="1" t="s">
        <v>98</v>
      </c>
      <c r="X286" s="43" t="str">
        <f>VLOOKUP(Tabla2[[#This Row],[No. Contrato]],'[1]BASE DE DATOS CONTRATISTAS'!$A:$N,14,FALSE)</f>
        <v>auraruiz@supertransporte.gov.co</v>
      </c>
      <c r="Y286" s="44">
        <f>VLOOKUP($A286,'BASE DE DATOS'!$A:$AL,17,FALSE)</f>
        <v>22967091</v>
      </c>
      <c r="Z286" s="44">
        <f>VLOOKUP($A286,'BASE DE DATOS'!$A:$AL,16,FALSE)</f>
        <v>15090647.4</v>
      </c>
      <c r="AA286" s="45">
        <f>VLOOKUP($A286,'BASE DE DATOS'!$A:$AL,18,FALSE)</f>
        <v>0.60348018472900111</v>
      </c>
      <c r="AB286" s="1" t="s">
        <v>736</v>
      </c>
    </row>
    <row r="287" spans="1:28" ht="38.25" x14ac:dyDescent="0.25">
      <c r="A287" s="25">
        <v>1022424001</v>
      </c>
      <c r="B287" s="1">
        <v>275</v>
      </c>
      <c r="C287" s="1" t="s">
        <v>737</v>
      </c>
      <c r="D287" s="30">
        <v>44586</v>
      </c>
      <c r="E287" s="22">
        <v>44926</v>
      </c>
      <c r="F287" s="57">
        <v>2941952</v>
      </c>
      <c r="G287" s="58">
        <v>33744189</v>
      </c>
      <c r="H287" s="42">
        <v>0</v>
      </c>
      <c r="I287" s="23">
        <f t="shared" si="13"/>
        <v>33744189</v>
      </c>
      <c r="J287" s="29" t="s">
        <v>258</v>
      </c>
      <c r="K287" s="22">
        <v>44589</v>
      </c>
      <c r="L287" s="1" t="s">
        <v>83</v>
      </c>
      <c r="M287" s="22">
        <v>44926</v>
      </c>
      <c r="N287" s="41"/>
      <c r="O287" s="25" t="str">
        <f>VLOOKUP(Tabla2[[#This Row],[No. Contrato]],'[1]BASE DE DATOS CONTRATISTAS'!$1:$1048576,34,FALSE)</f>
        <v>CESIÓN</v>
      </c>
      <c r="P287" s="22">
        <f>VLOOKUP(Tabla2[[#This Row],[No. Contrato]],'[1]BASE DE DATOS CONTRATISTAS'!$1:$1048576,35,FALSE)</f>
        <v>44771</v>
      </c>
      <c r="Q287" s="22"/>
      <c r="R287" s="25"/>
      <c r="S287" s="22"/>
      <c r="T287" s="22"/>
      <c r="U287" s="1" t="s">
        <v>738</v>
      </c>
      <c r="V287" s="24" t="str">
        <f>VLOOKUP(Tabla2[[#All],[No. Contrato]],'[1]BASE DE DATOS CONTRATISTAS'!$A$1:$AO$364,41,)</f>
        <v xml:space="preserve">Contratación Directa </v>
      </c>
      <c r="W287" s="1" t="s">
        <v>28</v>
      </c>
      <c r="X287" s="43" t="str">
        <f>VLOOKUP(Tabla2[[#This Row],[No. Contrato]],'[1]BASE DE DATOS CONTRATISTAS'!$A:$N,14,FALSE)</f>
        <v>luisatorres@supertransporte.gov.co</v>
      </c>
      <c r="Y287" s="44">
        <f>VLOOKUP($A287,'BASE DE DATOS'!$A:$AL,17,FALSE)</f>
        <v>17847842</v>
      </c>
      <c r="Z287" s="44">
        <f>VLOOKUP($A287,'BASE DE DATOS'!$A:$AL,16,FALSE)</f>
        <v>0</v>
      </c>
      <c r="AA287" s="45">
        <f>VLOOKUP($A287,'BASE DE DATOS'!$A:$AL,18,FALSE)</f>
        <v>1</v>
      </c>
      <c r="AB287" s="1" t="s">
        <v>739</v>
      </c>
    </row>
    <row r="288" spans="1:28" ht="38.25" x14ac:dyDescent="0.25">
      <c r="A288" s="25">
        <v>52367595</v>
      </c>
      <c r="B288" s="1">
        <v>276</v>
      </c>
      <c r="C288" s="1" t="s">
        <v>3172</v>
      </c>
      <c r="D288" s="22">
        <v>44582</v>
      </c>
      <c r="E288" s="22">
        <v>44926</v>
      </c>
      <c r="F288" s="58">
        <v>1765376</v>
      </c>
      <c r="G288" s="58">
        <v>20007594.670000002</v>
      </c>
      <c r="H288" s="42">
        <v>0</v>
      </c>
      <c r="I288" s="23">
        <f t="shared" ref="I288" si="16">G288+H288</f>
        <v>20007594.670000002</v>
      </c>
      <c r="J288" s="1" t="s">
        <v>456</v>
      </c>
      <c r="K288" s="22">
        <v>44585</v>
      </c>
      <c r="L288" s="1" t="s">
        <v>83</v>
      </c>
      <c r="M288" s="22">
        <v>44926</v>
      </c>
      <c r="N288" s="41"/>
      <c r="O288" s="25" t="str">
        <f>VLOOKUP(Tabla2[[#This Row],[No. Contrato]],'[1]BASE DE DATOS CONTRATISTAS'!$1:$1048576,34,FALSE)</f>
        <v>CESIÓN</v>
      </c>
      <c r="P288" s="22">
        <f>VLOOKUP(Tabla2[[#This Row],[No. Contrato]],'[1]BASE DE DATOS CONTRATISTAS'!$1:$1048576,35,FALSE)</f>
        <v>44616</v>
      </c>
      <c r="Q288" s="22"/>
      <c r="R288" s="25"/>
      <c r="S288" s="22"/>
      <c r="T288" s="22"/>
      <c r="U288" s="1" t="s">
        <v>740</v>
      </c>
      <c r="V288" s="24" t="str">
        <f>VLOOKUP(Tabla2[[#All],[No. Contrato]],'[1]BASE DE DATOS CONTRATISTAS'!$A$1:$AO$364,41,)</f>
        <v xml:space="preserve">Contratación Directa </v>
      </c>
      <c r="W288" s="1" t="s">
        <v>98</v>
      </c>
      <c r="X288" s="43" t="str">
        <f>VLOOKUP(Tabla2[[#This Row],[No. Contrato]],'[1]BASE DE DATOS CONTRATISTAS'!$A:$N,14,FALSE)</f>
        <v>angelicaleon@supertransporte.gov.co</v>
      </c>
      <c r="Y288" s="44">
        <f>VLOOKUP($A288,'BASE DE DATOS'!$A:$AL,17,FALSE)</f>
        <v>1647684.27</v>
      </c>
      <c r="Z288" s="44">
        <f>VLOOKUP($A288,'BASE DE DATOS'!$A:$AL,16,FALSE)</f>
        <v>0</v>
      </c>
      <c r="AA288" s="45">
        <f>VLOOKUP($A288,'BASE DE DATOS'!$A:$AL,18,FALSE)</f>
        <v>1</v>
      </c>
      <c r="AB288" s="1" t="s">
        <v>741</v>
      </c>
    </row>
    <row r="289" spans="1:28" ht="38.25" x14ac:dyDescent="0.25">
      <c r="A289" s="25">
        <v>1030629827</v>
      </c>
      <c r="B289" s="1">
        <v>276</v>
      </c>
      <c r="C289" s="1" t="s">
        <v>3173</v>
      </c>
      <c r="D289" s="22">
        <v>44582</v>
      </c>
      <c r="E289" s="22">
        <v>44926</v>
      </c>
      <c r="F289" s="58">
        <v>1765376</v>
      </c>
      <c r="G289" s="58">
        <v>20007594.670000002</v>
      </c>
      <c r="H289" s="42">
        <v>0</v>
      </c>
      <c r="I289" s="23">
        <f t="shared" si="13"/>
        <v>20007594.670000002</v>
      </c>
      <c r="J289" s="1" t="s">
        <v>456</v>
      </c>
      <c r="K289" s="22">
        <v>44585</v>
      </c>
      <c r="L289" s="1" t="s">
        <v>83</v>
      </c>
      <c r="M289" s="22">
        <v>44926</v>
      </c>
      <c r="N289" s="41"/>
      <c r="O289" s="25" t="str">
        <f>VLOOKUP(Tabla2[[#This Row],[No. Contrato]],'[1]BASE DE DATOS CONTRATISTAS'!$1:$1048576,34,FALSE)</f>
        <v>CESIÓN</v>
      </c>
      <c r="P289" s="22">
        <f>VLOOKUP(Tabla2[[#This Row],[No. Contrato]],'[1]BASE DE DATOS CONTRATISTAS'!$1:$1048576,35,FALSE)</f>
        <v>44616</v>
      </c>
      <c r="Q289" s="22"/>
      <c r="R289" s="25"/>
      <c r="S289" s="22"/>
      <c r="T289" s="22"/>
      <c r="U289" s="1" t="s">
        <v>740</v>
      </c>
      <c r="V289" s="24" t="str">
        <f>VLOOKUP(Tabla2[[#All],[No. Contrato]],'[1]BASE DE DATOS CONTRATISTAS'!$A$1:$AO$364,41,)</f>
        <v xml:space="preserve">Contratación Directa </v>
      </c>
      <c r="W289" s="1" t="s">
        <v>98</v>
      </c>
      <c r="X289" s="43" t="str">
        <f>VLOOKUP(Tabla2[[#This Row],[No. Contrato]],'[1]BASE DE DATOS CONTRATISTAS'!$A:$N,14,FALSE)</f>
        <v>angelicaleon@supertransporte.gov.co</v>
      </c>
      <c r="Y289" s="44">
        <f>VLOOKUP($A289,'BASE DE DATOS'!$A:$AL,17,FALSE)</f>
        <v>12887244.999999998</v>
      </c>
      <c r="Z289" s="44">
        <f>VLOOKUP($A289,'BASE DE DATOS'!$A:$AL,16,FALSE)</f>
        <v>5472665.4000000004</v>
      </c>
      <c r="AA289" s="45">
        <f>VLOOKUP($A289,'BASE DE DATOS'!$A:$AL,18,FALSE)</f>
        <v>0.70192308781637625</v>
      </c>
      <c r="AB289" s="1" t="s">
        <v>741</v>
      </c>
    </row>
    <row r="290" spans="1:28" ht="38.25" x14ac:dyDescent="0.25">
      <c r="A290" s="25">
        <v>1018463593</v>
      </c>
      <c r="B290" s="1">
        <v>277</v>
      </c>
      <c r="C290" s="1" t="s">
        <v>742</v>
      </c>
      <c r="D290" s="22">
        <v>44582</v>
      </c>
      <c r="E290" s="22">
        <v>44834</v>
      </c>
      <c r="F290" s="57">
        <v>4227072</v>
      </c>
      <c r="G290" s="58">
        <v>34802892</v>
      </c>
      <c r="H290" s="42">
        <v>12681216</v>
      </c>
      <c r="I290" s="23">
        <f t="shared" si="13"/>
        <v>47484108</v>
      </c>
      <c r="J290" s="1" t="s">
        <v>219</v>
      </c>
      <c r="K290" s="22">
        <v>44586</v>
      </c>
      <c r="L290" s="1" t="s">
        <v>83</v>
      </c>
      <c r="M290" s="22">
        <v>44834</v>
      </c>
      <c r="N290" s="41"/>
      <c r="O290" s="25" t="str">
        <f>VLOOKUP(Tabla2[[#This Row],[No. Contrato]],'[1]BASE DE DATOS CONTRATISTAS'!$1:$1048576,34,FALSE)</f>
        <v>ADICIÓN Y PRÓRROGA</v>
      </c>
      <c r="P290" s="22">
        <f>VLOOKUP(Tabla2[[#This Row],[No. Contrato]],'[1]BASE DE DATOS CONTRATISTAS'!$1:$1048576,35,FALSE)</f>
        <v>44834</v>
      </c>
      <c r="Q290" s="22" t="str">
        <f>VLOOKUP(Tabla2[[#This Row],[No. Contrato]],'[1]BASE DE DATOS CONTRATISTAS'!$1:$1048576,36,FALSE)</f>
        <v>N/A</v>
      </c>
      <c r="R290" s="25"/>
      <c r="S290" s="22"/>
      <c r="T290" s="22"/>
      <c r="U290" s="1" t="s">
        <v>743</v>
      </c>
      <c r="V290" s="24" t="str">
        <f>VLOOKUP(Tabla2[[#All],[No. Contrato]],'[1]BASE DE DATOS CONTRATISTAS'!$A$1:$AO$364,41,)</f>
        <v xml:space="preserve">Contratación Directa </v>
      </c>
      <c r="W290" s="1" t="s">
        <v>28</v>
      </c>
      <c r="X290" s="43" t="str">
        <f>VLOOKUP(Tabla2[[#This Row],[No. Contrato]],'[1]BASE DE DATOS CONTRATISTAS'!$A:$N,14,FALSE)</f>
        <v>OscarAcevedo@supertransporte.gov.co</v>
      </c>
      <c r="Y290" s="44">
        <f>VLOOKUP($A290,'BASE DE DATOS'!$A:$AL,17,FALSE)</f>
        <v>34661990</v>
      </c>
      <c r="Z290" s="44">
        <f>VLOOKUP($A290,'BASE DE DATOS'!$A:$AL,16,FALSE)</f>
        <v>12822118</v>
      </c>
      <c r="AA290" s="45">
        <f>VLOOKUP($A290,'BASE DE DATOS'!$A:$AL,18,FALSE)</f>
        <v>0.72997033028397629</v>
      </c>
      <c r="AB290" s="1" t="s">
        <v>744</v>
      </c>
    </row>
    <row r="291" spans="1:28" ht="38.25" x14ac:dyDescent="0.25">
      <c r="A291" s="25">
        <v>36759968</v>
      </c>
      <c r="B291" s="1">
        <v>278</v>
      </c>
      <c r="C291" s="1" t="s">
        <v>745</v>
      </c>
      <c r="D291" s="22">
        <v>44582</v>
      </c>
      <c r="E291" s="22">
        <v>44926</v>
      </c>
      <c r="F291" s="57">
        <v>4227072</v>
      </c>
      <c r="G291" s="58">
        <v>48470425.600000001</v>
      </c>
      <c r="H291" s="42">
        <v>0</v>
      </c>
      <c r="I291" s="23">
        <f t="shared" si="13"/>
        <v>48470425.600000001</v>
      </c>
      <c r="J291" s="1" t="s">
        <v>456</v>
      </c>
      <c r="K291" s="22">
        <v>44587</v>
      </c>
      <c r="L291" s="1" t="s">
        <v>83</v>
      </c>
      <c r="M291" s="22">
        <v>44926</v>
      </c>
      <c r="N291" s="41"/>
      <c r="O291" s="25"/>
      <c r="P291" s="22"/>
      <c r="Q291" s="22"/>
      <c r="R291" s="25"/>
      <c r="S291" s="22"/>
      <c r="T291" s="22"/>
      <c r="U291" s="1" t="s">
        <v>746</v>
      </c>
      <c r="V291" s="24" t="str">
        <f>VLOOKUP(Tabla2[[#All],[No. Contrato]],'[1]BASE DE DATOS CONTRATISTAS'!$A$1:$AO$364,41,)</f>
        <v xml:space="preserve">Contratación Directa </v>
      </c>
      <c r="W291" s="1" t="s">
        <v>28</v>
      </c>
      <c r="X291" s="43" t="str">
        <f>VLOOKUP(Tabla2[[#This Row],[No. Contrato]],'[1]BASE DE DATOS CONTRATISTAS'!$A:$N,14,FALSE)</f>
        <v>jannethcastro@supertransporte.gov.co</v>
      </c>
      <c r="Y291" s="44">
        <f>VLOOKUP($A291,'BASE DE DATOS'!$A:$AL,17,FALSE)</f>
        <v>30294016.000000004</v>
      </c>
      <c r="Z291" s="44">
        <f>VLOOKUP($A291,'BASE DE DATOS'!$A:$AL,16,FALSE)</f>
        <v>18176409.059999999</v>
      </c>
      <c r="AA291" s="45">
        <f>VLOOKUP($A291,'BASE DE DATOS'!$A:$AL,18,FALSE)</f>
        <v>0.62500000696300895</v>
      </c>
      <c r="AB291" s="1" t="s">
        <v>747</v>
      </c>
    </row>
    <row r="292" spans="1:28" ht="38.25" x14ac:dyDescent="0.25">
      <c r="A292" s="25">
        <v>13950367</v>
      </c>
      <c r="B292" s="1">
        <v>279</v>
      </c>
      <c r="C292" s="1" t="s">
        <v>748</v>
      </c>
      <c r="D292" s="22">
        <v>44582</v>
      </c>
      <c r="E292" s="22">
        <v>44834</v>
      </c>
      <c r="F292" s="57">
        <v>8355840</v>
      </c>
      <c r="G292" s="58">
        <v>68796416</v>
      </c>
      <c r="H292" s="42">
        <v>0</v>
      </c>
      <c r="I292" s="23">
        <f t="shared" si="13"/>
        <v>68796416</v>
      </c>
      <c r="J292" s="1" t="s">
        <v>219</v>
      </c>
      <c r="K292" s="22">
        <v>44585</v>
      </c>
      <c r="L292" s="1" t="s">
        <v>83</v>
      </c>
      <c r="M292" s="22">
        <v>44834</v>
      </c>
      <c r="N292" s="41"/>
      <c r="O292" s="25"/>
      <c r="P292" s="22"/>
      <c r="Q292" s="22"/>
      <c r="R292" s="25"/>
      <c r="S292" s="22"/>
      <c r="T292" s="22"/>
      <c r="U292" s="1" t="s">
        <v>749</v>
      </c>
      <c r="V292" s="24" t="str">
        <f>VLOOKUP(Tabla2[[#All],[No. Contrato]],'[1]BASE DE DATOS CONTRATISTAS'!$A$1:$AO$364,41,)</f>
        <v xml:space="preserve">Contratación Directa </v>
      </c>
      <c r="W292" s="1" t="s">
        <v>28</v>
      </c>
      <c r="X292" s="43" t="str">
        <f>VLOOKUP(Tabla2[[#This Row],[No. Contrato]],'[1]BASE DE DATOS CONTRATISTAS'!$A:$N,14,FALSE)</f>
        <v>NestorSaenz@supertransporte.gov.co</v>
      </c>
      <c r="Y292" s="44">
        <f>VLOOKUP($A292,'BASE DE DATOS'!$A:$AL,17,FALSE)</f>
        <v>35373056</v>
      </c>
      <c r="Z292" s="44">
        <f>VLOOKUP($A292,'BASE DE DATOS'!$A:$AL,16,FALSE)</f>
        <v>33423360</v>
      </c>
      <c r="AA292" s="45">
        <f>VLOOKUP($A292,'BASE DE DATOS'!$A:$AL,18,FALSE)</f>
        <v>0.51417004048582993</v>
      </c>
      <c r="AB292" s="1" t="s">
        <v>750</v>
      </c>
    </row>
    <row r="293" spans="1:28" ht="38.25" x14ac:dyDescent="0.25">
      <c r="A293" s="25">
        <v>80189576</v>
      </c>
      <c r="B293" s="1">
        <v>280</v>
      </c>
      <c r="C293" s="1" t="s">
        <v>751</v>
      </c>
      <c r="D293" s="30">
        <v>44585</v>
      </c>
      <c r="E293" s="22">
        <v>44926</v>
      </c>
      <c r="F293" s="57">
        <v>4227072</v>
      </c>
      <c r="G293" s="58">
        <v>48470425.600000001</v>
      </c>
      <c r="H293" s="42">
        <v>0</v>
      </c>
      <c r="I293" s="23">
        <f t="shared" si="13"/>
        <v>48470425.600000001</v>
      </c>
      <c r="J293" s="1" t="s">
        <v>456</v>
      </c>
      <c r="K293" s="22">
        <v>44587</v>
      </c>
      <c r="L293" s="1" t="s">
        <v>83</v>
      </c>
      <c r="M293" s="22">
        <v>44926</v>
      </c>
      <c r="N293" s="41"/>
      <c r="O293" s="25"/>
      <c r="P293" s="22"/>
      <c r="Q293" s="22"/>
      <c r="R293" s="25"/>
      <c r="S293" s="22"/>
      <c r="T293" s="22"/>
      <c r="U293" s="1" t="s">
        <v>746</v>
      </c>
      <c r="V293" s="24" t="str">
        <f>VLOOKUP(Tabla2[[#All],[No. Contrato]],'[1]BASE DE DATOS CONTRATISTAS'!$A$1:$AO$364,41,)</f>
        <v xml:space="preserve">Contratación Directa </v>
      </c>
      <c r="W293" s="1" t="s">
        <v>28</v>
      </c>
      <c r="X293" s="43" t="str">
        <f>VLOOKUP(Tabla2[[#This Row],[No. Contrato]],'[1]BASE DE DATOS CONTRATISTAS'!$A:$N,14,FALSE)</f>
        <v>johntorres@supertransporte.gov.co</v>
      </c>
      <c r="Y293" s="44">
        <f>VLOOKUP($A293,'BASE DE DATOS'!$A:$AL,17,FALSE)</f>
        <v>34521088</v>
      </c>
      <c r="Z293" s="44">
        <f>VLOOKUP($A293,'BASE DE DATOS'!$A:$AL,16,FALSE)</f>
        <v>13949337.060000001</v>
      </c>
      <c r="AA293" s="45">
        <f>VLOOKUP($A293,'BASE DE DATOS'!$A:$AL,18,FALSE)</f>
        <v>0.71220931026017287</v>
      </c>
      <c r="AB293" s="1" t="s">
        <v>752</v>
      </c>
    </row>
    <row r="294" spans="1:28" ht="51" x14ac:dyDescent="0.25">
      <c r="A294" s="25">
        <v>53081127</v>
      </c>
      <c r="B294" s="1">
        <v>281</v>
      </c>
      <c r="C294" s="1" t="s">
        <v>753</v>
      </c>
      <c r="D294" s="22">
        <v>44582</v>
      </c>
      <c r="E294" s="22">
        <v>44834</v>
      </c>
      <c r="F294" s="57">
        <v>4768567</v>
      </c>
      <c r="G294" s="58">
        <v>39261202</v>
      </c>
      <c r="H294" s="42">
        <v>12716179</v>
      </c>
      <c r="I294" s="23">
        <f t="shared" si="13"/>
        <v>51977381</v>
      </c>
      <c r="J294" s="1" t="s">
        <v>230</v>
      </c>
      <c r="K294" s="22">
        <v>44585</v>
      </c>
      <c r="L294" s="1" t="s">
        <v>83</v>
      </c>
      <c r="M294" s="22">
        <v>44834</v>
      </c>
      <c r="N294" s="41"/>
      <c r="O294" s="25" t="str">
        <f>VLOOKUP(Tabla2[[#This Row],[No. Contrato]],'[1]BASE DE DATOS CONTRATISTAS'!$1:$1048576,34,FALSE)</f>
        <v>ADICIÓN Y PRÓRROGA</v>
      </c>
      <c r="P294" s="22">
        <f>VLOOKUP(Tabla2[[#This Row],[No. Contrato]],'[1]BASE DE DATOS CONTRATISTAS'!$1:$1048576,35,FALSE)</f>
        <v>44834</v>
      </c>
      <c r="Q294" s="22" t="str">
        <f>VLOOKUP(Tabla2[[#This Row],[No. Contrato]],'[1]BASE DE DATOS CONTRATISTAS'!$1:$1048576,36,FALSE)</f>
        <v>N/A</v>
      </c>
      <c r="R294" s="25"/>
      <c r="S294" s="22"/>
      <c r="T294" s="22"/>
      <c r="U294" s="1" t="s">
        <v>754</v>
      </c>
      <c r="V294" s="24" t="str">
        <f>VLOOKUP(Tabla2[[#All],[No. Contrato]],'[1]BASE DE DATOS CONTRATISTAS'!$A$1:$AO$364,41,)</f>
        <v xml:space="preserve">Contratación Directa </v>
      </c>
      <c r="W294" s="1" t="s">
        <v>28</v>
      </c>
      <c r="X294" s="43" t="str">
        <f>VLOOKUP(Tabla2[[#This Row],[No. Contrato]],'[1]BASE DE DATOS CONTRATISTAS'!$A:$N,14,FALSE)</f>
        <v>mariarojas@supertransporte.gov.co</v>
      </c>
      <c r="Y294" s="44">
        <f>VLOOKUP($A294,'BASE DE DATOS'!$A:$AL,17,FALSE)</f>
        <v>39261202</v>
      </c>
      <c r="Z294" s="44">
        <f>VLOOKUP($A294,'BASE DE DATOS'!$A:$AL,16,FALSE)</f>
        <v>12716179</v>
      </c>
      <c r="AA294" s="45">
        <f>VLOOKUP($A294,'BASE DE DATOS'!$A:$AL,18,FALSE)</f>
        <v>0.75535167883891652</v>
      </c>
      <c r="AB294" s="1" t="s">
        <v>755</v>
      </c>
    </row>
    <row r="295" spans="1:28" ht="38.25" x14ac:dyDescent="0.25">
      <c r="A295" s="25">
        <v>860066942</v>
      </c>
      <c r="B295" s="1">
        <v>282</v>
      </c>
      <c r="C295" s="1" t="s">
        <v>756</v>
      </c>
      <c r="D295" s="22">
        <v>44588</v>
      </c>
      <c r="E295" s="22">
        <v>44926</v>
      </c>
      <c r="F295" s="58" t="s">
        <v>119</v>
      </c>
      <c r="G295" s="58">
        <v>314376149</v>
      </c>
      <c r="H295" s="42">
        <v>0</v>
      </c>
      <c r="I295" s="23">
        <f t="shared" si="13"/>
        <v>314376149</v>
      </c>
      <c r="J295" s="1" t="s">
        <v>78</v>
      </c>
      <c r="K295" s="22">
        <v>44610</v>
      </c>
      <c r="L295" s="1" t="s">
        <v>26</v>
      </c>
      <c r="M295" s="22">
        <v>44926</v>
      </c>
      <c r="N295" s="41"/>
      <c r="O295" s="25"/>
      <c r="P295" s="22"/>
      <c r="Q295" s="22"/>
      <c r="R295" s="25"/>
      <c r="S295" s="22"/>
      <c r="T295" s="22"/>
      <c r="U295" s="1" t="s">
        <v>757</v>
      </c>
      <c r="V295" s="24" t="str">
        <f>VLOOKUP(Tabla2[[#All],[No. Contrato]],'[1]BASE DE DATOS CONTRATISTAS'!$A$1:$AO$364,41,)</f>
        <v xml:space="preserve">Contratación Directa </v>
      </c>
      <c r="W295" s="1" t="s">
        <v>28</v>
      </c>
      <c r="X295" s="43" t="e">
        <f>VLOOKUP(Tabla2[[#This Row],[No. Contrato]],'[1]BASE DE DATOS CONTRATISTAS'!$A:$N,14,FALSE)</f>
        <v>#N/A</v>
      </c>
      <c r="Y295" s="44">
        <f>VLOOKUP($A295,'BASE DE DATOS'!$A:$AL,17,FALSE)</f>
        <v>48101921</v>
      </c>
      <c r="Z295" s="44">
        <f>VLOOKUP($A295,'BASE DE DATOS'!$A:$AL,16,FALSE)</f>
        <v>649228</v>
      </c>
      <c r="AA295" s="45">
        <f>VLOOKUP($A295,'BASE DE DATOS'!$A:$AL,18,FALSE)</f>
        <v>0.9866828164398751</v>
      </c>
      <c r="AB295" s="1" t="s">
        <v>758</v>
      </c>
    </row>
    <row r="296" spans="1:28" ht="25.5" x14ac:dyDescent="0.25">
      <c r="A296" s="25">
        <v>1233905569</v>
      </c>
      <c r="B296" s="1">
        <v>283</v>
      </c>
      <c r="C296" s="1" t="s">
        <v>759</v>
      </c>
      <c r="D296" s="22">
        <v>44582</v>
      </c>
      <c r="E296" s="22">
        <v>44834</v>
      </c>
      <c r="F296" s="57">
        <v>1765376</v>
      </c>
      <c r="G296" s="58">
        <v>14711467</v>
      </c>
      <c r="H296" s="42">
        <v>5119590</v>
      </c>
      <c r="I296" s="23">
        <f t="shared" si="13"/>
        <v>19831057</v>
      </c>
      <c r="J296" s="1" t="s">
        <v>400</v>
      </c>
      <c r="K296" s="22">
        <v>44585</v>
      </c>
      <c r="L296" s="1" t="s">
        <v>26</v>
      </c>
      <c r="M296" s="22">
        <v>44834</v>
      </c>
      <c r="N296" s="41"/>
      <c r="O296" s="25" t="str">
        <f>VLOOKUP(Tabla2[[#This Row],[No. Contrato]],'[1]BASE DE DATOS CONTRATISTAS'!$1:$1048576,34,FALSE)</f>
        <v>ADICIÓN Y PRÓRROGA</v>
      </c>
      <c r="P296" s="22">
        <f>VLOOKUP(Tabla2[[#This Row],[No. Contrato]],'[1]BASE DE DATOS CONTRATISTAS'!$1:$1048576,35,FALSE)</f>
        <v>44833</v>
      </c>
      <c r="Q296" s="22" t="str">
        <f>VLOOKUP(Tabla2[[#This Row],[No. Contrato]],'[1]BASE DE DATOS CONTRATISTAS'!$1:$1048576,36,FALSE)</f>
        <v>N/A</v>
      </c>
      <c r="R296" s="25"/>
      <c r="S296" s="22"/>
      <c r="T296" s="22"/>
      <c r="U296" s="1" t="s">
        <v>760</v>
      </c>
      <c r="V296" s="24" t="str">
        <f>VLOOKUP(Tabla2[[#All],[No. Contrato]],'[1]BASE DE DATOS CONTRATISTAS'!$A$1:$AO$364,41,)</f>
        <v xml:space="preserve">Contratación Directa </v>
      </c>
      <c r="W296" s="1" t="s">
        <v>28</v>
      </c>
      <c r="X296" s="43" t="str">
        <f>VLOOKUP(Tabla2[[#This Row],[No. Contrato]],'[1]BASE DE DATOS CONTRATISTAS'!$A:$N,14,FALSE)</f>
        <v>johanjimenez@supertransporte.gov.co</v>
      </c>
      <c r="Y296" s="44">
        <f>VLOOKUP($A296,'BASE DE DATOS'!$A:$AL,17,FALSE)</f>
        <v>14534929</v>
      </c>
      <c r="Z296" s="44">
        <f>VLOOKUP($A296,'BASE DE DATOS'!$A:$AL,16,FALSE)</f>
        <v>1176917</v>
      </c>
      <c r="AA296" s="45">
        <f>VLOOKUP($A296,'BASE DE DATOS'!$A:$AL,18,FALSE)</f>
        <v>0.92509365226721285</v>
      </c>
      <c r="AB296" s="1" t="s">
        <v>761</v>
      </c>
    </row>
    <row r="297" spans="1:28" ht="38.25" x14ac:dyDescent="0.25">
      <c r="A297" s="25">
        <v>1085299325</v>
      </c>
      <c r="B297" s="1">
        <v>284</v>
      </c>
      <c r="C297" s="1" t="s">
        <v>762</v>
      </c>
      <c r="D297" s="30">
        <v>44585</v>
      </c>
      <c r="E297" s="22">
        <v>44926</v>
      </c>
      <c r="F297" s="57">
        <v>4227072</v>
      </c>
      <c r="G297" s="58">
        <v>48470425.600000001</v>
      </c>
      <c r="H297" s="42">
        <v>0</v>
      </c>
      <c r="I297" s="23">
        <f t="shared" si="13"/>
        <v>48470425.600000001</v>
      </c>
      <c r="J297" s="1" t="s">
        <v>456</v>
      </c>
      <c r="K297" s="22">
        <v>44587</v>
      </c>
      <c r="L297" s="1" t="s">
        <v>83</v>
      </c>
      <c r="M297" s="22">
        <v>44926</v>
      </c>
      <c r="N297" s="41"/>
      <c r="O297" s="25" t="str">
        <f>VLOOKUP(Tabla2[[#This Row],[No. Contrato]],'[1]BASE DE DATOS CONTRATISTAS'!$1:$1048576,34,FALSE)</f>
        <v>CESIÓN</v>
      </c>
      <c r="P297" s="22">
        <f>VLOOKUP(Tabla2[[#This Row],[No. Contrato]],'[1]BASE DE DATOS CONTRATISTAS'!$1:$1048576,35,FALSE)</f>
        <v>44769</v>
      </c>
      <c r="Q297" s="22"/>
      <c r="R297" s="25"/>
      <c r="S297" s="22"/>
      <c r="T297" s="22"/>
      <c r="U297" s="1" t="s">
        <v>746</v>
      </c>
      <c r="V297" s="24" t="str">
        <f>VLOOKUP(Tabla2[[#All],[No. Contrato]],'[1]BASE DE DATOS CONTRATISTAS'!$A$1:$AO$364,41,)</f>
        <v xml:space="preserve">Contratación Directa </v>
      </c>
      <c r="W297" s="1" t="s">
        <v>28</v>
      </c>
      <c r="X297" s="43" t="str">
        <f>VLOOKUP(Tabla2[[#This Row],[No. Contrato]],'[1]BASE DE DATOS CONTRATISTAS'!$A:$N,14,FALSE)</f>
        <v>juaneraso@supertransporte.gov.co</v>
      </c>
      <c r="Y297" s="44">
        <f>VLOOKUP($A297,'BASE DE DATOS'!$A:$AL,17,FALSE)</f>
        <v>25644236.260000002</v>
      </c>
      <c r="Z297" s="44">
        <f>VLOOKUP($A297,'BASE DE DATOS'!$A:$AL,16,FALSE)</f>
        <v>0</v>
      </c>
      <c r="AA297" s="45">
        <f>VLOOKUP($A297,'BASE DE DATOS'!$A:$AL,18,FALSE)</f>
        <v>1</v>
      </c>
      <c r="AB297" s="1" t="s">
        <v>763</v>
      </c>
    </row>
    <row r="298" spans="1:28" ht="38.25" x14ac:dyDescent="0.25">
      <c r="A298" s="25">
        <v>1010206060</v>
      </c>
      <c r="B298" s="1">
        <v>285</v>
      </c>
      <c r="C298" s="1" t="s">
        <v>764</v>
      </c>
      <c r="D298" s="30">
        <v>44586</v>
      </c>
      <c r="E298" s="22">
        <v>44834</v>
      </c>
      <c r="F298" s="57">
        <v>4227072</v>
      </c>
      <c r="G298" s="58">
        <v>34789210</v>
      </c>
      <c r="H298" s="42">
        <v>12413094</v>
      </c>
      <c r="I298" s="23">
        <f t="shared" si="13"/>
        <v>47202304</v>
      </c>
      <c r="J298" s="1" t="s">
        <v>92</v>
      </c>
      <c r="K298" s="22">
        <v>44587</v>
      </c>
      <c r="L298" s="1" t="s">
        <v>83</v>
      </c>
      <c r="M298" s="22">
        <v>44834</v>
      </c>
      <c r="N298" s="41"/>
      <c r="O298" s="25" t="str">
        <f>VLOOKUP(Tabla2[[#This Row],[No. Contrato]],'[1]BASE DE DATOS CONTRATISTAS'!$1:$1048576,34,FALSE)</f>
        <v>ADICIÓN Y PRÓRROGA</v>
      </c>
      <c r="P298" s="22">
        <f>VLOOKUP(Tabla2[[#This Row],[No. Contrato]],'[1]BASE DE DATOS CONTRATISTAS'!$1:$1048576,35,FALSE)</f>
        <v>44834</v>
      </c>
      <c r="Q298" s="22" t="str">
        <f>VLOOKUP(Tabla2[[#This Row],[No. Contrato]],'[1]BASE DE DATOS CONTRATISTAS'!$1:$1048576,36,FALSE)</f>
        <v>N/A</v>
      </c>
      <c r="R298" s="25"/>
      <c r="S298" s="22"/>
      <c r="T298" s="22"/>
      <c r="U298" s="1" t="s">
        <v>765</v>
      </c>
      <c r="V298" s="24" t="str">
        <f>VLOOKUP(Tabla2[[#All],[No. Contrato]],'[1]BASE DE DATOS CONTRATISTAS'!$A$1:$AO$364,41,)</f>
        <v xml:space="preserve">Contratación Directa </v>
      </c>
      <c r="W298" s="1" t="s">
        <v>28</v>
      </c>
      <c r="X298" s="43" t="str">
        <f>VLOOKUP(Tabla2[[#This Row],[No. Contrato]],'[1]BASE DE DATOS CONTRATISTAS'!$A:$N,14,FALSE)</f>
        <v>DianaMontanez@supertransporte.gov.co</v>
      </c>
      <c r="Y298" s="44">
        <f>VLOOKUP($A298,'BASE DE DATOS'!$A:$AL,17,FALSE)</f>
        <v>34521088</v>
      </c>
      <c r="Z298" s="44">
        <f>VLOOKUP($A298,'BASE DE DATOS'!$A:$AL,16,FALSE)</f>
        <v>12681216</v>
      </c>
      <c r="AA298" s="45">
        <f>VLOOKUP($A298,'BASE DE DATOS'!$A:$AL,18,FALSE)</f>
        <v>0.73134328358208955</v>
      </c>
      <c r="AB298" s="1" t="s">
        <v>766</v>
      </c>
    </row>
    <row r="299" spans="1:28" ht="51" x14ac:dyDescent="0.25">
      <c r="A299" s="25">
        <v>38287243</v>
      </c>
      <c r="B299" s="1">
        <v>286</v>
      </c>
      <c r="C299" s="1" t="s">
        <v>767</v>
      </c>
      <c r="D299" s="30">
        <v>44585</v>
      </c>
      <c r="E299" s="22">
        <v>44813</v>
      </c>
      <c r="F299" s="57">
        <v>1873920</v>
      </c>
      <c r="G299" s="58">
        <v>14054400</v>
      </c>
      <c r="H299" s="42">
        <v>0</v>
      </c>
      <c r="I299" s="23">
        <f t="shared" si="13"/>
        <v>14054400</v>
      </c>
      <c r="J299" s="1" t="s">
        <v>611</v>
      </c>
      <c r="K299" s="22">
        <v>44586</v>
      </c>
      <c r="L299" s="1" t="s">
        <v>26</v>
      </c>
      <c r="M299" s="22">
        <v>44748</v>
      </c>
      <c r="N299" s="41">
        <v>44748</v>
      </c>
      <c r="O299" s="25" t="str">
        <f>VLOOKUP(Tabla2[[#This Row],[No. Contrato]],'[1]BASE DE DATOS CONTRATISTAS'!$1:$1048576,34,FALSE)</f>
        <v>Terminación anticipada del contrato</v>
      </c>
      <c r="P299" s="22">
        <f>VLOOKUP(Tabla2[[#This Row],[No. Contrato]],'[1]BASE DE DATOS CONTRATISTAS'!$1:$1048576,35,FALSE)</f>
        <v>44747</v>
      </c>
      <c r="Q299" s="22" t="str">
        <f>VLOOKUP(Tabla2[[#This Row],[No. Contrato]],'[1]BASE DE DATOS CONTRATISTAS'!$1:$1048576,36,FALSE)</f>
        <v>N/A</v>
      </c>
      <c r="R299" s="25"/>
      <c r="S299" s="22"/>
      <c r="T299" s="22"/>
      <c r="U299" s="1" t="s">
        <v>612</v>
      </c>
      <c r="V299" s="24" t="str">
        <f>VLOOKUP(Tabla2[[#All],[No. Contrato]],'[1]BASE DE DATOS CONTRATISTAS'!$A$1:$AO$364,41,)</f>
        <v xml:space="preserve">Contratación Directa </v>
      </c>
      <c r="W299" s="1" t="s">
        <v>28</v>
      </c>
      <c r="X299" s="43" t="str">
        <f>VLOOKUP(Tabla2[[#This Row],[No. Contrato]],'[1]BASE DE DATOS CONTRATISTAS'!$A:$N,14,FALSE)</f>
        <v>dianavasquez@supertransporte.gov.co</v>
      </c>
      <c r="Y299" s="44">
        <f>VLOOKUP($A299,'BASE DE DATOS'!$A:$AL,17,FALSE)</f>
        <v>10056704</v>
      </c>
      <c r="Z299" s="44">
        <f>VLOOKUP($A299,'BASE DE DATOS'!$A:$AL,16,FALSE)</f>
        <v>3997696</v>
      </c>
      <c r="AA299" s="45">
        <f>VLOOKUP($A299,'BASE DE DATOS'!$A:$AL,18,FALSE)</f>
        <v>0.7155555555555555</v>
      </c>
      <c r="AB299" s="1" t="s">
        <v>768</v>
      </c>
    </row>
    <row r="300" spans="1:28" ht="51" x14ac:dyDescent="0.25">
      <c r="A300" s="25">
        <v>1049646361</v>
      </c>
      <c r="B300" s="1">
        <v>287</v>
      </c>
      <c r="C300" s="1" t="s">
        <v>769</v>
      </c>
      <c r="D300" s="30">
        <v>44585</v>
      </c>
      <c r="E300" s="22">
        <v>44834</v>
      </c>
      <c r="F300" s="57">
        <v>2941952</v>
      </c>
      <c r="G300" s="58">
        <v>24908527</v>
      </c>
      <c r="H300" s="42">
        <v>7845205</v>
      </c>
      <c r="I300" s="23">
        <f t="shared" si="13"/>
        <v>32753732</v>
      </c>
      <c r="J300" s="1" t="s">
        <v>92</v>
      </c>
      <c r="K300" s="22">
        <v>44588</v>
      </c>
      <c r="L300" s="1" t="s">
        <v>83</v>
      </c>
      <c r="M300" s="22">
        <v>44834</v>
      </c>
      <c r="N300" s="41"/>
      <c r="O300" s="25" t="str">
        <f>VLOOKUP(Tabla2[[#This Row],[No. Contrato]],'[1]BASE DE DATOS CONTRATISTAS'!$1:$1048576,34,FALSE)</f>
        <v>ADICIÓN Y PRÓRROGA</v>
      </c>
      <c r="P300" s="22">
        <f>VLOOKUP(Tabla2[[#This Row],[No. Contrato]],'[1]BASE DE DATOS CONTRATISTAS'!$1:$1048576,35,FALSE)</f>
        <v>44834</v>
      </c>
      <c r="Q300" s="22" t="str">
        <f>VLOOKUP(Tabla2[[#This Row],[No. Contrato]],'[1]BASE DE DATOS CONTRATISTAS'!$1:$1048576,36,FALSE)</f>
        <v>N/A</v>
      </c>
      <c r="R300" s="25"/>
      <c r="S300" s="22"/>
      <c r="T300" s="22"/>
      <c r="U300" s="1" t="s">
        <v>770</v>
      </c>
      <c r="V300" s="24" t="str">
        <f>VLOOKUP(Tabla2[[#All],[No. Contrato]],'[1]BASE DE DATOS CONTRATISTAS'!$A$1:$AO$364,41,)</f>
        <v xml:space="preserve">Contratación Directa </v>
      </c>
      <c r="W300" s="1" t="s">
        <v>28</v>
      </c>
      <c r="X300" s="43" t="str">
        <f>VLOOKUP(Tabla2[[#This Row],[No. Contrato]],'[1]BASE DE DATOS CONTRATISTAS'!$A:$N,14,FALSE)</f>
        <v>DianaLopez@supertransporte.gov.co</v>
      </c>
      <c r="Y300" s="44">
        <f>VLOOKUP($A300,'BASE DE DATOS'!$A:$AL,17,FALSE)</f>
        <v>23927876</v>
      </c>
      <c r="Z300" s="44">
        <f>VLOOKUP($A300,'BASE DE DATOS'!$A:$AL,16,FALSE)</f>
        <v>8825856</v>
      </c>
      <c r="AA300" s="45">
        <f>VLOOKUP($A300,'BASE DE DATOS'!$A:$AL,18,FALSE)</f>
        <v>0.73053891996185349</v>
      </c>
      <c r="AB300" s="1" t="s">
        <v>771</v>
      </c>
    </row>
    <row r="301" spans="1:28" ht="38.25" x14ac:dyDescent="0.25">
      <c r="A301" s="25">
        <v>1013617888</v>
      </c>
      <c r="B301" s="1">
        <v>288</v>
      </c>
      <c r="C301" s="1" t="s">
        <v>772</v>
      </c>
      <c r="D301" s="22">
        <v>44587</v>
      </c>
      <c r="E301" s="22">
        <v>44926</v>
      </c>
      <c r="F301" s="57">
        <v>4768567</v>
      </c>
      <c r="G301" s="58">
        <v>54695467</v>
      </c>
      <c r="H301" s="42">
        <v>0</v>
      </c>
      <c r="I301" s="23">
        <f t="shared" si="13"/>
        <v>54695467</v>
      </c>
      <c r="J301" s="29" t="s">
        <v>258</v>
      </c>
      <c r="K301" s="22">
        <v>44593</v>
      </c>
      <c r="L301" s="1" t="s">
        <v>83</v>
      </c>
      <c r="M301" s="22">
        <v>44926</v>
      </c>
      <c r="N301" s="41"/>
      <c r="O301" s="25"/>
      <c r="P301" s="22"/>
      <c r="Q301" s="22"/>
      <c r="R301" s="25"/>
      <c r="S301" s="22"/>
      <c r="T301" s="22"/>
      <c r="U301" s="1" t="s">
        <v>773</v>
      </c>
      <c r="V301" s="24" t="str">
        <f>VLOOKUP(Tabla2[[#All],[No. Contrato]],'[1]BASE DE DATOS CONTRATISTAS'!$A$1:$AO$364,41,)</f>
        <v xml:space="preserve">Contratación Directa </v>
      </c>
      <c r="W301" s="1" t="s">
        <v>28</v>
      </c>
      <c r="X301" s="43" t="str">
        <f>VLOOKUP(Tabla2[[#This Row],[No. Contrato]],'[1]BASE DE DATOS CONTRATISTAS'!$A:$N,14,FALSE)</f>
        <v>samirlores@supertransporte.gov.co</v>
      </c>
      <c r="Y301" s="44">
        <f>VLOOKUP($A301,'BASE DE DATOS'!$A:$AL,17,FALSE)</f>
        <v>38148536</v>
      </c>
      <c r="Z301" s="44">
        <f>VLOOKUP($A301,'BASE DE DATOS'!$A:$AL,16,FALSE)</f>
        <v>16546931</v>
      </c>
      <c r="AA301" s="45">
        <f>VLOOKUP($A301,'BASE DE DATOS'!$A:$AL,18,FALSE)</f>
        <v>0.69747162045439703</v>
      </c>
      <c r="AB301" s="1" t="s">
        <v>774</v>
      </c>
    </row>
    <row r="302" spans="1:28" ht="38.25" x14ac:dyDescent="0.25">
      <c r="A302" s="25">
        <v>91076727</v>
      </c>
      <c r="B302" s="1">
        <v>289</v>
      </c>
      <c r="C302" s="1" t="s">
        <v>775</v>
      </c>
      <c r="D302" s="30">
        <v>44585</v>
      </c>
      <c r="E302" s="22">
        <v>44926</v>
      </c>
      <c r="F302" s="57">
        <v>8355840</v>
      </c>
      <c r="G302" s="58">
        <v>93585408</v>
      </c>
      <c r="H302" s="42">
        <v>0</v>
      </c>
      <c r="I302" s="23">
        <f t="shared" si="13"/>
        <v>93585408</v>
      </c>
      <c r="J302" s="1" t="s">
        <v>131</v>
      </c>
      <c r="K302" s="22">
        <v>44587</v>
      </c>
      <c r="L302" s="1" t="s">
        <v>83</v>
      </c>
      <c r="M302" s="22">
        <v>44926</v>
      </c>
      <c r="N302" s="41"/>
      <c r="O302" s="25"/>
      <c r="P302" s="22"/>
      <c r="Q302" s="22"/>
      <c r="R302" s="25"/>
      <c r="S302" s="22"/>
      <c r="T302" s="22"/>
      <c r="U302" s="1" t="s">
        <v>776</v>
      </c>
      <c r="V302" s="24" t="str">
        <f>VLOOKUP(Tabla2[[#All],[No. Contrato]],'[1]BASE DE DATOS CONTRATISTAS'!$A$1:$AO$364,41,)</f>
        <v xml:space="preserve">Contratación Directa </v>
      </c>
      <c r="W302" s="1" t="s">
        <v>28</v>
      </c>
      <c r="X302" s="43" t="str">
        <f>VLOOKUP(Tabla2[[#This Row],[No. Contrato]],'[1]BASE DE DATOS CONTRATISTAS'!$A:$N,14,FALSE)</f>
        <v>alfonsorodriguez@supertransporte.gov.co</v>
      </c>
      <c r="Y302" s="44">
        <f>VLOOKUP($A302,'BASE DE DATOS'!$A:$AL,17,FALSE)</f>
        <v>59883520</v>
      </c>
      <c r="Z302" s="44">
        <f>VLOOKUP($A302,'BASE DE DATOS'!$A:$AL,16,FALSE)</f>
        <v>33701888</v>
      </c>
      <c r="AA302" s="45">
        <f>VLOOKUP($A302,'BASE DE DATOS'!$A:$AL,18,FALSE)</f>
        <v>0.63988095238095233</v>
      </c>
      <c r="AB302" s="1" t="s">
        <v>777</v>
      </c>
    </row>
    <row r="303" spans="1:28" ht="25.5" x14ac:dyDescent="0.25">
      <c r="A303" s="25">
        <v>87060911</v>
      </c>
      <c r="B303" s="1">
        <v>290</v>
      </c>
      <c r="C303" s="1" t="s">
        <v>778</v>
      </c>
      <c r="D303" s="30">
        <v>44586</v>
      </c>
      <c r="E303" s="22">
        <v>44926</v>
      </c>
      <c r="F303" s="58">
        <v>8355840</v>
      </c>
      <c r="G303" s="58">
        <v>93585408</v>
      </c>
      <c r="H303" s="42">
        <v>0</v>
      </c>
      <c r="I303" s="23">
        <f t="shared" si="13"/>
        <v>93585408</v>
      </c>
      <c r="J303" s="1" t="s">
        <v>131</v>
      </c>
      <c r="K303" s="22">
        <v>44587</v>
      </c>
      <c r="L303" s="1" t="s">
        <v>83</v>
      </c>
      <c r="M303" s="22">
        <v>44926</v>
      </c>
      <c r="N303" s="41"/>
      <c r="O303" s="25"/>
      <c r="P303" s="22"/>
      <c r="Q303" s="22"/>
      <c r="R303" s="25"/>
      <c r="S303" s="22"/>
      <c r="T303" s="22"/>
      <c r="U303" s="1" t="s">
        <v>779</v>
      </c>
      <c r="V303" s="24" t="str">
        <f>VLOOKUP(Tabla2[[#All],[No. Contrato]],'[1]BASE DE DATOS CONTRATISTAS'!$A$1:$AO$364,41,)</f>
        <v xml:space="preserve">Contratación Directa </v>
      </c>
      <c r="W303" s="1" t="s">
        <v>28</v>
      </c>
      <c r="X303" s="43" t="str">
        <f>VLOOKUP(Tabla2[[#This Row],[No. Contrato]],'[1]BASE DE DATOS CONTRATISTAS'!$A:$N,14,FALSE)</f>
        <v>jorgesantacruz@supertransporte.gov.co</v>
      </c>
      <c r="Y303" s="44">
        <f>VLOOKUP($A303,'BASE DE DATOS'!$A:$AL,17,FALSE)</f>
        <v>68239360</v>
      </c>
      <c r="Z303" s="44">
        <f>VLOOKUP($A303,'BASE DE DATOS'!$A:$AL,16,FALSE)</f>
        <v>25346048</v>
      </c>
      <c r="AA303" s="45">
        <f>VLOOKUP($A303,'BASE DE DATOS'!$A:$AL,18,FALSE)</f>
        <v>0.72916666666666663</v>
      </c>
      <c r="AB303" s="1" t="s">
        <v>780</v>
      </c>
    </row>
    <row r="304" spans="1:28" ht="25.5" x14ac:dyDescent="0.25">
      <c r="A304" s="25">
        <v>80541200</v>
      </c>
      <c r="B304" s="1">
        <v>291</v>
      </c>
      <c r="C304" s="1" t="s">
        <v>781</v>
      </c>
      <c r="D304" s="30">
        <v>44585</v>
      </c>
      <c r="E304" s="22">
        <v>44926</v>
      </c>
      <c r="F304" s="58">
        <v>8355840</v>
      </c>
      <c r="G304" s="58">
        <v>93585408</v>
      </c>
      <c r="H304" s="42">
        <v>0</v>
      </c>
      <c r="I304" s="23">
        <f t="shared" si="13"/>
        <v>93585408</v>
      </c>
      <c r="J304" s="1" t="s">
        <v>131</v>
      </c>
      <c r="K304" s="22">
        <v>44587</v>
      </c>
      <c r="L304" s="1" t="s">
        <v>83</v>
      </c>
      <c r="M304" s="22">
        <v>44926</v>
      </c>
      <c r="N304" s="41"/>
      <c r="O304" s="25"/>
      <c r="P304" s="22"/>
      <c r="Q304" s="22"/>
      <c r="R304" s="25"/>
      <c r="S304" s="22"/>
      <c r="T304" s="22"/>
      <c r="U304" s="1" t="s">
        <v>782</v>
      </c>
      <c r="V304" s="24" t="str">
        <f>VLOOKUP(Tabla2[[#All],[No. Contrato]],'[1]BASE DE DATOS CONTRATISTAS'!$A$1:$AO$364,41,)</f>
        <v xml:space="preserve">Contratación Directa </v>
      </c>
      <c r="W304" s="1" t="s">
        <v>28</v>
      </c>
      <c r="X304" s="43" t="str">
        <f>VLOOKUP(Tabla2[[#This Row],[No. Contrato]],'[1]BASE DE DATOS CONTRATISTAS'!$A:$N,14,FALSE)</f>
        <v>nelsonarevalo@supertransporte.gov.co</v>
      </c>
      <c r="Y304" s="44">
        <f>VLOOKUP($A304,'BASE DE DATOS'!$A:$AL,17,FALSE)</f>
        <v>68239360</v>
      </c>
      <c r="Z304" s="44">
        <f>VLOOKUP($A304,'BASE DE DATOS'!$A:$AL,16,FALSE)</f>
        <v>25346048</v>
      </c>
      <c r="AA304" s="45">
        <f>VLOOKUP($A304,'BASE DE DATOS'!$A:$AL,18,FALSE)</f>
        <v>0.72916666666666663</v>
      </c>
      <c r="AB304" s="1" t="s">
        <v>783</v>
      </c>
    </row>
    <row r="305" spans="1:28" ht="38.25" x14ac:dyDescent="0.25">
      <c r="A305" s="25">
        <v>79617455</v>
      </c>
      <c r="B305" s="1">
        <v>292</v>
      </c>
      <c r="C305" s="1" t="s">
        <v>784</v>
      </c>
      <c r="D305" s="30">
        <v>44585</v>
      </c>
      <c r="E305" s="22">
        <v>44926</v>
      </c>
      <c r="F305" s="58">
        <v>7288832</v>
      </c>
      <c r="G305" s="58">
        <v>81634918</v>
      </c>
      <c r="H305" s="42">
        <v>0</v>
      </c>
      <c r="I305" s="23">
        <f t="shared" si="13"/>
        <v>81634918</v>
      </c>
      <c r="J305" s="1" t="s">
        <v>131</v>
      </c>
      <c r="K305" s="22">
        <v>44587</v>
      </c>
      <c r="L305" s="1" t="s">
        <v>83</v>
      </c>
      <c r="M305" s="22">
        <v>44926</v>
      </c>
      <c r="N305" s="41">
        <v>44841</v>
      </c>
      <c r="O305" s="25" t="str">
        <f>VLOOKUP(Tabla2[[#This Row],[No. Contrato]],'[1]BASE DE DATOS CONTRATISTAS'!$1:$1048576,34,FALSE)</f>
        <v>Terminación anticipada del contrato</v>
      </c>
      <c r="P305" s="22">
        <f>VLOOKUP(Tabla2[[#This Row],[No. Contrato]],'[1]BASE DE DATOS CONTRATISTAS'!$1:$1048576,35,FALSE)</f>
        <v>44841</v>
      </c>
      <c r="Q305" s="22"/>
      <c r="R305" s="25"/>
      <c r="S305" s="22"/>
      <c r="T305" s="22"/>
      <c r="U305" s="1" t="s">
        <v>785</v>
      </c>
      <c r="V305" s="24" t="str">
        <f>VLOOKUP(Tabla2[[#All],[No. Contrato]],'[1]BASE DE DATOS CONTRATISTAS'!$A$1:$AO$364,41,)</f>
        <v xml:space="preserve">Contratación Directa </v>
      </c>
      <c r="W305" s="1" t="s">
        <v>28</v>
      </c>
      <c r="X305" s="43" t="str">
        <f>VLOOKUP(Tabla2[[#This Row],[No. Contrato]],'[1]BASE DE DATOS CONTRATISTAS'!$A:$N,14,FALSE)</f>
        <v>ricardotovar@supertransporte.gov.co</v>
      </c>
      <c r="Y305" s="44">
        <f>VLOOKUP($A305,'BASE DE DATOS'!$A:$AL,17,FALSE)</f>
        <v>52236629</v>
      </c>
      <c r="Z305" s="44">
        <f>VLOOKUP($A305,'BASE DE DATOS'!$A:$AL,16,FALSE)</f>
        <v>8746599</v>
      </c>
      <c r="AA305" s="45">
        <f>VLOOKUP($A305,'BASE DE DATOS'!$A:$AL,18,FALSE)</f>
        <v>0.85657369596768473</v>
      </c>
      <c r="AB305" s="1" t="s">
        <v>786</v>
      </c>
    </row>
    <row r="306" spans="1:28" ht="25.5" x14ac:dyDescent="0.25">
      <c r="A306" s="25">
        <v>1117515277</v>
      </c>
      <c r="B306" s="1">
        <v>293</v>
      </c>
      <c r="C306" s="1" t="s">
        <v>787</v>
      </c>
      <c r="D306" s="30">
        <v>44585</v>
      </c>
      <c r="E306" s="22">
        <v>44926</v>
      </c>
      <c r="F306" s="58">
        <v>7288832</v>
      </c>
      <c r="G306" s="58">
        <v>81634918</v>
      </c>
      <c r="H306" s="42">
        <v>0</v>
      </c>
      <c r="I306" s="23">
        <f t="shared" si="13"/>
        <v>81634918</v>
      </c>
      <c r="J306" s="1" t="s">
        <v>131</v>
      </c>
      <c r="K306" s="22">
        <v>44587</v>
      </c>
      <c r="L306" s="1" t="s">
        <v>83</v>
      </c>
      <c r="M306" s="22">
        <v>44926</v>
      </c>
      <c r="N306" s="41"/>
      <c r="O306" s="25"/>
      <c r="P306" s="22"/>
      <c r="Q306" s="22"/>
      <c r="R306" s="25"/>
      <c r="S306" s="22"/>
      <c r="T306" s="22"/>
      <c r="U306" s="1" t="s">
        <v>788</v>
      </c>
      <c r="V306" s="24" t="str">
        <f>VLOOKUP(Tabla2[[#All],[No. Contrato]],'[1]BASE DE DATOS CONTRATISTAS'!$A$1:$AO$364,41,)</f>
        <v xml:space="preserve">Contratación Directa </v>
      </c>
      <c r="W306" s="1" t="s">
        <v>28</v>
      </c>
      <c r="X306" s="43" t="str">
        <f>VLOOKUP(Tabla2[[#This Row],[No. Contrato]],'[1]BASE DE DATOS CONTRATISTAS'!$A:$N,14,FALSE)</f>
        <v>andersonllanos@supertransporte.gov.co</v>
      </c>
      <c r="Y306" s="44">
        <f>VLOOKUP($A306,'BASE DE DATOS'!$A:$AL,17,FALSE)</f>
        <v>59525461</v>
      </c>
      <c r="Z306" s="44">
        <f>VLOOKUP($A306,'BASE DE DATOS'!$A:$AL,16,FALSE)</f>
        <v>22109457</v>
      </c>
      <c r="AA306" s="45">
        <f>VLOOKUP($A306,'BASE DE DATOS'!$A:$AL,18,FALSE)</f>
        <v>0.72916666615626413</v>
      </c>
      <c r="AB306" s="1" t="s">
        <v>789</v>
      </c>
    </row>
    <row r="307" spans="1:28" ht="25.5" x14ac:dyDescent="0.25">
      <c r="A307" s="25">
        <v>91080473</v>
      </c>
      <c r="B307" s="1">
        <v>294</v>
      </c>
      <c r="C307" s="1" t="s">
        <v>790</v>
      </c>
      <c r="D307" s="30">
        <v>44585</v>
      </c>
      <c r="E307" s="22">
        <v>44926</v>
      </c>
      <c r="F307" s="58">
        <v>7288832</v>
      </c>
      <c r="G307" s="58">
        <v>81634918</v>
      </c>
      <c r="H307" s="42">
        <v>0</v>
      </c>
      <c r="I307" s="23">
        <f t="shared" si="13"/>
        <v>81634918</v>
      </c>
      <c r="J307" s="1" t="s">
        <v>131</v>
      </c>
      <c r="K307" s="22">
        <v>44587</v>
      </c>
      <c r="L307" s="1" t="s">
        <v>83</v>
      </c>
      <c r="M307" s="22">
        <v>44926</v>
      </c>
      <c r="N307" s="41"/>
      <c r="O307" s="25"/>
      <c r="P307" s="22"/>
      <c r="Q307" s="22"/>
      <c r="R307" s="25"/>
      <c r="S307" s="22"/>
      <c r="T307" s="22"/>
      <c r="U307" s="1" t="s">
        <v>788</v>
      </c>
      <c r="V307" s="24" t="str">
        <f>VLOOKUP(Tabla2[[#All],[No. Contrato]],'[1]BASE DE DATOS CONTRATISTAS'!$A$1:$AO$364,41,)</f>
        <v xml:space="preserve">Contratación Directa </v>
      </c>
      <c r="W307" s="1" t="s">
        <v>28</v>
      </c>
      <c r="X307" s="43" t="str">
        <f>VLOOKUP(Tabla2[[#This Row],[No. Contrato]],'[1]BASE DE DATOS CONTRATISTAS'!$A:$N,14,FALSE)</f>
        <v>gonzalomejia@supertransporte.gov.co</v>
      </c>
      <c r="Y307" s="44">
        <f>VLOOKUP($A307,'BASE DE DATOS'!$A:$AL,17,FALSE)</f>
        <v>45190758</v>
      </c>
      <c r="Z307" s="44">
        <f>VLOOKUP($A307,'BASE DE DATOS'!$A:$AL,16,FALSE)</f>
        <v>36444160</v>
      </c>
      <c r="AA307" s="45">
        <f>VLOOKUP($A307,'BASE DE DATOS'!$A:$AL,18,FALSE)</f>
        <v>0.55357142638398926</v>
      </c>
      <c r="AB307" s="1" t="s">
        <v>791</v>
      </c>
    </row>
    <row r="308" spans="1:28" ht="38.25" x14ac:dyDescent="0.25">
      <c r="A308" s="25">
        <v>83228896</v>
      </c>
      <c r="B308" s="1">
        <v>295</v>
      </c>
      <c r="C308" s="1" t="s">
        <v>792</v>
      </c>
      <c r="D308" s="30">
        <v>44585</v>
      </c>
      <c r="E308" s="22">
        <v>44926</v>
      </c>
      <c r="F308" s="58">
        <v>2941952</v>
      </c>
      <c r="G308" s="58">
        <v>32949862</v>
      </c>
      <c r="H308" s="42">
        <v>0</v>
      </c>
      <c r="I308" s="23">
        <f t="shared" si="13"/>
        <v>32949862</v>
      </c>
      <c r="J308" s="1" t="s">
        <v>131</v>
      </c>
      <c r="K308" s="22">
        <v>44587</v>
      </c>
      <c r="L308" s="1" t="s">
        <v>83</v>
      </c>
      <c r="M308" s="22">
        <v>44926</v>
      </c>
      <c r="N308" s="41"/>
      <c r="O308" s="25"/>
      <c r="P308" s="22"/>
      <c r="Q308" s="22"/>
      <c r="R308" s="25"/>
      <c r="S308" s="22"/>
      <c r="T308" s="22"/>
      <c r="U308" s="1" t="s">
        <v>793</v>
      </c>
      <c r="V308" s="24" t="str">
        <f>VLOOKUP(Tabla2[[#All],[No. Contrato]],'[1]BASE DE DATOS CONTRATISTAS'!$A$1:$AO$364,41,)</f>
        <v xml:space="preserve">Contratación Directa </v>
      </c>
      <c r="W308" s="1" t="s">
        <v>28</v>
      </c>
      <c r="X308" s="43" t="str">
        <f>VLOOKUP(Tabla2[[#This Row],[No. Contrato]],'[1]BASE DE DATOS CONTRATISTAS'!$A:$N,14,FALSE)</f>
        <v>virleysanchez@supertransporte.gov.co</v>
      </c>
      <c r="Y308" s="44">
        <f>VLOOKUP($A308,'BASE DE DATOS'!$A:$AL,17,FALSE)</f>
        <v>24025941</v>
      </c>
      <c r="Z308" s="44">
        <f>VLOOKUP($A308,'BASE DE DATOS'!$A:$AL,16,FALSE)</f>
        <v>8923921</v>
      </c>
      <c r="AA308" s="45">
        <f>VLOOKUP($A308,'BASE DE DATOS'!$A:$AL,18,FALSE)</f>
        <v>0.72916666540211916</v>
      </c>
      <c r="AB308" s="1" t="s">
        <v>794</v>
      </c>
    </row>
    <row r="309" spans="1:28" ht="38.25" x14ac:dyDescent="0.25">
      <c r="A309" s="25">
        <v>1022342441</v>
      </c>
      <c r="B309" s="1">
        <v>296</v>
      </c>
      <c r="C309" s="1" t="s">
        <v>795</v>
      </c>
      <c r="D309" s="30">
        <v>44585</v>
      </c>
      <c r="E309" s="22">
        <v>44834</v>
      </c>
      <c r="F309" s="58">
        <v>2941952</v>
      </c>
      <c r="G309" s="58">
        <v>24222071</v>
      </c>
      <c r="H309" s="42">
        <v>8727791</v>
      </c>
      <c r="I309" s="23">
        <f t="shared" si="13"/>
        <v>32949862</v>
      </c>
      <c r="J309" s="1" t="s">
        <v>92</v>
      </c>
      <c r="K309" s="22">
        <v>44586</v>
      </c>
      <c r="L309" s="1" t="s">
        <v>83</v>
      </c>
      <c r="M309" s="22">
        <v>44834</v>
      </c>
      <c r="N309" s="41"/>
      <c r="O309" s="25" t="str">
        <f>VLOOKUP(Tabla2[[#This Row],[No. Contrato]],'[1]BASE DE DATOS CONTRATISTAS'!$1:$1048576,34,FALSE)</f>
        <v>ADICIÓN Y PRÓRROGA</v>
      </c>
      <c r="P309" s="22">
        <f>VLOOKUP(Tabla2[[#This Row],[No. Contrato]],'[1]BASE DE DATOS CONTRATISTAS'!$1:$1048576,35,FALSE)</f>
        <v>44834</v>
      </c>
      <c r="Q309" s="22" t="str">
        <f>VLOOKUP(Tabla2[[#This Row],[No. Contrato]],'[1]BASE DE DATOS CONTRATISTAS'!$1:$1048576,36,FALSE)</f>
        <v>N/A</v>
      </c>
      <c r="R309" s="25"/>
      <c r="S309" s="22"/>
      <c r="T309" s="22"/>
      <c r="U309" s="1" t="s">
        <v>796</v>
      </c>
      <c r="V309" s="24" t="str">
        <f>VLOOKUP(Tabla2[[#All],[No. Contrato]],'[1]BASE DE DATOS CONTRATISTAS'!$A$1:$AO$364,41,)</f>
        <v xml:space="preserve">Contratación Directa </v>
      </c>
      <c r="W309" s="1" t="s">
        <v>28</v>
      </c>
      <c r="X309" s="43" t="str">
        <f>VLOOKUP(Tabla2[[#This Row],[No. Contrato]],'[1]BASE DE DATOS CONTRATISTAS'!$A:$N,14,FALSE)</f>
        <v>JuanRey@supertransporte.gov.co</v>
      </c>
      <c r="Y309" s="44">
        <f>VLOOKUP($A309,'BASE DE DATOS'!$A:$AL,17,FALSE)</f>
        <v>24124006</v>
      </c>
      <c r="Z309" s="44">
        <f>VLOOKUP($A309,'BASE DE DATOS'!$A:$AL,16,FALSE)</f>
        <v>8825856</v>
      </c>
      <c r="AA309" s="45">
        <f>VLOOKUP($A309,'BASE DE DATOS'!$A:$AL,18,FALSE)</f>
        <v>0.73214285389116351</v>
      </c>
      <c r="AB309" s="1" t="s">
        <v>797</v>
      </c>
    </row>
    <row r="310" spans="1:28" ht="38.25" x14ac:dyDescent="0.25">
      <c r="A310" s="25">
        <v>53082473</v>
      </c>
      <c r="B310" s="1">
        <v>297</v>
      </c>
      <c r="C310" s="1" t="s">
        <v>798</v>
      </c>
      <c r="D310" s="30">
        <v>44586</v>
      </c>
      <c r="E310" s="22">
        <v>44834</v>
      </c>
      <c r="F310" s="58">
        <v>2941952</v>
      </c>
      <c r="G310" s="58">
        <v>24222071</v>
      </c>
      <c r="H310" s="42">
        <v>8629726</v>
      </c>
      <c r="I310" s="23">
        <f t="shared" si="13"/>
        <v>32851797</v>
      </c>
      <c r="J310" s="1" t="s">
        <v>92</v>
      </c>
      <c r="K310" s="22">
        <v>44587</v>
      </c>
      <c r="L310" s="1" t="s">
        <v>83</v>
      </c>
      <c r="M310" s="22">
        <v>44834</v>
      </c>
      <c r="N310" s="41"/>
      <c r="O310" s="25" t="str">
        <f>VLOOKUP(Tabla2[[#This Row],[No. Contrato]],'[1]BASE DE DATOS CONTRATISTAS'!$1:$1048576,34,FALSE)</f>
        <v>ADICIÓN Y PRÓRROGA</v>
      </c>
      <c r="P310" s="22">
        <f>VLOOKUP(Tabla2[[#This Row],[No. Contrato]],'[1]BASE DE DATOS CONTRATISTAS'!$1:$1048576,35,FALSE)</f>
        <v>44834</v>
      </c>
      <c r="Q310" s="22" t="str">
        <f>VLOOKUP(Tabla2[[#This Row],[No. Contrato]],'[1]BASE DE DATOS CONTRATISTAS'!$1:$1048576,36,FALSE)</f>
        <v>N/A</v>
      </c>
      <c r="R310" s="25"/>
      <c r="S310" s="22"/>
      <c r="T310" s="22"/>
      <c r="U310" s="1" t="s">
        <v>796</v>
      </c>
      <c r="V310" s="24" t="str">
        <f>VLOOKUP(Tabla2[[#All],[No. Contrato]],'[1]BASE DE DATOS CONTRATISTAS'!$A$1:$AO$364,41,)</f>
        <v xml:space="preserve">Contratación Directa </v>
      </c>
      <c r="W310" s="1" t="s">
        <v>28</v>
      </c>
      <c r="X310" s="43" t="str">
        <f>VLOOKUP(Tabla2[[#This Row],[No. Contrato]],'[1]BASE DE DATOS CONTRATISTAS'!$A:$N,14,FALSE)</f>
        <v>karolleal@supertransporte.gov.co</v>
      </c>
      <c r="Y310" s="44">
        <f>VLOOKUP($A310,'BASE DE DATOS'!$A:$AL,17,FALSE)</f>
        <v>24025941</v>
      </c>
      <c r="Z310" s="44">
        <f>VLOOKUP($A310,'BASE DE DATOS'!$A:$AL,16,FALSE)</f>
        <v>8825856</v>
      </c>
      <c r="AA310" s="45">
        <f>VLOOKUP($A310,'BASE DE DATOS'!$A:$AL,18,FALSE)</f>
        <v>0.73134328085614309</v>
      </c>
      <c r="AB310" s="1" t="s">
        <v>799</v>
      </c>
    </row>
    <row r="311" spans="1:28" ht="38.25" x14ac:dyDescent="0.25">
      <c r="A311" s="25">
        <v>1018489438</v>
      </c>
      <c r="B311" s="1">
        <v>298</v>
      </c>
      <c r="C311" s="1" t="s">
        <v>800</v>
      </c>
      <c r="D311" s="30">
        <v>44586</v>
      </c>
      <c r="E311" s="22">
        <v>44834</v>
      </c>
      <c r="F311" s="58">
        <v>2941952</v>
      </c>
      <c r="G311" s="58">
        <v>24222071</v>
      </c>
      <c r="H311" s="42">
        <v>8727791</v>
      </c>
      <c r="I311" s="23">
        <f t="shared" si="13"/>
        <v>32949862</v>
      </c>
      <c r="J311" s="1" t="s">
        <v>92</v>
      </c>
      <c r="K311" s="22">
        <v>44586</v>
      </c>
      <c r="L311" s="1" t="s">
        <v>83</v>
      </c>
      <c r="M311" s="22">
        <v>44834</v>
      </c>
      <c r="N311" s="41"/>
      <c r="O311" s="25" t="str">
        <f>VLOOKUP(Tabla2[[#This Row],[No. Contrato]],'[1]BASE DE DATOS CONTRATISTAS'!$1:$1048576,34,FALSE)</f>
        <v>ADICIÓN Y PRÓRROGA</v>
      </c>
      <c r="P311" s="22">
        <f>VLOOKUP(Tabla2[[#This Row],[No. Contrato]],'[1]BASE DE DATOS CONTRATISTAS'!$1:$1048576,35,FALSE)</f>
        <v>44834</v>
      </c>
      <c r="Q311" s="22" t="str">
        <f>VLOOKUP(Tabla2[[#This Row],[No. Contrato]],'[1]BASE DE DATOS CONTRATISTAS'!$1:$1048576,36,FALSE)</f>
        <v>N/A</v>
      </c>
      <c r="R311" s="25"/>
      <c r="S311" s="22"/>
      <c r="T311" s="22"/>
      <c r="U311" s="1" t="s">
        <v>796</v>
      </c>
      <c r="V311" s="24" t="str">
        <f>VLOOKUP(Tabla2[[#All],[No. Contrato]],'[1]BASE DE DATOS CONTRATISTAS'!$A$1:$AO$364,41,)</f>
        <v xml:space="preserve">Contratación Directa </v>
      </c>
      <c r="W311" s="1" t="s">
        <v>28</v>
      </c>
      <c r="X311" s="43" t="str">
        <f>VLOOKUP(Tabla2[[#This Row],[No. Contrato]],'[1]BASE DE DATOS CONTRATISTAS'!$A:$N,14,FALSE)</f>
        <v>LizbethPicon@supertransporte.gov.co</v>
      </c>
      <c r="Y311" s="44">
        <f>VLOOKUP($A311,'BASE DE DATOS'!$A:$AL,17,FALSE)</f>
        <v>24124006</v>
      </c>
      <c r="Z311" s="44">
        <f>VLOOKUP($A311,'BASE DE DATOS'!$A:$AL,16,FALSE)</f>
        <v>8825856</v>
      </c>
      <c r="AA311" s="45">
        <f>VLOOKUP($A311,'BASE DE DATOS'!$A:$AL,18,FALSE)</f>
        <v>0.73214285389116351</v>
      </c>
      <c r="AB311" s="1" t="s">
        <v>801</v>
      </c>
    </row>
    <row r="312" spans="1:28" ht="38.25" x14ac:dyDescent="0.25">
      <c r="A312" s="25">
        <v>1020727785</v>
      </c>
      <c r="B312" s="1">
        <v>299</v>
      </c>
      <c r="C312" s="1" t="s">
        <v>802</v>
      </c>
      <c r="D312" s="30">
        <v>44586</v>
      </c>
      <c r="E312" s="22">
        <v>44834</v>
      </c>
      <c r="F312" s="58">
        <v>3179045</v>
      </c>
      <c r="G312" s="58">
        <v>26174137</v>
      </c>
      <c r="H312" s="42">
        <v>9219231</v>
      </c>
      <c r="I312" s="23">
        <f t="shared" si="13"/>
        <v>35393368</v>
      </c>
      <c r="J312" s="1" t="s">
        <v>92</v>
      </c>
      <c r="K312" s="22">
        <v>44588</v>
      </c>
      <c r="L312" s="1" t="s">
        <v>83</v>
      </c>
      <c r="M312" s="22">
        <v>44834</v>
      </c>
      <c r="N312" s="41"/>
      <c r="O312" s="25" t="str">
        <f>VLOOKUP(Tabla2[[#This Row],[No. Contrato]],'[1]BASE DE DATOS CONTRATISTAS'!$1:$1048576,34,FALSE)</f>
        <v>ADICIÓN Y PRÓRROGA</v>
      </c>
      <c r="P312" s="22">
        <f>VLOOKUP(Tabla2[[#This Row],[No. Contrato]],'[1]BASE DE DATOS CONTRATISTAS'!$1:$1048576,35,FALSE)</f>
        <v>44833</v>
      </c>
      <c r="Q312" s="22" t="str">
        <f>VLOOKUP(Tabla2[[#This Row],[No. Contrato]],'[1]BASE DE DATOS CONTRATISTAS'!$1:$1048576,36,FALSE)</f>
        <v>N/A</v>
      </c>
      <c r="R312" s="25"/>
      <c r="S312" s="22"/>
      <c r="T312" s="22"/>
      <c r="U312" s="1" t="s">
        <v>803</v>
      </c>
      <c r="V312" s="24" t="str">
        <f>VLOOKUP(Tabla2[[#All],[No. Contrato]],'[1]BASE DE DATOS CONTRATISTAS'!$A$1:$AO$364,41,)</f>
        <v xml:space="preserve">Contratación Directa </v>
      </c>
      <c r="W312" s="1" t="s">
        <v>28</v>
      </c>
      <c r="X312" s="43" t="str">
        <f>VLOOKUP(Tabla2[[#This Row],[No. Contrato]],'[1]BASE DE DATOS CONTRATISTAS'!$A:$N,14,FALSE)</f>
        <v>KarenGomez@supertransporte.gov.co</v>
      </c>
      <c r="Y312" s="44">
        <f>VLOOKUP($A312,'BASE DE DATOS'!$A:$AL,17,FALSE)</f>
        <v>0</v>
      </c>
      <c r="Z312" s="44">
        <f>VLOOKUP($A312,'BASE DE DATOS'!$A:$AL,16,FALSE)</f>
        <v>0</v>
      </c>
      <c r="AA312" s="45">
        <f>VLOOKUP($A312,'BASE DE DATOS'!$A:$AL,18,FALSE)</f>
        <v>0</v>
      </c>
      <c r="AB312" s="1" t="s">
        <v>804</v>
      </c>
    </row>
    <row r="313" spans="1:28" ht="38.25" x14ac:dyDescent="0.25">
      <c r="A313" s="25">
        <v>1067921906</v>
      </c>
      <c r="B313" s="1">
        <v>300</v>
      </c>
      <c r="C313" s="1" t="s">
        <v>805</v>
      </c>
      <c r="D313" s="22">
        <v>44585</v>
      </c>
      <c r="E313" s="1" t="s">
        <v>806</v>
      </c>
      <c r="F313" s="58">
        <v>3179045</v>
      </c>
      <c r="G313" s="58">
        <v>26174137</v>
      </c>
      <c r="H313" s="42">
        <v>9219231</v>
      </c>
      <c r="I313" s="23">
        <f t="shared" si="13"/>
        <v>35393368</v>
      </c>
      <c r="J313" s="1" t="s">
        <v>92</v>
      </c>
      <c r="K313" s="22">
        <v>44588</v>
      </c>
      <c r="L313" s="1" t="s">
        <v>83</v>
      </c>
      <c r="M313" s="22">
        <v>44834</v>
      </c>
      <c r="N313" s="41"/>
      <c r="O313" s="25" t="str">
        <f>VLOOKUP(Tabla2[[#This Row],[No. Contrato]],'[1]BASE DE DATOS CONTRATISTAS'!$1:$1048576,34,FALSE)</f>
        <v>ADICIÓN Y PRÓRROGA</v>
      </c>
      <c r="P313" s="22">
        <f>VLOOKUP(Tabla2[[#This Row],[No. Contrato]],'[1]BASE DE DATOS CONTRATISTAS'!$1:$1048576,35,FALSE)</f>
        <v>44833</v>
      </c>
      <c r="Q313" s="22" t="str">
        <f>VLOOKUP(Tabla2[[#This Row],[No. Contrato]],'[1]BASE DE DATOS CONTRATISTAS'!$1:$1048576,36,FALSE)</f>
        <v>N/A</v>
      </c>
      <c r="R313" s="25"/>
      <c r="S313" s="22"/>
      <c r="T313" s="22"/>
      <c r="U313" s="1" t="s">
        <v>803</v>
      </c>
      <c r="V313" s="24" t="str">
        <f>VLOOKUP(Tabla2[[#All],[No. Contrato]],'[1]BASE DE DATOS CONTRATISTAS'!$A$1:$AO$364,41,)</f>
        <v xml:space="preserve">Contratación Directa </v>
      </c>
      <c r="W313" s="1" t="s">
        <v>28</v>
      </c>
      <c r="X313" s="43" t="str">
        <f>VLOOKUP(Tabla2[[#This Row],[No. Contrato]],'[1]BASE DE DATOS CONTRATISTAS'!$A:$N,14,FALSE)</f>
        <v>mariamafioli@supertransporte.gov.co</v>
      </c>
      <c r="Y313" s="44">
        <f>VLOOKUP($A313,'BASE DE DATOS'!$A:$AL,17,FALSE)</f>
        <v>25856233</v>
      </c>
      <c r="Z313" s="44">
        <f>VLOOKUP($A313,'BASE DE DATOS'!$A:$AL,16,FALSE)</f>
        <v>9537135</v>
      </c>
      <c r="AA313" s="45">
        <f>VLOOKUP($A313,'BASE DE DATOS'!$A:$AL,18,FALSE)</f>
        <v>0.73053892469346238</v>
      </c>
      <c r="AB313" s="1" t="s">
        <v>807</v>
      </c>
    </row>
    <row r="314" spans="1:28" ht="38.25" x14ac:dyDescent="0.25">
      <c r="A314" s="25">
        <v>1104377669</v>
      </c>
      <c r="B314" s="1">
        <v>301</v>
      </c>
      <c r="C314" s="1" t="s">
        <v>808</v>
      </c>
      <c r="D314" s="30">
        <v>44585</v>
      </c>
      <c r="E314" s="1" t="s">
        <v>806</v>
      </c>
      <c r="F314" s="57">
        <v>3529728</v>
      </c>
      <c r="G314" s="58">
        <v>29061427</v>
      </c>
      <c r="H314" s="42">
        <v>0</v>
      </c>
      <c r="I314" s="23">
        <f t="shared" si="13"/>
        <v>29061427</v>
      </c>
      <c r="J314" s="1" t="s">
        <v>92</v>
      </c>
      <c r="K314" s="22">
        <v>44589</v>
      </c>
      <c r="L314" s="1" t="s">
        <v>83</v>
      </c>
      <c r="M314" s="22">
        <v>44834</v>
      </c>
      <c r="N314" s="41">
        <v>44650</v>
      </c>
      <c r="O314" s="25" t="str">
        <f>VLOOKUP(Tabla2[[#This Row],[No. Contrato]],'[1]BASE DE DATOS CONTRATISTAS'!$1:$1048576,34,FALSE)</f>
        <v>terminación anticipada del contrato</v>
      </c>
      <c r="P314" s="22">
        <f>VLOOKUP(Tabla2[[#This Row],[No. Contrato]],'[1]BASE DE DATOS CONTRATISTAS'!$1:$1048576,35,FALSE)</f>
        <v>44651</v>
      </c>
      <c r="Q314" s="22" t="str">
        <f>VLOOKUP(Tabla2[[#This Row],[No. Contrato]],'[1]BASE DE DATOS CONTRATISTAS'!$1:$1048576,36,FALSE)</f>
        <v>N/A</v>
      </c>
      <c r="R314" s="25"/>
      <c r="S314" s="22"/>
      <c r="T314" s="22"/>
      <c r="U314" s="1" t="s">
        <v>765</v>
      </c>
      <c r="V314" s="24" t="str">
        <f>VLOOKUP(Tabla2[[#All],[No. Contrato]],'[1]BASE DE DATOS CONTRATISTAS'!$A$1:$AO$364,41,)</f>
        <v xml:space="preserve">Contratación Directa </v>
      </c>
      <c r="W314" s="1" t="s">
        <v>40</v>
      </c>
      <c r="X314" s="43" t="str">
        <f>VLOOKUP(Tabla2[[#This Row],[No. Contrato]],'[1]BASE DE DATOS CONTRATISTAS'!$A:$N,14,FALSE)</f>
        <v>EduardoGutierrez@supertransporte.gov.co</v>
      </c>
      <c r="Y314" s="44">
        <f>VLOOKUP($A314,'BASE DE DATOS'!$A:$AL,17,FALSE)</f>
        <v>7412429</v>
      </c>
      <c r="Z314" s="44">
        <f>VLOOKUP($A314,'BASE DE DATOS'!$A:$AL,16,FALSE)</f>
        <v>0</v>
      </c>
      <c r="AA314" s="45">
        <f>VLOOKUP($A314,'BASE DE DATOS'!$A:$AL,18,FALSE)</f>
        <v>1</v>
      </c>
      <c r="AB314" s="1" t="s">
        <v>809</v>
      </c>
    </row>
    <row r="315" spans="1:28" ht="38.25" x14ac:dyDescent="0.25">
      <c r="A315" s="25">
        <v>40047971</v>
      </c>
      <c r="B315" s="1">
        <v>302</v>
      </c>
      <c r="C315" s="1" t="s">
        <v>3174</v>
      </c>
      <c r="D315" s="30">
        <v>44585</v>
      </c>
      <c r="E315" s="22">
        <v>44926</v>
      </c>
      <c r="F315" s="57">
        <v>5502193.6600000001</v>
      </c>
      <c r="G315" s="58">
        <v>61807975.450000003</v>
      </c>
      <c r="H315" s="42">
        <v>0</v>
      </c>
      <c r="I315" s="23">
        <f t="shared" ref="I315" si="17">G315+H315</f>
        <v>61807975.450000003</v>
      </c>
      <c r="J315" s="1" t="s">
        <v>46</v>
      </c>
      <c r="K315" s="22">
        <v>44587</v>
      </c>
      <c r="L315" s="1" t="s">
        <v>26</v>
      </c>
      <c r="M315" s="22">
        <v>44926</v>
      </c>
      <c r="N315" s="41"/>
      <c r="O315" s="25" t="str">
        <f>VLOOKUP(Tabla2[[#This Row],[No. Contrato]],'[1]BASE DE DATOS CONTRATISTAS'!$1:$1048576,34,FALSE)</f>
        <v>SUPENSIÓN</v>
      </c>
      <c r="P315" s="22">
        <f>VLOOKUP(Tabla2[[#This Row],[No. Contrato]],'[1]BASE DE DATOS CONTRATISTAS'!$1:$1048576,35,FALSE)</f>
        <v>44627</v>
      </c>
      <c r="Q315" s="22">
        <f>VLOOKUP(Tabla2[[#This Row],[No. Contrato]],'[1]BASE DE DATOS CONTRATISTAS'!$1:$1048576,36,FALSE)</f>
        <v>44635</v>
      </c>
      <c r="R315" s="25" t="str">
        <f>VLOOKUP(Tabla2[[#This Row],[No. Contrato]],'[1]BASE DE DATOS CONTRATISTAS'!$1:$1048576,37,FALSE)</f>
        <v>CESION</v>
      </c>
      <c r="S315" s="22">
        <f>VLOOKUP(Tabla2[[#This Row],[No. Contrato]],'[1]BASE DE DATOS CONTRATISTAS'!$1:$1048576,38,FALSE)</f>
        <v>44645</v>
      </c>
      <c r="T315" s="22"/>
      <c r="U315" s="1" t="s">
        <v>810</v>
      </c>
      <c r="V315" s="24" t="str">
        <f>VLOOKUP(Tabla2[[#All],[No. Contrato]],'[1]BASE DE DATOS CONTRATISTAS'!$A$1:$AO$364,41,)</f>
        <v xml:space="preserve">Contratación Directa </v>
      </c>
      <c r="W315" s="1" t="s">
        <v>28</v>
      </c>
      <c r="X315" s="43" t="str">
        <f>VLOOKUP(Tabla2[[#This Row],[No. Contrato]],'[1]BASE DE DATOS CONTRATISTAS'!$A:$N,14,FALSE)</f>
        <v>camilocastro@supertransporte.gov.co</v>
      </c>
      <c r="Y315" s="44">
        <f>VLOOKUP($A315,'BASE DE DATOS'!$A:$AL,17,FALSE)</f>
        <v>6419226</v>
      </c>
      <c r="Z315" s="44">
        <f>VLOOKUP($A315,'BASE DE DATOS'!$A:$AL,16,FALSE)</f>
        <v>2934503.22</v>
      </c>
      <c r="AA315" s="45">
        <f>VLOOKUP($A315,'BASE DE DATOS'!$A:$AL,18,FALSE)</f>
        <v>0.68627451672157769</v>
      </c>
      <c r="AB315" s="1" t="s">
        <v>811</v>
      </c>
    </row>
    <row r="316" spans="1:28" ht="38.25" x14ac:dyDescent="0.25">
      <c r="A316" s="25">
        <v>80087091</v>
      </c>
      <c r="B316" s="1">
        <v>302</v>
      </c>
      <c r="C316" s="1" t="s">
        <v>3175</v>
      </c>
      <c r="D316" s="30">
        <v>44585</v>
      </c>
      <c r="E316" s="22">
        <v>44926</v>
      </c>
      <c r="F316" s="57">
        <v>5502193.6600000001</v>
      </c>
      <c r="G316" s="58">
        <v>61807975.450000003</v>
      </c>
      <c r="H316" s="42">
        <v>0</v>
      </c>
      <c r="I316" s="23">
        <f t="shared" si="13"/>
        <v>61807975.450000003</v>
      </c>
      <c r="J316" s="1" t="s">
        <v>46</v>
      </c>
      <c r="K316" s="22">
        <v>44587</v>
      </c>
      <c r="L316" s="1" t="s">
        <v>26</v>
      </c>
      <c r="M316" s="22">
        <v>44926</v>
      </c>
      <c r="N316" s="41"/>
      <c r="O316" s="25" t="str">
        <f>VLOOKUP(Tabla2[[#This Row],[No. Contrato]],'[1]BASE DE DATOS CONTRATISTAS'!$1:$1048576,34,FALSE)</f>
        <v>SUPENSIÓN</v>
      </c>
      <c r="P316" s="22">
        <f>VLOOKUP(Tabla2[[#This Row],[No. Contrato]],'[1]BASE DE DATOS CONTRATISTAS'!$1:$1048576,35,FALSE)</f>
        <v>44627</v>
      </c>
      <c r="Q316" s="22">
        <f>VLOOKUP(Tabla2[[#This Row],[No. Contrato]],'[1]BASE DE DATOS CONTRATISTAS'!$1:$1048576,36,FALSE)</f>
        <v>44635</v>
      </c>
      <c r="R316" s="25" t="str">
        <f>VLOOKUP(Tabla2[[#This Row],[No. Contrato]],'[1]BASE DE DATOS CONTRATISTAS'!$1:$1048576,37,FALSE)</f>
        <v>CESION</v>
      </c>
      <c r="S316" s="22">
        <f>VLOOKUP(Tabla2[[#This Row],[No. Contrato]],'[1]BASE DE DATOS CONTRATISTAS'!$1:$1048576,38,FALSE)</f>
        <v>44645</v>
      </c>
      <c r="T316" s="22"/>
      <c r="U316" s="1" t="s">
        <v>810</v>
      </c>
      <c r="V316" s="24" t="str">
        <f>VLOOKUP(Tabla2[[#All],[No. Contrato]],'[1]BASE DE DATOS CONTRATISTAS'!$A$1:$AO$364,41,)</f>
        <v xml:space="preserve">Contratación Directa </v>
      </c>
      <c r="W316" s="1" t="s">
        <v>28</v>
      </c>
      <c r="X316" s="43" t="str">
        <f>VLOOKUP(Tabla2[[#This Row],[No. Contrato]],'[1]BASE DE DATOS CONTRATISTAS'!$A:$N,14,FALSE)</f>
        <v>camilocastro@supertransporte.gov.co</v>
      </c>
      <c r="Y316" s="44">
        <f>VLOOKUP($A316,'BASE DE DATOS'!$A:$AL,17,FALSE)</f>
        <v>33196569.999999996</v>
      </c>
      <c r="Z316" s="44">
        <f>VLOOKUP($A316,'BASE DE DATOS'!$A:$AL,16,FALSE)</f>
        <v>19257676.23</v>
      </c>
      <c r="AA316" s="45">
        <f>VLOOKUP($A316,'BASE DE DATOS'!$A:$AL,18,FALSE)</f>
        <v>0.63286716302128432</v>
      </c>
      <c r="AB316" s="1" t="s">
        <v>811</v>
      </c>
    </row>
    <row r="317" spans="1:28" ht="38.25" x14ac:dyDescent="0.25">
      <c r="A317" s="25">
        <v>1030576975</v>
      </c>
      <c r="B317" s="1">
        <v>303</v>
      </c>
      <c r="C317" s="1" t="s">
        <v>812</v>
      </c>
      <c r="D317" s="30">
        <v>44585</v>
      </c>
      <c r="E317" s="22">
        <v>44798</v>
      </c>
      <c r="F317" s="57">
        <v>4227042</v>
      </c>
      <c r="G317" s="58">
        <v>29589294</v>
      </c>
      <c r="H317" s="42">
        <v>12962929</v>
      </c>
      <c r="I317" s="23">
        <f t="shared" si="13"/>
        <v>42552223</v>
      </c>
      <c r="J317" s="1" t="s">
        <v>46</v>
      </c>
      <c r="K317" s="22">
        <v>44587</v>
      </c>
      <c r="L317" s="1" t="s">
        <v>26</v>
      </c>
      <c r="M317" s="22">
        <v>44832</v>
      </c>
      <c r="N317" s="41"/>
      <c r="O317" s="25" t="str">
        <f>VLOOKUP(Tabla2[[#This Row],[No. Contrato]],'[1]BASE DE DATOS CONTRATISTAS'!$1:$1048576,34,FALSE)</f>
        <v>SUSPENSIÓN</v>
      </c>
      <c r="P317" s="22">
        <f>VLOOKUP(Tabla2[[#This Row],[No. Contrato]],'[1]BASE DE DATOS CONTRATISTAS'!$1:$1048576,35,FALSE)</f>
        <v>44679</v>
      </c>
      <c r="Q317" s="22">
        <f>VLOOKUP(Tabla2[[#This Row],[No. Contrato]],'[1]BASE DE DATOS CONTRATISTAS'!$1:$1048576,36,FALSE)</f>
        <v>44711</v>
      </c>
      <c r="R317" s="25" t="str">
        <f>VLOOKUP(Tabla2[[#This Row],[No. Contrato]],'[1]BASE DE DATOS CONTRATISTAS'!$1:$1048576,37,FALSE)</f>
        <v>Adición y prórroga</v>
      </c>
      <c r="S317" s="22">
        <f>VLOOKUP(Tabla2[[#This Row],[No. Contrato]],'[1]BASE DE DATOS CONTRATISTAS'!$1:$1048576,38,FALSE)</f>
        <v>44831</v>
      </c>
      <c r="T317" s="22"/>
      <c r="U317" s="1" t="s">
        <v>179</v>
      </c>
      <c r="V317" s="24" t="str">
        <f>VLOOKUP(Tabla2[[#All],[No. Contrato]],'[1]BASE DE DATOS CONTRATISTAS'!$A$1:$AO$364,41,)</f>
        <v xml:space="preserve">Contratación Directa </v>
      </c>
      <c r="W317" s="1" t="s">
        <v>28</v>
      </c>
      <c r="X317" s="43" t="str">
        <f>VLOOKUP(Tabla2[[#This Row],[No. Contrato]],'[1]BASE DE DATOS CONTRATISTAS'!$A:$N,14,FALSE)</f>
        <v>kellymogollon@supertransporte.gov.co</v>
      </c>
      <c r="Y317" s="44">
        <f>VLOOKUP($A317,'BASE DE DATOS'!$A:$AL,17,FALSE)</f>
        <v>25644055</v>
      </c>
      <c r="Z317" s="44">
        <f>VLOOKUP($A317,'BASE DE DATOS'!$A:$AL,16,FALSE)</f>
        <v>16908168</v>
      </c>
      <c r="AA317" s="45">
        <f>VLOOKUP($A317,'BASE DE DATOS'!$A:$AL,18,FALSE)</f>
        <v>0.60264900849010872</v>
      </c>
      <c r="AB317" s="1" t="s">
        <v>813</v>
      </c>
    </row>
    <row r="318" spans="1:28" ht="51" x14ac:dyDescent="0.25">
      <c r="A318" s="25">
        <v>1065809716</v>
      </c>
      <c r="B318" s="1">
        <v>304</v>
      </c>
      <c r="C318" s="1" t="s">
        <v>814</v>
      </c>
      <c r="D318" s="22">
        <v>44587</v>
      </c>
      <c r="E318" s="1" t="s">
        <v>806</v>
      </c>
      <c r="F318" s="57">
        <v>3529728</v>
      </c>
      <c r="G318" s="58">
        <v>29061427</v>
      </c>
      <c r="H318" s="42">
        <v>10118554</v>
      </c>
      <c r="I318" s="23">
        <f t="shared" si="13"/>
        <v>39179981</v>
      </c>
      <c r="J318" s="1" t="s">
        <v>92</v>
      </c>
      <c r="K318" s="22">
        <v>44589</v>
      </c>
      <c r="L318" s="1" t="s">
        <v>83</v>
      </c>
      <c r="M318" s="22">
        <v>44834</v>
      </c>
      <c r="N318" s="41"/>
      <c r="O318" s="25" t="str">
        <f>VLOOKUP(Tabla2[[#This Row],[No. Contrato]],'[1]BASE DE DATOS CONTRATISTAS'!$1:$1048576,34,FALSE)</f>
        <v>ADICIÓN Y PRÓRROGA</v>
      </c>
      <c r="P318" s="22">
        <f>VLOOKUP(Tabla2[[#This Row],[No. Contrato]],'[1]BASE DE DATOS CONTRATISTAS'!$1:$1048576,35,FALSE)</f>
        <v>44834</v>
      </c>
      <c r="Q318" s="22" t="str">
        <f>VLOOKUP(Tabla2[[#This Row],[No. Contrato]],'[1]BASE DE DATOS CONTRATISTAS'!$1:$1048576,36,FALSE)</f>
        <v>N/A</v>
      </c>
      <c r="R318" s="25"/>
      <c r="S318" s="22"/>
      <c r="T318" s="22"/>
      <c r="U318" s="1" t="s">
        <v>815</v>
      </c>
      <c r="V318" s="24" t="str">
        <f>VLOOKUP(Tabla2[[#All],[No. Contrato]],'[1]BASE DE DATOS CONTRATISTAS'!$A$1:$AO$364,41,)</f>
        <v xml:space="preserve">Contratación Directa </v>
      </c>
      <c r="W318" s="1" t="s">
        <v>28</v>
      </c>
      <c r="X318" s="43" t="str">
        <f>VLOOKUP(Tabla2[[#This Row],[No. Contrato]],'[1]BASE DE DATOS CONTRATISTAS'!$A:$N,14,FALSE)</f>
        <v>LeonardoPumarejo@supertransporte.gov.co</v>
      </c>
      <c r="Y318" s="44">
        <f>VLOOKUP($A318,'BASE DE DATOS'!$A:$AL,17,FALSE)</f>
        <v>28590797</v>
      </c>
      <c r="Z318" s="44">
        <f>VLOOKUP($A318,'BASE DE DATOS'!$A:$AL,16,FALSE)</f>
        <v>10589184</v>
      </c>
      <c r="AA318" s="45">
        <f>VLOOKUP($A318,'BASE DE DATOS'!$A:$AL,18,FALSE)</f>
        <v>0.72972973110936423</v>
      </c>
      <c r="AB318" s="1" t="s">
        <v>816</v>
      </c>
    </row>
    <row r="319" spans="1:28" ht="51" x14ac:dyDescent="0.25">
      <c r="A319" s="25">
        <v>1069753665</v>
      </c>
      <c r="B319" s="1">
        <v>305</v>
      </c>
      <c r="C319" s="1" t="s">
        <v>817</v>
      </c>
      <c r="D319" s="22">
        <v>44587</v>
      </c>
      <c r="E319" s="1" t="s">
        <v>806</v>
      </c>
      <c r="F319" s="57">
        <v>2941952</v>
      </c>
      <c r="G319" s="58">
        <v>24222071</v>
      </c>
      <c r="H319" s="42">
        <v>8531661</v>
      </c>
      <c r="I319" s="23">
        <f t="shared" si="13"/>
        <v>32753732</v>
      </c>
      <c r="J319" s="1" t="s">
        <v>92</v>
      </c>
      <c r="K319" s="22">
        <v>44589</v>
      </c>
      <c r="L319" s="1" t="s">
        <v>83</v>
      </c>
      <c r="M319" s="22">
        <v>44834</v>
      </c>
      <c r="N319" s="41"/>
      <c r="O319" s="25" t="str">
        <f>VLOOKUP(Tabla2[[#This Row],[No. Contrato]],'[1]BASE DE DATOS CONTRATISTAS'!$1:$1048576,34,FALSE)</f>
        <v>ADICIÓN Y PRÓRROGA</v>
      </c>
      <c r="P319" s="22">
        <f>VLOOKUP(Tabla2[[#This Row],[No. Contrato]],'[1]BASE DE DATOS CONTRATISTAS'!$1:$1048576,35,FALSE)</f>
        <v>44834</v>
      </c>
      <c r="Q319" s="22" t="str">
        <f>VLOOKUP(Tabla2[[#This Row],[No. Contrato]],'[1]BASE DE DATOS CONTRATISTAS'!$1:$1048576,36,FALSE)</f>
        <v>N/A</v>
      </c>
      <c r="R319" s="25"/>
      <c r="S319" s="22"/>
      <c r="T319" s="22"/>
      <c r="U319" s="1" t="s">
        <v>770</v>
      </c>
      <c r="V319" s="24" t="str">
        <f>VLOOKUP(Tabla2[[#All],[No. Contrato]],'[1]BASE DE DATOS CONTRATISTAS'!$A$1:$AO$364,41,)</f>
        <v xml:space="preserve">Contratación Directa </v>
      </c>
      <c r="W319" s="1" t="s">
        <v>28</v>
      </c>
      <c r="X319" s="43" t="str">
        <f>VLOOKUP(Tabla2[[#This Row],[No. Contrato]],'[1]BASE DE DATOS CONTRATISTAS'!$A:$N,14,FALSE)</f>
        <v>luisarojas@supertransporte.gov.co</v>
      </c>
      <c r="Y319" s="44">
        <f>VLOOKUP($A319,'BASE DE DATOS'!$A:$AL,17,FALSE)</f>
        <v>23927876</v>
      </c>
      <c r="Z319" s="44">
        <f>VLOOKUP($A319,'BASE DE DATOS'!$A:$AL,16,FALSE)</f>
        <v>8825856</v>
      </c>
      <c r="AA319" s="45">
        <f>VLOOKUP($A319,'BASE DE DATOS'!$A:$AL,18,FALSE)</f>
        <v>0.73053891996185349</v>
      </c>
      <c r="AB319" s="1" t="s">
        <v>818</v>
      </c>
    </row>
    <row r="320" spans="1:28" ht="38.25" x14ac:dyDescent="0.25">
      <c r="A320" s="25">
        <v>1020713739</v>
      </c>
      <c r="B320" s="1">
        <v>306</v>
      </c>
      <c r="C320" s="1" t="s">
        <v>819</v>
      </c>
      <c r="D320" s="22">
        <v>44587</v>
      </c>
      <c r="E320" s="1" t="s">
        <v>806</v>
      </c>
      <c r="F320" s="57">
        <v>10011648</v>
      </c>
      <c r="G320" s="58">
        <v>84765286</v>
      </c>
      <c r="H320" s="42">
        <v>0</v>
      </c>
      <c r="I320" s="23">
        <f t="shared" si="13"/>
        <v>84765286</v>
      </c>
      <c r="J320" s="1" t="s">
        <v>92</v>
      </c>
      <c r="K320" s="22">
        <v>44589</v>
      </c>
      <c r="L320" s="1" t="s">
        <v>83</v>
      </c>
      <c r="M320" s="22">
        <v>44834</v>
      </c>
      <c r="N320" s="41"/>
      <c r="O320" s="25"/>
      <c r="P320" s="22"/>
      <c r="Q320" s="22"/>
      <c r="R320" s="25"/>
      <c r="S320" s="22"/>
      <c r="T320" s="22"/>
      <c r="U320" s="1" t="s">
        <v>820</v>
      </c>
      <c r="V320" s="24" t="str">
        <f>VLOOKUP(Tabla2[[#All],[No. Contrato]],'[1]BASE DE DATOS CONTRATISTAS'!$A$1:$AO$364,41,)</f>
        <v xml:space="preserve">Contratación Directa </v>
      </c>
      <c r="W320" s="1" t="s">
        <v>28</v>
      </c>
      <c r="X320" s="43" t="str">
        <f>VLOOKUP(Tabla2[[#This Row],[No. Contrato]],'[1]BASE DE DATOS CONTRATISTAS'!$A:$N,14,FALSE)</f>
        <v>No hay usuario con ese nombre</v>
      </c>
      <c r="Y320" s="44">
        <f>VLOOKUP($A320,'BASE DE DATOS'!$A:$AL,17,FALSE)</f>
        <v>81094349</v>
      </c>
      <c r="Z320" s="44">
        <f>VLOOKUP($A320,'BASE DE DATOS'!$A:$AL,16,FALSE)</f>
        <v>3670937</v>
      </c>
      <c r="AA320" s="45">
        <f>VLOOKUP($A320,'BASE DE DATOS'!$A:$AL,18,FALSE)</f>
        <v>0.95669292025983377</v>
      </c>
      <c r="AB320" s="43" t="s">
        <v>821</v>
      </c>
    </row>
    <row r="321" spans="1:28" ht="25.5" x14ac:dyDescent="0.25">
      <c r="A321" s="25">
        <v>1052395413</v>
      </c>
      <c r="B321" s="1">
        <v>307</v>
      </c>
      <c r="C321" s="1" t="s">
        <v>822</v>
      </c>
      <c r="D321" s="22">
        <v>44586</v>
      </c>
      <c r="E321" s="22">
        <v>44926</v>
      </c>
      <c r="F321" s="57">
        <v>2462720</v>
      </c>
      <c r="G321" s="58">
        <v>28321280</v>
      </c>
      <c r="H321" s="42">
        <v>0</v>
      </c>
      <c r="I321" s="23">
        <f t="shared" si="13"/>
        <v>28321280</v>
      </c>
      <c r="J321" s="1" t="s">
        <v>590</v>
      </c>
      <c r="K321" s="22">
        <v>44587</v>
      </c>
      <c r="L321" s="1" t="s">
        <v>26</v>
      </c>
      <c r="M321" s="22">
        <v>44926</v>
      </c>
      <c r="N321" s="41"/>
      <c r="O321" s="25"/>
      <c r="P321" s="22"/>
      <c r="Q321" s="22"/>
      <c r="R321" s="25"/>
      <c r="S321" s="22"/>
      <c r="T321" s="22"/>
      <c r="U321" s="1" t="s">
        <v>823</v>
      </c>
      <c r="V321" s="24" t="str">
        <f>VLOOKUP(Tabla2[[#All],[No. Contrato]],'[1]BASE DE DATOS CONTRATISTAS'!$A$1:$AO$364,41,)</f>
        <v xml:space="preserve">Contratación Directa </v>
      </c>
      <c r="W321" s="1" t="s">
        <v>28</v>
      </c>
      <c r="X321" s="43" t="str">
        <f>VLOOKUP(Tabla2[[#This Row],[No. Contrato]],'[1]BASE DE DATOS CONTRATISTAS'!$A:$N,14,FALSE)</f>
        <v>SergioMerchan@supertransporte.gov.co</v>
      </c>
      <c r="Y321" s="44">
        <f>VLOOKUP($A321,'BASE DE DATOS'!$A:$AL,17,FALSE)</f>
        <v>20112213</v>
      </c>
      <c r="Z321" s="44">
        <f>VLOOKUP($A321,'BASE DE DATOS'!$A:$AL,16,FALSE)</f>
        <v>8209067</v>
      </c>
      <c r="AA321" s="45">
        <f>VLOOKUP($A321,'BASE DE DATOS'!$A:$AL,18,FALSE)</f>
        <v>0.71014491576651906</v>
      </c>
      <c r="AB321" s="1" t="s">
        <v>824</v>
      </c>
    </row>
    <row r="322" spans="1:28" ht="25.5" x14ac:dyDescent="0.25">
      <c r="A322" s="25">
        <v>53062475</v>
      </c>
      <c r="B322" s="1">
        <v>308</v>
      </c>
      <c r="C322" s="1" t="s">
        <v>825</v>
      </c>
      <c r="D322" s="22">
        <v>44586</v>
      </c>
      <c r="E322" s="22">
        <v>44926</v>
      </c>
      <c r="F322" s="57">
        <v>1525760</v>
      </c>
      <c r="G322" s="58">
        <v>17139370.670000002</v>
      </c>
      <c r="H322" s="42">
        <v>0</v>
      </c>
      <c r="I322" s="23">
        <f t="shared" si="13"/>
        <v>17139370.670000002</v>
      </c>
      <c r="J322" s="1" t="s">
        <v>251</v>
      </c>
      <c r="K322" s="22">
        <v>44587</v>
      </c>
      <c r="L322" s="1" t="s">
        <v>26</v>
      </c>
      <c r="M322" s="22">
        <v>44926</v>
      </c>
      <c r="N322" s="41"/>
      <c r="O322" s="25"/>
      <c r="P322" s="22"/>
      <c r="Q322" s="22"/>
      <c r="R322" s="25"/>
      <c r="S322" s="22"/>
      <c r="T322" s="22"/>
      <c r="U322" s="1" t="s">
        <v>826</v>
      </c>
      <c r="V322" s="24" t="str">
        <f>VLOOKUP(Tabla2[[#All],[No. Contrato]],'[1]BASE DE DATOS CONTRATISTAS'!$A$1:$AO$364,41,)</f>
        <v xml:space="preserve">Contratación Directa </v>
      </c>
      <c r="W322" s="1" t="s">
        <v>28</v>
      </c>
      <c r="X322" s="43" t="str">
        <f>VLOOKUP(Tabla2[[#This Row],[No. Contrato]],'[1]BASE DE DATOS CONTRATISTAS'!$A:$N,14,FALSE)</f>
        <v>GladysRussi@supertransporte.gov.co</v>
      </c>
      <c r="Y322" s="44">
        <f>VLOOKUP($A322,'BASE DE DATOS'!$A:$AL,17,FALSE)</f>
        <v>12460373.000000002</v>
      </c>
      <c r="Z322" s="44">
        <f>VLOOKUP($A322,'BASE DE DATOS'!$A:$AL,16,FALSE)</f>
        <v>4678997.67</v>
      </c>
      <c r="AA322" s="45">
        <f>VLOOKUP($A322,'BASE DE DATOS'!$A:$AL,18,FALSE)</f>
        <v>0.72700294776926022</v>
      </c>
      <c r="AB322" s="1" t="s">
        <v>827</v>
      </c>
    </row>
    <row r="323" spans="1:28" ht="38.25" x14ac:dyDescent="0.25">
      <c r="A323" s="25">
        <v>1032406286</v>
      </c>
      <c r="B323" s="1">
        <v>309</v>
      </c>
      <c r="C323" s="1" t="s">
        <v>828</v>
      </c>
      <c r="D323" s="22">
        <v>44588</v>
      </c>
      <c r="E323" s="22">
        <v>44846</v>
      </c>
      <c r="F323" s="57">
        <v>3179044.86</v>
      </c>
      <c r="G323" s="58">
        <v>27021881.309999999</v>
      </c>
      <c r="H323" s="42">
        <v>0</v>
      </c>
      <c r="I323" s="23">
        <f t="shared" si="13"/>
        <v>27021881.309999999</v>
      </c>
      <c r="J323" s="1" t="s">
        <v>152</v>
      </c>
      <c r="K323" s="22">
        <v>44589</v>
      </c>
      <c r="L323" s="1" t="s">
        <v>26</v>
      </c>
      <c r="M323" s="22">
        <v>44846</v>
      </c>
      <c r="N323" s="41"/>
      <c r="O323" s="25"/>
      <c r="P323" s="22"/>
      <c r="Q323" s="22"/>
      <c r="R323" s="25"/>
      <c r="S323" s="22"/>
      <c r="T323" s="22"/>
      <c r="U323" s="1" t="s">
        <v>829</v>
      </c>
      <c r="V323" s="24" t="str">
        <f>VLOOKUP(Tabla2[[#All],[No. Contrato]],'[1]BASE DE DATOS CONTRATISTAS'!$A$1:$AO$364,41,)</f>
        <v xml:space="preserve">Contratación Directa </v>
      </c>
      <c r="W323" s="1" t="s">
        <v>28</v>
      </c>
      <c r="X323" s="43" t="str">
        <f>VLOOKUP(Tabla2[[#This Row],[No. Contrato]],'[1]BASE DE DATOS CONTRATISTAS'!$A:$N,14,FALSE)</f>
        <v>felipeabello@supertransporte.gov.co</v>
      </c>
      <c r="Y323" s="44">
        <f>VLOOKUP($A323,'BASE DE DATOS'!$A:$AL,17,FALSE)</f>
        <v>22571219</v>
      </c>
      <c r="Z323" s="44">
        <f>VLOOKUP($A323,'BASE DE DATOS'!$A:$AL,16,FALSE)</f>
        <v>4450662.3099999996</v>
      </c>
      <c r="AA323" s="45">
        <f>VLOOKUP($A323,'BASE DE DATOS'!$A:$AL,18,FALSE)</f>
        <v>0.83529413592853952</v>
      </c>
      <c r="AB323" s="1" t="s">
        <v>830</v>
      </c>
    </row>
    <row r="324" spans="1:28" ht="38.25" x14ac:dyDescent="0.25">
      <c r="A324" s="25">
        <v>1033688063</v>
      </c>
      <c r="B324" s="1">
        <v>310</v>
      </c>
      <c r="C324" s="1" t="s">
        <v>831</v>
      </c>
      <c r="D324" s="22">
        <v>44587</v>
      </c>
      <c r="E324" s="22">
        <v>44921</v>
      </c>
      <c r="F324" s="57">
        <v>3179044.86</v>
      </c>
      <c r="G324" s="58">
        <v>35715456</v>
      </c>
      <c r="H324" s="42">
        <v>0</v>
      </c>
      <c r="I324" s="23">
        <f t="shared" si="13"/>
        <v>35715456</v>
      </c>
      <c r="J324" s="1" t="s">
        <v>532</v>
      </c>
      <c r="K324" s="22">
        <v>44589</v>
      </c>
      <c r="L324" s="1" t="s">
        <v>26</v>
      </c>
      <c r="M324" s="22">
        <v>44921</v>
      </c>
      <c r="N324" s="41"/>
      <c r="O324" s="25" t="str">
        <f>VLOOKUP(Tabla2[[#This Row],[No. Contrato]],'[1]BASE DE DATOS CONTRATISTAS'!$1:$1048576,34,FALSE)</f>
        <v>Cesión</v>
      </c>
      <c r="P324" s="22">
        <f>VLOOKUP(Tabla2[[#This Row],[No. Contrato]],'[1]BASE DE DATOS CONTRATISTAS'!$1:$1048576,35,FALSE)</f>
        <v>44816</v>
      </c>
      <c r="Q324" s="22">
        <f>VLOOKUP(Tabla2[[#This Row],[No. Contrato]],'[1]BASE DE DATOS CONTRATISTAS'!$1:$1048576,36,FALSE)</f>
        <v>44820</v>
      </c>
      <c r="R324" s="25"/>
      <c r="S324" s="22"/>
      <c r="T324" s="22"/>
      <c r="U324" s="1" t="s">
        <v>832</v>
      </c>
      <c r="V324" s="24" t="str">
        <f>VLOOKUP(Tabla2[[#All],[No. Contrato]],'[1]BASE DE DATOS CONTRATISTAS'!$A$1:$AO$364,41,)</f>
        <v xml:space="preserve">Contratación Directa </v>
      </c>
      <c r="W324" s="1" t="s">
        <v>28</v>
      </c>
      <c r="X324" s="43" t="str">
        <f>VLOOKUP(Tabla2[[#This Row],[No. Contrato]],'[1]BASE DE DATOS CONTRATISTAS'!$A:$N,14,FALSE)</f>
        <v>sandraaguilera@supertransporte.gov.co</v>
      </c>
      <c r="Y324" s="44">
        <f>VLOOKUP($A324,'BASE DE DATOS'!$A:$AL,17,FALSE)</f>
        <v>22571219</v>
      </c>
      <c r="Z324" s="44">
        <f>VLOOKUP($A324,'BASE DE DATOS'!$A:$AL,16,FALSE)</f>
        <v>1271617.45</v>
      </c>
      <c r="AA324" s="45">
        <f>VLOOKUP($A324,'BASE DE DATOS'!$A:$AL,18,FALSE)</f>
        <v>0.94666668738567805</v>
      </c>
      <c r="AB324" s="1" t="s">
        <v>833</v>
      </c>
    </row>
    <row r="325" spans="1:28" ht="25.5" x14ac:dyDescent="0.25">
      <c r="A325" s="34">
        <v>890399034</v>
      </c>
      <c r="B325" s="2">
        <v>311</v>
      </c>
      <c r="C325" s="2" t="s">
        <v>834</v>
      </c>
      <c r="D325" s="32">
        <v>44588</v>
      </c>
      <c r="E325" s="32">
        <v>44742</v>
      </c>
      <c r="F325" s="57">
        <v>0</v>
      </c>
      <c r="G325" s="58">
        <v>0</v>
      </c>
      <c r="H325" s="42">
        <v>0</v>
      </c>
      <c r="I325" s="23">
        <f t="shared" si="13"/>
        <v>0</v>
      </c>
      <c r="J325" s="1" t="s">
        <v>25</v>
      </c>
      <c r="K325" s="22">
        <v>44589</v>
      </c>
      <c r="L325" s="1" t="s">
        <v>26</v>
      </c>
      <c r="M325" s="22">
        <v>44742</v>
      </c>
      <c r="N325" s="41"/>
      <c r="O325" s="25" t="str">
        <f>VLOOKUP(Tabla2[[#This Row],[No. Contrato]],'[1]BASE DE DATOS CONTRATISTAS'!$1:$1048576,34,FALSE)</f>
        <v>Prórroga</v>
      </c>
      <c r="P325" s="22">
        <f>VLOOKUP(Tabla2[[#This Row],[No. Contrato]],'[1]BASE DE DATOS CONTRATISTAS'!$1:$1048576,35,FALSE)</f>
        <v>44742</v>
      </c>
      <c r="Q325" s="22"/>
      <c r="R325" s="25"/>
      <c r="S325" s="22"/>
      <c r="T325" s="22"/>
      <c r="U325" s="1" t="s">
        <v>835</v>
      </c>
      <c r="V325" s="24" t="str">
        <f>VLOOKUP(Tabla2[[#All],[No. Contrato]],'[1]BASE DE DATOS CONTRATISTAS'!$A$1:$AO$364,41,)</f>
        <v>Comodato</v>
      </c>
      <c r="W325" s="1" t="s">
        <v>28</v>
      </c>
      <c r="X325" s="43" t="e">
        <f>VLOOKUP(Tabla2[[#This Row],[No. Contrato]],'[1]BASE DE DATOS CONTRATISTAS'!$A:$N,14,FALSE)</f>
        <v>#N/A</v>
      </c>
      <c r="Y325" s="44" t="e">
        <f>VLOOKUP($A325,'BASE DE DATOS'!$A:$AL,17,FALSE)</f>
        <v>#N/A</v>
      </c>
      <c r="Z325" s="44" t="e">
        <f>VLOOKUP($A325,'BASE DE DATOS'!$A:$AL,16,FALSE)</f>
        <v>#N/A</v>
      </c>
      <c r="AA325" s="45" t="e">
        <f>VLOOKUP($A325,'BASE DE DATOS'!$A:$AL,18,FALSE)</f>
        <v>#N/A</v>
      </c>
      <c r="AB325" s="1" t="s">
        <v>836</v>
      </c>
    </row>
    <row r="326" spans="1:28" ht="51" x14ac:dyDescent="0.25">
      <c r="A326" s="25">
        <v>900494351</v>
      </c>
      <c r="B326" s="1">
        <v>312</v>
      </c>
      <c r="C326" s="1" t="s">
        <v>837</v>
      </c>
      <c r="D326" s="22">
        <v>44589</v>
      </c>
      <c r="E326" s="1" t="s">
        <v>838</v>
      </c>
      <c r="F326" s="58" t="s">
        <v>119</v>
      </c>
      <c r="G326" s="58">
        <v>11625610</v>
      </c>
      <c r="H326" s="42">
        <v>0</v>
      </c>
      <c r="I326" s="23">
        <f t="shared" si="13"/>
        <v>11625610</v>
      </c>
      <c r="J326" s="1" t="s">
        <v>839</v>
      </c>
      <c r="K326" s="22">
        <v>44609</v>
      </c>
      <c r="L326" s="1" t="s">
        <v>26</v>
      </c>
      <c r="M326" s="22" t="s">
        <v>838</v>
      </c>
      <c r="N326" s="41"/>
      <c r="O326" s="25"/>
      <c r="P326" s="22"/>
      <c r="Q326" s="22"/>
      <c r="R326" s="25"/>
      <c r="S326" s="22"/>
      <c r="T326" s="22"/>
      <c r="U326" s="1" t="s">
        <v>840</v>
      </c>
      <c r="V326" s="24" t="str">
        <f>VLOOKUP(Tabla2[[#All],[No. Contrato]],'[1]BASE DE DATOS CONTRATISTAS'!$A$1:$AO$364,41,)</f>
        <v xml:space="preserve">Contratación Directa </v>
      </c>
      <c r="W326" s="1" t="s">
        <v>28</v>
      </c>
      <c r="X326" s="43" t="e">
        <f>VLOOKUP(Tabla2[[#This Row],[No. Contrato]],'[1]BASE DE DATOS CONTRATISTAS'!$A:$N,14,FALSE)</f>
        <v>#N/A</v>
      </c>
      <c r="Y326" s="44">
        <f>VLOOKUP($A326,'BASE DE DATOS'!$A:$AL,17,FALSE)</f>
        <v>0</v>
      </c>
      <c r="Z326" s="44">
        <f>VLOOKUP($A326,'BASE DE DATOS'!$A:$AL,16,FALSE)</f>
        <v>11625610</v>
      </c>
      <c r="AA326" s="45">
        <f>VLOOKUP($A326,'BASE DE DATOS'!$A:$AL,18,FALSE)</f>
        <v>0</v>
      </c>
      <c r="AB326" s="43" t="s">
        <v>841</v>
      </c>
    </row>
    <row r="327" spans="1:28" ht="38.25" x14ac:dyDescent="0.25">
      <c r="A327" s="25">
        <v>52801035</v>
      </c>
      <c r="B327" s="1">
        <v>313</v>
      </c>
      <c r="C327" s="1" t="s">
        <v>842</v>
      </c>
      <c r="D327" s="22">
        <v>44588</v>
      </c>
      <c r="E327" s="22">
        <v>44926</v>
      </c>
      <c r="F327" s="57">
        <v>1525760</v>
      </c>
      <c r="G327" s="58">
        <v>17037653</v>
      </c>
      <c r="H327" s="42">
        <v>0</v>
      </c>
      <c r="I327" s="23">
        <f t="shared" si="13"/>
        <v>17037653</v>
      </c>
      <c r="J327" s="1" t="s">
        <v>82</v>
      </c>
      <c r="K327" s="22">
        <v>44589</v>
      </c>
      <c r="L327" s="1" t="s">
        <v>83</v>
      </c>
      <c r="M327" s="22">
        <v>44926</v>
      </c>
      <c r="N327" s="41"/>
      <c r="O327" s="25"/>
      <c r="P327" s="22"/>
      <c r="Q327" s="22"/>
      <c r="R327" s="25"/>
      <c r="S327" s="22"/>
      <c r="T327" s="22"/>
      <c r="U327" s="1" t="s">
        <v>574</v>
      </c>
      <c r="V327" s="24" t="str">
        <f>VLOOKUP(Tabla2[[#All],[No. Contrato]],'[1]BASE DE DATOS CONTRATISTAS'!$A$1:$AO$364,41,)</f>
        <v xml:space="preserve">Contratación Directa </v>
      </c>
      <c r="W327" s="1" t="s">
        <v>28</v>
      </c>
      <c r="X327" s="43" t="str">
        <f>VLOOKUP(Tabla2[[#This Row],[No. Contrato]],'[1]BASE DE DATOS CONTRATISTAS'!$A:$N,14,FALSE)</f>
        <v>edithcruz@supertransporte.gov.co</v>
      </c>
      <c r="Y327" s="44">
        <f>VLOOKUP($A327,'BASE DE DATOS'!$A:$AL,17,FALSE)</f>
        <v>13884416</v>
      </c>
      <c r="Z327" s="44">
        <f>VLOOKUP($A327,'BASE DE DATOS'!$A:$AL,16,FALSE)</f>
        <v>3153237</v>
      </c>
      <c r="AA327" s="45">
        <f>VLOOKUP($A327,'BASE DE DATOS'!$A:$AL,18,FALSE)</f>
        <v>0.81492538907794398</v>
      </c>
      <c r="AB327" s="1" t="s">
        <v>843</v>
      </c>
    </row>
    <row r="328" spans="1:28" ht="51" x14ac:dyDescent="0.25">
      <c r="A328" s="25">
        <v>901455820</v>
      </c>
      <c r="B328" s="1">
        <v>314</v>
      </c>
      <c r="C328" s="1" t="s">
        <v>844</v>
      </c>
      <c r="D328" s="22">
        <v>44588</v>
      </c>
      <c r="E328" s="22">
        <v>44834</v>
      </c>
      <c r="F328" s="58" t="s">
        <v>119</v>
      </c>
      <c r="G328" s="58">
        <v>107334000</v>
      </c>
      <c r="H328" s="42">
        <v>0</v>
      </c>
      <c r="I328" s="23">
        <f t="shared" si="13"/>
        <v>107334000</v>
      </c>
      <c r="J328" s="1" t="s">
        <v>152</v>
      </c>
      <c r="K328" s="22">
        <v>44589</v>
      </c>
      <c r="L328" s="1" t="s">
        <v>83</v>
      </c>
      <c r="M328" s="22">
        <v>44834</v>
      </c>
      <c r="N328" s="41"/>
      <c r="O328" s="25"/>
      <c r="P328" s="22"/>
      <c r="Q328" s="22"/>
      <c r="R328" s="25"/>
      <c r="S328" s="22"/>
      <c r="T328" s="22"/>
      <c r="U328" s="1" t="s">
        <v>845</v>
      </c>
      <c r="V328" s="24" t="str">
        <f>VLOOKUP(Tabla2[[#All],[No. Contrato]],'[1]BASE DE DATOS CONTRATISTAS'!$A$1:$AO$364,41,)</f>
        <v xml:space="preserve">Contratación Directa </v>
      </c>
      <c r="W328" s="1" t="s">
        <v>28</v>
      </c>
      <c r="X328" s="43" t="e">
        <f>VLOOKUP(Tabla2[[#This Row],[No. Contrato]],'[1]BASE DE DATOS CONTRATISTAS'!$A:$N,14,FALSE)</f>
        <v>#N/A</v>
      </c>
      <c r="Y328" s="44">
        <f>VLOOKUP($A328,'BASE DE DATOS'!$A:$AL,17,FALSE)</f>
        <v>34217914.5</v>
      </c>
      <c r="Z328" s="44">
        <f>VLOOKUP($A328,'BASE DE DATOS'!$A:$AL,16,FALSE)</f>
        <v>73116085.5</v>
      </c>
      <c r="AA328" s="45">
        <f>VLOOKUP($A328,'BASE DE DATOS'!$A:$AL,18,FALSE)</f>
        <v>0.31879846553748115</v>
      </c>
      <c r="AB328" s="1" t="s">
        <v>846</v>
      </c>
    </row>
    <row r="329" spans="1:28" ht="51" x14ac:dyDescent="0.25">
      <c r="A329" s="34">
        <v>800091076</v>
      </c>
      <c r="B329" s="2">
        <v>315</v>
      </c>
      <c r="C329" s="2" t="s">
        <v>847</v>
      </c>
      <c r="D329" s="2" t="s">
        <v>848</v>
      </c>
      <c r="E329" s="2" t="s">
        <v>848</v>
      </c>
      <c r="F329" s="1" t="s">
        <v>848</v>
      </c>
      <c r="G329" s="58" t="s">
        <v>848</v>
      </c>
      <c r="H329" s="1" t="s">
        <v>848</v>
      </c>
      <c r="I329" s="1" t="s">
        <v>848</v>
      </c>
      <c r="J329" s="1" t="s">
        <v>848</v>
      </c>
      <c r="K329" s="1" t="s">
        <v>848</v>
      </c>
      <c r="L329" s="1" t="s">
        <v>848</v>
      </c>
      <c r="M329" s="1" t="s">
        <v>848</v>
      </c>
      <c r="N329" s="41" t="s">
        <v>848</v>
      </c>
      <c r="O329" s="25" t="str">
        <f>VLOOKUP(Tabla2[[#This Row],[No. Contrato]],'[1]BASE DE DATOS CONTRATISTAS'!$1:$1048576,34,FALSE)</f>
        <v>CANCELADO</v>
      </c>
      <c r="P329" s="22" t="str">
        <f>VLOOKUP(Tabla2[[#This Row],[No. Contrato]],'[1]BASE DE DATOS CONTRATISTAS'!$1:$1048576,35,FALSE)</f>
        <v>CANCELADO</v>
      </c>
      <c r="Q329" s="22"/>
      <c r="R329" s="25"/>
      <c r="S329" s="22"/>
      <c r="T329" s="22"/>
      <c r="U329" s="1" t="s">
        <v>849</v>
      </c>
      <c r="V329" s="24" t="str">
        <f>VLOOKUP(Tabla2[[#All],[No. Contrato]],'[1]BASE DE DATOS CONTRATISTAS'!$A$1:$AO$364,41,)</f>
        <v>CANCELADO</v>
      </c>
      <c r="W329" s="1" t="s">
        <v>848</v>
      </c>
      <c r="X329" s="43" t="str">
        <f>VLOOKUP(Tabla2[[#This Row],[No. Contrato]],'[1]BASE DE DATOS CONTRATISTAS'!$A:$N,14,FALSE)</f>
        <v>CANCELADO</v>
      </c>
      <c r="Y329" s="44" t="e">
        <f>VLOOKUP($A329,'BASE DE DATOS'!$A:$AL,17,FALSE)</f>
        <v>#N/A</v>
      </c>
      <c r="Z329" s="44" t="e">
        <f>VLOOKUP($A329,'BASE DE DATOS'!$A:$AL,16,FALSE)</f>
        <v>#N/A</v>
      </c>
      <c r="AA329" s="45" t="e">
        <f>VLOOKUP($A329,'BASE DE DATOS'!$A:$AL,18,FALSE)</f>
        <v>#N/A</v>
      </c>
      <c r="AB329" s="1" t="s">
        <v>850</v>
      </c>
    </row>
    <row r="330" spans="1:28" ht="38.25" x14ac:dyDescent="0.25">
      <c r="A330" s="25">
        <v>1018429764</v>
      </c>
      <c r="B330" s="1">
        <v>316</v>
      </c>
      <c r="C330" s="1" t="s">
        <v>851</v>
      </c>
      <c r="D330" s="22">
        <v>44589</v>
      </c>
      <c r="E330" s="22">
        <v>44834</v>
      </c>
      <c r="F330" s="57">
        <v>6724901</v>
      </c>
      <c r="G330" s="58">
        <v>54695861</v>
      </c>
      <c r="H330" s="42">
        <v>12553149</v>
      </c>
      <c r="I330" s="23">
        <f t="shared" si="13"/>
        <v>67249010</v>
      </c>
      <c r="J330" s="1" t="s">
        <v>637</v>
      </c>
      <c r="K330" s="22">
        <v>44593</v>
      </c>
      <c r="L330" s="1" t="s">
        <v>83</v>
      </c>
      <c r="M330" s="22">
        <v>44834</v>
      </c>
      <c r="N330" s="41"/>
      <c r="O330" s="25" t="str">
        <f>VLOOKUP(Tabla2[[#This Row],[No. Contrato]],'[1]BASE DE DATOS CONTRATISTAS'!$1:$1048576,34,FALSE)</f>
        <v>ADICIÓN Y PRÓRROGA</v>
      </c>
      <c r="P330" s="22">
        <f>VLOOKUP(Tabla2[[#This Row],[No. Contrato]],'[1]BASE DE DATOS CONTRATISTAS'!$1:$1048576,35,FALSE)</f>
        <v>44833</v>
      </c>
      <c r="Q330" s="22" t="str">
        <f>VLOOKUP(Tabla2[[#This Row],[No. Contrato]],'[1]BASE DE DATOS CONTRATISTAS'!$1:$1048576,36,FALSE)</f>
        <v>N/A</v>
      </c>
      <c r="R330" s="25"/>
      <c r="S330" s="22"/>
      <c r="T330" s="22"/>
      <c r="U330" s="1" t="s">
        <v>852</v>
      </c>
      <c r="V330" s="24" t="str">
        <f>VLOOKUP(Tabla2[[#All],[No. Contrato]],'[1]BASE DE DATOS CONTRATISTAS'!$A$1:$AO$364,41,)</f>
        <v xml:space="preserve">Contratación Directa </v>
      </c>
      <c r="W330" s="1" t="s">
        <v>28</v>
      </c>
      <c r="X330" s="43" t="str">
        <f>VLOOKUP(Tabla2[[#This Row],[No. Contrato]],'[1]BASE DE DATOS CONTRATISTAS'!$A:$N,14,FALSE)</f>
        <v>johannalotero@supertransporte.gov.co</v>
      </c>
      <c r="Y330" s="44">
        <f>VLOOKUP($A330,'BASE DE DATOS'!$A:$AL,17,FALSE)</f>
        <v>53799208</v>
      </c>
      <c r="Z330" s="44">
        <f>VLOOKUP($A330,'BASE DE DATOS'!$A:$AL,16,FALSE)</f>
        <v>13449802</v>
      </c>
      <c r="AA330" s="45">
        <f>VLOOKUP($A330,'BASE DE DATOS'!$A:$AL,18,FALSE)</f>
        <v>0.8</v>
      </c>
      <c r="AB330" s="1" t="s">
        <v>853</v>
      </c>
    </row>
    <row r="331" spans="1:28" ht="25.5" x14ac:dyDescent="0.25">
      <c r="A331" s="25">
        <v>860009578</v>
      </c>
      <c r="B331" s="1">
        <v>317</v>
      </c>
      <c r="C331" s="1" t="s">
        <v>854</v>
      </c>
      <c r="D331" s="22">
        <v>44610</v>
      </c>
      <c r="E331" s="22">
        <v>44977</v>
      </c>
      <c r="F331" s="58" t="s">
        <v>119</v>
      </c>
      <c r="G331" s="58">
        <v>17481100</v>
      </c>
      <c r="H331" s="42">
        <v>0</v>
      </c>
      <c r="I331" s="23">
        <f t="shared" si="13"/>
        <v>17481100</v>
      </c>
      <c r="J331" s="1" t="s">
        <v>25</v>
      </c>
      <c r="K331" s="22">
        <v>44613</v>
      </c>
      <c r="L331" s="1" t="s">
        <v>26</v>
      </c>
      <c r="M331" s="22">
        <v>44977</v>
      </c>
      <c r="N331" s="41"/>
      <c r="O331" s="25"/>
      <c r="P331" s="22"/>
      <c r="Q331" s="22"/>
      <c r="R331" s="25"/>
      <c r="S331" s="22"/>
      <c r="T331" s="22"/>
      <c r="U331" s="1" t="s">
        <v>855</v>
      </c>
      <c r="V331" s="24" t="str">
        <f>VLOOKUP(Tabla2[[#All],[No. Contrato]],'[1]BASE DE DATOS CONTRATISTAS'!$A$1:$AO$364,41,)</f>
        <v>Minima Cuantía</v>
      </c>
      <c r="W331" s="1" t="s">
        <v>28</v>
      </c>
      <c r="X331" s="43" t="e">
        <f>VLOOKUP(Tabla2[[#This Row],[No. Contrato]],'[1]BASE DE DATOS CONTRATISTAS'!$A:$N,14,FALSE)</f>
        <v>#N/A</v>
      </c>
      <c r="Y331" s="44">
        <f>VLOOKUP($A331,'BASE DE DATOS'!$A:$AL,17,FALSE)</f>
        <v>17481100</v>
      </c>
      <c r="Z331" s="44">
        <f>VLOOKUP($A331,'BASE DE DATOS'!$A:$AL,16,FALSE)</f>
        <v>0</v>
      </c>
      <c r="AA331" s="45">
        <f>VLOOKUP($A331,'BASE DE DATOS'!$A:$AL,18,FALSE)</f>
        <v>1</v>
      </c>
      <c r="AB331" s="1" t="s">
        <v>856</v>
      </c>
    </row>
    <row r="332" spans="1:28" ht="38.25" x14ac:dyDescent="0.25">
      <c r="A332" s="15">
        <v>901444086</v>
      </c>
      <c r="B332" s="1">
        <v>318</v>
      </c>
      <c r="C332" s="1" t="s">
        <v>857</v>
      </c>
      <c r="D332" s="22">
        <v>44609</v>
      </c>
      <c r="E332" s="22">
        <v>44910</v>
      </c>
      <c r="F332" s="58" t="s">
        <v>119</v>
      </c>
      <c r="G332" s="58">
        <v>937055980</v>
      </c>
      <c r="H332" s="42">
        <v>0</v>
      </c>
      <c r="I332" s="23">
        <f t="shared" si="13"/>
        <v>937055980</v>
      </c>
      <c r="J332" s="1" t="s">
        <v>185</v>
      </c>
      <c r="K332" s="22">
        <v>44820</v>
      </c>
      <c r="L332" s="1" t="s">
        <v>26</v>
      </c>
      <c r="M332" s="22">
        <v>44910</v>
      </c>
      <c r="N332" s="41"/>
      <c r="O332" s="25"/>
      <c r="P332" s="22"/>
      <c r="Q332" s="22"/>
      <c r="R332" s="25"/>
      <c r="S332" s="22"/>
      <c r="T332" s="22"/>
      <c r="U332" s="1" t="s">
        <v>858</v>
      </c>
      <c r="V332" s="24" t="str">
        <f>VLOOKUP(Tabla2[[#All],[No. Contrato]],'[1]BASE DE DATOS CONTRATISTAS'!$A$1:$AO$364,41,)</f>
        <v>Orden de compra</v>
      </c>
      <c r="W332" s="1" t="s">
        <v>28</v>
      </c>
      <c r="X332" s="43" t="str">
        <f>VLOOKUP(Tabla2[[#This Row],[No. Contrato]],'[1]BASE DE DATOS CONTRATISTAS'!$A:$N,14,FALSE)</f>
        <v>N/A</v>
      </c>
      <c r="Y332" s="44">
        <f>VLOOKUP($A332,'BASE DE DATOS'!$A:$AL,17,FALSE)</f>
        <v>411027453.87</v>
      </c>
      <c r="Z332" s="44">
        <f>VLOOKUP($A332,'BASE DE DATOS'!$A:$AL,16,FALSE)</f>
        <v>526028526.13</v>
      </c>
      <c r="AA332" s="45">
        <f>VLOOKUP($A332,'BASE DE DATOS'!$A:$AL,18,FALSE)</f>
        <v>0.43863703198393761</v>
      </c>
      <c r="AB332" s="1" t="s">
        <v>859</v>
      </c>
    </row>
    <row r="333" spans="1:28" ht="38.25" x14ac:dyDescent="0.25">
      <c r="A333" s="15">
        <v>860517560</v>
      </c>
      <c r="B333" s="1">
        <v>319</v>
      </c>
      <c r="C333" s="1" t="s">
        <v>860</v>
      </c>
      <c r="D333" s="22">
        <v>44662</v>
      </c>
      <c r="E333" s="22">
        <v>44895</v>
      </c>
      <c r="F333" s="57">
        <v>34361379.090000004</v>
      </c>
      <c r="G333" s="58">
        <v>274891033</v>
      </c>
      <c r="H333" s="42">
        <v>0</v>
      </c>
      <c r="I333" s="23">
        <f t="shared" si="13"/>
        <v>274891033</v>
      </c>
      <c r="J333" s="1" t="s">
        <v>251</v>
      </c>
      <c r="K333" s="22">
        <v>44663</v>
      </c>
      <c r="L333" s="1" t="s">
        <v>26</v>
      </c>
      <c r="M333" s="22">
        <v>44895</v>
      </c>
      <c r="N333" s="41"/>
      <c r="O333" s="25"/>
      <c r="P333" s="22"/>
      <c r="Q333" s="22"/>
      <c r="R333" s="25"/>
      <c r="S333" s="22"/>
      <c r="T333" s="22"/>
      <c r="U333" s="1" t="s">
        <v>861</v>
      </c>
      <c r="V333" s="24" t="str">
        <f>VLOOKUP(Tabla2[[#All],[No. Contrato]],'[1]BASE DE DATOS CONTRATISTAS'!$A$1:$AO$364,41,)</f>
        <v>Selección abreviada menor cuantía</v>
      </c>
      <c r="W333" s="1" t="s">
        <v>28</v>
      </c>
      <c r="X333" s="43" t="str">
        <f>VLOOKUP(Tabla2[[#This Row],[No. Contrato]],'[1]BASE DE DATOS CONTRATISTAS'!$A:$N,14,FALSE)</f>
        <v>N/A</v>
      </c>
      <c r="Y333" s="44">
        <f>VLOOKUP($A333,'BASE DE DATOS'!$A:$AL,17,FALSE)</f>
        <v>177175561.06</v>
      </c>
      <c r="Z333" s="44">
        <f>VLOOKUP($A333,'BASE DE DATOS'!$A:$AL,16,FALSE)</f>
        <v>97715471.939999998</v>
      </c>
      <c r="AA333" s="45">
        <f>VLOOKUP($A333,'BASE DE DATOS'!$A:$AL,18,FALSE)</f>
        <v>0.64453015846464512</v>
      </c>
      <c r="AB333" s="43" t="s">
        <v>862</v>
      </c>
    </row>
    <row r="334" spans="1:28" ht="25.5" x14ac:dyDescent="0.25">
      <c r="A334" s="15">
        <v>901466000</v>
      </c>
      <c r="B334" s="1">
        <v>320</v>
      </c>
      <c r="C334" s="1" t="s">
        <v>863</v>
      </c>
      <c r="D334" s="22">
        <v>44669</v>
      </c>
      <c r="E334" s="22">
        <v>44701</v>
      </c>
      <c r="F334" s="58" t="s">
        <v>119</v>
      </c>
      <c r="G334" s="58">
        <v>8787495.5</v>
      </c>
      <c r="H334" s="42">
        <v>0</v>
      </c>
      <c r="I334" s="23">
        <f t="shared" si="13"/>
        <v>8787495.5</v>
      </c>
      <c r="J334" s="1" t="s">
        <v>25</v>
      </c>
      <c r="K334" s="22">
        <v>44672</v>
      </c>
      <c r="L334" s="1" t="s">
        <v>26</v>
      </c>
      <c r="M334" s="22">
        <v>44716</v>
      </c>
      <c r="N334" s="41"/>
      <c r="O334" s="25" t="str">
        <f>VLOOKUP(Tabla2[[#This Row],[No. Contrato]],'[1]BASE DE DATOS CONTRATISTAS'!$1:$1048576,34,FALSE)</f>
        <v>Prórroga</v>
      </c>
      <c r="P334" s="22">
        <f>VLOOKUP(Tabla2[[#This Row],[No. Contrato]],'[1]BASE DE DATOS CONTRATISTAS'!$1:$1048576,35,FALSE)</f>
        <v>44700</v>
      </c>
      <c r="Q334" s="22"/>
      <c r="R334" s="25"/>
      <c r="S334" s="22"/>
      <c r="T334" s="22"/>
      <c r="U334" s="1" t="s">
        <v>864</v>
      </c>
      <c r="V334" s="24" t="str">
        <f>VLOOKUP(Tabla2[[#All],[No. Contrato]],'[1]BASE DE DATOS CONTRATISTAS'!$A$1:$AO$364,41,)</f>
        <v>Minima Cuantía</v>
      </c>
      <c r="W334" s="1" t="s">
        <v>28</v>
      </c>
      <c r="X334" s="43" t="str">
        <f>VLOOKUP(Tabla2[[#This Row],[No. Contrato]],'[1]BASE DE DATOS CONTRATISTAS'!$A:$N,14,FALSE)</f>
        <v>N/A</v>
      </c>
      <c r="Y334" s="44">
        <f>VLOOKUP($A334,'BASE DE DATOS'!$A:$AL,17,FALSE)</f>
        <v>8787495.5</v>
      </c>
      <c r="Z334" s="44">
        <f>VLOOKUP($A334,'BASE DE DATOS'!$A:$AL,16,FALSE)</f>
        <v>0</v>
      </c>
      <c r="AA334" s="45">
        <f>VLOOKUP($A334,'BASE DE DATOS'!$A:$AL,18,FALSE)</f>
        <v>1</v>
      </c>
      <c r="AB334" s="43" t="s">
        <v>865</v>
      </c>
    </row>
    <row r="335" spans="1:28" ht="38.25" x14ac:dyDescent="0.25">
      <c r="A335" s="15">
        <v>901417124</v>
      </c>
      <c r="B335" s="1">
        <v>321</v>
      </c>
      <c r="C335" s="1" t="s">
        <v>866</v>
      </c>
      <c r="D335" s="22">
        <v>44669</v>
      </c>
      <c r="E335" s="22">
        <v>44926</v>
      </c>
      <c r="F335" s="57">
        <v>808889</v>
      </c>
      <c r="G335" s="58">
        <v>7280000</v>
      </c>
      <c r="H335" s="42">
        <v>0</v>
      </c>
      <c r="I335" s="23">
        <f t="shared" ref="I335:I377" si="18">G335+H335</f>
        <v>7280000</v>
      </c>
      <c r="J335" s="1" t="s">
        <v>78</v>
      </c>
      <c r="K335" s="22">
        <v>44673</v>
      </c>
      <c r="L335" s="1" t="s">
        <v>26</v>
      </c>
      <c r="M335" s="22">
        <v>44926</v>
      </c>
      <c r="N335" s="41"/>
      <c r="O335" s="25"/>
      <c r="P335" s="22"/>
      <c r="Q335" s="22"/>
      <c r="R335" s="25"/>
      <c r="S335" s="22"/>
      <c r="T335" s="22"/>
      <c r="U335" s="1" t="s">
        <v>867</v>
      </c>
      <c r="V335" s="24" t="str">
        <f>VLOOKUP(Tabla2[[#All],[No. Contrato]],'[1]BASE DE DATOS CONTRATISTAS'!$A$1:$AO$364,41,)</f>
        <v>Minima Cuantía</v>
      </c>
      <c r="W335" s="1" t="s">
        <v>28</v>
      </c>
      <c r="X335" s="43" t="str">
        <f>VLOOKUP(Tabla2[[#This Row],[No. Contrato]],'[1]BASE DE DATOS CONTRATISTAS'!$A:$N,14,FALSE)</f>
        <v>N/A</v>
      </c>
      <c r="Y335" s="44">
        <f>VLOOKUP($A335,'BASE DE DATOS'!$A:$AL,17,FALSE)</f>
        <v>0</v>
      </c>
      <c r="Z335" s="44">
        <f>VLOOKUP($A335,'BASE DE DATOS'!$A:$AL,16,FALSE)</f>
        <v>7280000</v>
      </c>
      <c r="AA335" s="45">
        <f>VLOOKUP($A335,'BASE DE DATOS'!$A:$AL,18,FALSE)</f>
        <v>0</v>
      </c>
      <c r="AB335" s="1" t="s">
        <v>868</v>
      </c>
    </row>
    <row r="336" spans="1:28" ht="25.5" x14ac:dyDescent="0.25">
      <c r="A336" s="15">
        <v>900418656</v>
      </c>
      <c r="B336" s="1">
        <v>322</v>
      </c>
      <c r="C336" s="1" t="s">
        <v>869</v>
      </c>
      <c r="D336" s="22">
        <v>44669</v>
      </c>
      <c r="E336" s="22">
        <v>45050</v>
      </c>
      <c r="F336" s="58" t="s">
        <v>119</v>
      </c>
      <c r="G336" s="58">
        <v>82700002</v>
      </c>
      <c r="H336" s="42">
        <v>0</v>
      </c>
      <c r="I336" s="23">
        <f t="shared" si="18"/>
        <v>82700002</v>
      </c>
      <c r="J336" s="1" t="s">
        <v>131</v>
      </c>
      <c r="K336" s="22">
        <v>44673</v>
      </c>
      <c r="L336" s="1" t="s">
        <v>26</v>
      </c>
      <c r="M336" s="22">
        <v>45050</v>
      </c>
      <c r="N336" s="41"/>
      <c r="O336" s="25"/>
      <c r="P336" s="22"/>
      <c r="Q336" s="22"/>
      <c r="R336" s="25"/>
      <c r="S336" s="22"/>
      <c r="T336" s="22"/>
      <c r="U336" s="1" t="s">
        <v>870</v>
      </c>
      <c r="V336" s="24" t="str">
        <f>VLOOKUP(Tabla2[[#All],[No. Contrato]],'[1]BASE DE DATOS CONTRATISTAS'!$A$1:$AO$364,41,)</f>
        <v>Selección abreviada subasta inversa</v>
      </c>
      <c r="W336" s="1" t="s">
        <v>28</v>
      </c>
      <c r="X336" s="43" t="str">
        <f>VLOOKUP(Tabla2[[#This Row],[No. Contrato]],'[1]BASE DE DATOS CONTRATISTAS'!$A:$N,14,FALSE)</f>
        <v>N/A</v>
      </c>
      <c r="Y336" s="44">
        <f>VLOOKUP($A336,'BASE DE DATOS'!$A:$AL,17,FALSE)</f>
        <v>82700002</v>
      </c>
      <c r="Z336" s="44">
        <f>VLOOKUP($A336,'BASE DE DATOS'!$A:$AL,16,FALSE)</f>
        <v>0</v>
      </c>
      <c r="AA336" s="45">
        <f>VLOOKUP($A336,'BASE DE DATOS'!$A:$AL,18,FALSE)</f>
        <v>1</v>
      </c>
      <c r="AB336" s="43" t="s">
        <v>871</v>
      </c>
    </row>
    <row r="337" spans="1:28" ht="25.5" x14ac:dyDescent="0.25">
      <c r="A337" s="15">
        <v>830068543</v>
      </c>
      <c r="B337" s="1">
        <v>323</v>
      </c>
      <c r="C337" s="1" t="s">
        <v>872</v>
      </c>
      <c r="D337" s="22">
        <v>44669</v>
      </c>
      <c r="E337" s="22">
        <v>44910</v>
      </c>
      <c r="F337" s="58" t="s">
        <v>119</v>
      </c>
      <c r="G337" s="58">
        <v>142010309.59999999</v>
      </c>
      <c r="H337" s="42">
        <v>0</v>
      </c>
      <c r="I337" s="23">
        <f t="shared" si="18"/>
        <v>142010309.59999999</v>
      </c>
      <c r="J337" s="1" t="s">
        <v>251</v>
      </c>
      <c r="K337" s="22">
        <v>44673</v>
      </c>
      <c r="L337" s="1" t="s">
        <v>26</v>
      </c>
      <c r="M337" s="22">
        <v>44910</v>
      </c>
      <c r="N337" s="41"/>
      <c r="O337" s="25"/>
      <c r="P337" s="22"/>
      <c r="Q337" s="22"/>
      <c r="R337" s="25"/>
      <c r="S337" s="22"/>
      <c r="T337" s="22"/>
      <c r="U337" s="1" t="s">
        <v>873</v>
      </c>
      <c r="V337" s="24" t="str">
        <f>VLOOKUP(Tabla2[[#All],[No. Contrato]],'[1]BASE DE DATOS CONTRATISTAS'!$A$1:$AO$364,41,)</f>
        <v>Orden de compra</v>
      </c>
      <c r="W337" s="1" t="s">
        <v>28</v>
      </c>
      <c r="X337" s="43" t="str">
        <f>VLOOKUP(Tabla2[[#This Row],[No. Contrato]],'[1]BASE DE DATOS CONTRATISTAS'!$A:$N,14,FALSE)</f>
        <v>N/A</v>
      </c>
      <c r="Y337" s="44">
        <f>VLOOKUP($A337,'BASE DE DATOS'!$A:$AL,17,FALSE)</f>
        <v>24124381.649999999</v>
      </c>
      <c r="Z337" s="44">
        <f>VLOOKUP($A337,'BASE DE DATOS'!$A:$AL,16,FALSE)</f>
        <v>3960334.48</v>
      </c>
      <c r="AA337" s="45">
        <f>VLOOKUP($A337,'BASE DE DATOS'!$A:$AL,18,FALSE)</f>
        <v>0.85898613104479327</v>
      </c>
      <c r="AB337" s="61" t="s">
        <v>874</v>
      </c>
    </row>
    <row r="338" spans="1:28" ht="25.5" x14ac:dyDescent="0.25">
      <c r="A338" s="15">
        <v>805018905</v>
      </c>
      <c r="B338" s="1">
        <v>324</v>
      </c>
      <c r="C338" s="1" t="s">
        <v>875</v>
      </c>
      <c r="D338" s="22">
        <v>44678</v>
      </c>
      <c r="E338" s="22">
        <v>44926</v>
      </c>
      <c r="F338" s="58" t="s">
        <v>119</v>
      </c>
      <c r="G338" s="58">
        <v>13270827.83</v>
      </c>
      <c r="H338" s="42">
        <v>0</v>
      </c>
      <c r="I338" s="23">
        <f>G338+H338</f>
        <v>13270827.83</v>
      </c>
      <c r="J338" s="1" t="s">
        <v>78</v>
      </c>
      <c r="K338" s="22">
        <v>44680</v>
      </c>
      <c r="L338" s="1" t="s">
        <v>26</v>
      </c>
      <c r="M338" s="22">
        <v>44926</v>
      </c>
      <c r="N338" s="41"/>
      <c r="O338" s="25"/>
      <c r="P338" s="22"/>
      <c r="Q338" s="22"/>
      <c r="R338" s="25"/>
      <c r="S338" s="22"/>
      <c r="T338" s="22"/>
      <c r="U338" s="1" t="s">
        <v>876</v>
      </c>
      <c r="V338" s="24" t="str">
        <f>VLOOKUP(Tabla2[[#All],[No. Contrato]],'[1]BASE DE DATOS CONTRATISTAS'!$A$1:$AO$364,41,)</f>
        <v>Orden de compra</v>
      </c>
      <c r="W338" s="1" t="s">
        <v>28</v>
      </c>
      <c r="X338" s="43" t="str">
        <f>VLOOKUP(Tabla2[[#This Row],[No. Contrato]],'[1]BASE DE DATOS CONTRATISTAS'!$A:$N,14,FALSE)</f>
        <v>N/A</v>
      </c>
      <c r="Y338" s="44">
        <f>VLOOKUP($A338,'BASE DE DATOS'!$A:$AL,17,FALSE)</f>
        <v>6943820.5299999993</v>
      </c>
      <c r="Z338" s="44">
        <f>VLOOKUP($A338,'BASE DE DATOS'!$A:$AL,16,FALSE)</f>
        <v>3769502.57</v>
      </c>
      <c r="AA338" s="45">
        <f>VLOOKUP($A338,'BASE DE DATOS'!$A:$AL,18,FALSE)</f>
        <v>0.64814814835557411</v>
      </c>
      <c r="AB338" s="43" t="s">
        <v>877</v>
      </c>
    </row>
    <row r="339" spans="1:28" ht="25.5" x14ac:dyDescent="0.25">
      <c r="A339" s="15">
        <v>805018905</v>
      </c>
      <c r="B339" s="1">
        <v>325</v>
      </c>
      <c r="C339" s="1" t="s">
        <v>875</v>
      </c>
      <c r="D339" s="22">
        <v>44678</v>
      </c>
      <c r="E339" s="22">
        <v>44926</v>
      </c>
      <c r="F339" s="58" t="s">
        <v>119</v>
      </c>
      <c r="G339" s="58">
        <v>10713323.1</v>
      </c>
      <c r="H339" s="42">
        <v>0</v>
      </c>
      <c r="I339" s="23">
        <f t="shared" si="18"/>
        <v>10713323.1</v>
      </c>
      <c r="J339" s="1" t="s">
        <v>78</v>
      </c>
      <c r="K339" s="22">
        <v>44680</v>
      </c>
      <c r="L339" s="1" t="s">
        <v>26</v>
      </c>
      <c r="M339" s="22">
        <v>44926</v>
      </c>
      <c r="N339" s="41"/>
      <c r="O339" s="25"/>
      <c r="P339" s="22"/>
      <c r="Q339" s="22"/>
      <c r="R339" s="25"/>
      <c r="S339" s="22"/>
      <c r="T339" s="22"/>
      <c r="U339" s="1" t="s">
        <v>878</v>
      </c>
      <c r="V339" s="24" t="str">
        <f>VLOOKUP(Tabla2[[#All],[No. Contrato]],'[1]BASE DE DATOS CONTRATISTAS'!$A$1:$AO$364,41,)</f>
        <v>Orden de compra</v>
      </c>
      <c r="W339" s="1" t="s">
        <v>28</v>
      </c>
      <c r="X339" s="43" t="str">
        <f>VLOOKUP(Tabla2[[#This Row],[No. Contrato]],'[1]BASE DE DATOS CONTRATISTAS'!$A:$N,14,FALSE)</f>
        <v>N/A</v>
      </c>
      <c r="Y339" s="44">
        <f>VLOOKUP($A339,'BASE DE DATOS'!$A:$AL,17,FALSE)</f>
        <v>6943820.5299999993</v>
      </c>
      <c r="Z339" s="44">
        <f>VLOOKUP($A339,'BASE DE DATOS'!$A:$AL,16,FALSE)</f>
        <v>3769502.57</v>
      </c>
      <c r="AA339" s="45">
        <f>VLOOKUP($A339,'BASE DE DATOS'!$A:$AL,18,FALSE)</f>
        <v>0.64814814835557411</v>
      </c>
      <c r="AB339" s="43" t="s">
        <v>879</v>
      </c>
    </row>
    <row r="340" spans="1:28" ht="25.5" x14ac:dyDescent="0.25">
      <c r="A340" s="15">
        <v>830513863</v>
      </c>
      <c r="B340" s="1">
        <v>326</v>
      </c>
      <c r="C340" s="1" t="s">
        <v>880</v>
      </c>
      <c r="D340" s="22">
        <v>44678</v>
      </c>
      <c r="E340" s="22">
        <v>44926</v>
      </c>
      <c r="F340" s="58" t="s">
        <v>119</v>
      </c>
      <c r="G340" s="58">
        <v>5646312</v>
      </c>
      <c r="H340" s="42">
        <v>0</v>
      </c>
      <c r="I340" s="23">
        <f t="shared" si="18"/>
        <v>5646312</v>
      </c>
      <c r="J340" s="1" t="s">
        <v>78</v>
      </c>
      <c r="K340" s="22">
        <v>44680</v>
      </c>
      <c r="L340" s="1" t="s">
        <v>26</v>
      </c>
      <c r="M340" s="22">
        <v>44926</v>
      </c>
      <c r="N340" s="41"/>
      <c r="O340" s="25"/>
      <c r="P340" s="22"/>
      <c r="Q340" s="22"/>
      <c r="R340" s="25"/>
      <c r="S340" s="22"/>
      <c r="T340" s="22"/>
      <c r="U340" s="1" t="s">
        <v>878</v>
      </c>
      <c r="V340" s="24" t="str">
        <f>VLOOKUP(Tabla2[[#All],[No. Contrato]],'[1]BASE DE DATOS CONTRATISTAS'!$A$1:$AO$364,41,)</f>
        <v>Orden de compra</v>
      </c>
      <c r="W340" s="1" t="s">
        <v>28</v>
      </c>
      <c r="X340" s="43" t="str">
        <f>VLOOKUP(Tabla2[[#This Row],[No. Contrato]],'[1]BASE DE DATOS CONTRATISTAS'!$A:$N,14,FALSE)</f>
        <v>N/A</v>
      </c>
      <c r="Y340" s="44">
        <f>VLOOKUP($A340,'BASE DE DATOS'!$A:$AL,17,FALSE)</f>
        <v>3764208</v>
      </c>
      <c r="Z340" s="44">
        <f>VLOOKUP($A340,'BASE DE DATOS'!$A:$AL,16,FALSE)</f>
        <v>1882104</v>
      </c>
      <c r="AA340" s="45">
        <f>VLOOKUP($A340,'BASE DE DATOS'!$A:$AL,18,FALSE)</f>
        <v>0.66666666666666663</v>
      </c>
      <c r="AB340" s="43" t="s">
        <v>881</v>
      </c>
    </row>
    <row r="341" spans="1:28" ht="25.5" x14ac:dyDescent="0.25">
      <c r="A341" s="15">
        <v>900315346</v>
      </c>
      <c r="B341" s="1">
        <v>327</v>
      </c>
      <c r="C341" s="1" t="s">
        <v>882</v>
      </c>
      <c r="D341" s="22">
        <v>44678</v>
      </c>
      <c r="E341" s="22">
        <v>44926</v>
      </c>
      <c r="F341" s="58" t="s">
        <v>119</v>
      </c>
      <c r="G341" s="58">
        <v>3878396.24</v>
      </c>
      <c r="H341" s="42">
        <v>0</v>
      </c>
      <c r="I341" s="23">
        <f t="shared" si="18"/>
        <v>3878396.24</v>
      </c>
      <c r="J341" s="1" t="s">
        <v>78</v>
      </c>
      <c r="K341" s="22">
        <v>44680</v>
      </c>
      <c r="L341" s="1" t="s">
        <v>26</v>
      </c>
      <c r="M341" s="22">
        <v>44926</v>
      </c>
      <c r="N341" s="41"/>
      <c r="O341" s="25"/>
      <c r="P341" s="22"/>
      <c r="Q341" s="22"/>
      <c r="R341" s="25"/>
      <c r="S341" s="22"/>
      <c r="T341" s="22"/>
      <c r="U341" s="1" t="s">
        <v>878</v>
      </c>
      <c r="V341" s="24" t="str">
        <f>VLOOKUP(Tabla2[[#All],[No. Contrato]],'[1]BASE DE DATOS CONTRATISTAS'!$A$1:$AO$364,41,)</f>
        <v>Orden de compra</v>
      </c>
      <c r="W341" s="1" t="s">
        <v>28</v>
      </c>
      <c r="X341" s="43" t="str">
        <f>VLOOKUP(Tabla2[[#This Row],[No. Contrato]],'[1]BASE DE DATOS CONTRATISTAS'!$A:$N,14,FALSE)</f>
        <v>N/A</v>
      </c>
      <c r="Y341" s="44">
        <f>VLOOKUP($A341,'BASE DE DATOS'!$A:$AL,17,FALSE)</f>
        <v>1292798.75</v>
      </c>
      <c r="Z341" s="44">
        <f>VLOOKUP($A341,'BASE DE DATOS'!$A:$AL,16,FALSE)</f>
        <v>2585597.4900000002</v>
      </c>
      <c r="AA341" s="45">
        <f>VLOOKUP($A341,'BASE DE DATOS'!$A:$AL,18,FALSE)</f>
        <v>0.33333333419279509</v>
      </c>
      <c r="AB341" s="43" t="s">
        <v>883</v>
      </c>
    </row>
    <row r="342" spans="1:28" ht="25.5" x14ac:dyDescent="0.25">
      <c r="A342" s="15">
        <v>900355181</v>
      </c>
      <c r="B342" s="1">
        <v>328</v>
      </c>
      <c r="C342" s="1" t="s">
        <v>884</v>
      </c>
      <c r="D342" s="22">
        <v>44678</v>
      </c>
      <c r="E342" s="22">
        <v>44926</v>
      </c>
      <c r="F342" s="58" t="s">
        <v>119</v>
      </c>
      <c r="G342" s="58">
        <v>45000000</v>
      </c>
      <c r="H342" s="42">
        <v>0</v>
      </c>
      <c r="I342" s="23">
        <f t="shared" si="18"/>
        <v>45000000</v>
      </c>
      <c r="J342" s="1" t="s">
        <v>251</v>
      </c>
      <c r="K342" s="22">
        <v>44680</v>
      </c>
      <c r="L342" s="1" t="s">
        <v>26</v>
      </c>
      <c r="M342" s="22">
        <v>44926</v>
      </c>
      <c r="N342" s="41"/>
      <c r="O342" s="25"/>
      <c r="P342" s="22"/>
      <c r="Q342" s="22"/>
      <c r="R342" s="25"/>
      <c r="S342" s="22"/>
      <c r="T342" s="22"/>
      <c r="U342" s="1" t="s">
        <v>885</v>
      </c>
      <c r="V342" s="24" t="str">
        <f>VLOOKUP(Tabla2[[#All],[No. Contrato]],'[1]BASE DE DATOS CONTRATISTAS'!$A$1:$AO$364,41,)</f>
        <v>Orden de compra</v>
      </c>
      <c r="W342" s="1" t="s">
        <v>28</v>
      </c>
      <c r="X342" s="43" t="str">
        <f>VLOOKUP(Tabla2[[#This Row],[No. Contrato]],'[1]BASE DE DATOS CONTRATISTAS'!$A:$N,14,FALSE)</f>
        <v>N/A</v>
      </c>
      <c r="Y342" s="44">
        <f>VLOOKUP($A342,'BASE DE DATOS'!$A:$AL,17,FALSE)</f>
        <v>33049328.670000002</v>
      </c>
      <c r="Z342" s="44">
        <f>VLOOKUP($A342,'BASE DE DATOS'!$A:$AL,16,FALSE)</f>
        <v>11950671.33</v>
      </c>
      <c r="AA342" s="45">
        <f>VLOOKUP($A342,'BASE DE DATOS'!$A:$AL,18,FALSE)</f>
        <v>0.734429526</v>
      </c>
      <c r="AB342" s="43" t="s">
        <v>886</v>
      </c>
    </row>
    <row r="343" spans="1:28" ht="38.25" x14ac:dyDescent="0.25">
      <c r="A343" s="15">
        <v>800075003</v>
      </c>
      <c r="B343" s="1">
        <v>329</v>
      </c>
      <c r="C343" s="1" t="s">
        <v>887</v>
      </c>
      <c r="D343" s="22">
        <v>44684</v>
      </c>
      <c r="E343" s="22">
        <v>44926</v>
      </c>
      <c r="F343" s="58" t="s">
        <v>119</v>
      </c>
      <c r="G343" s="58">
        <v>120609668</v>
      </c>
      <c r="H343" s="42">
        <v>0</v>
      </c>
      <c r="I343" s="23">
        <f t="shared" si="18"/>
        <v>120609668</v>
      </c>
      <c r="J343" s="1" t="s">
        <v>251</v>
      </c>
      <c r="K343" s="22">
        <v>44686</v>
      </c>
      <c r="L343" s="1" t="s">
        <v>26</v>
      </c>
      <c r="M343" s="22">
        <v>44926</v>
      </c>
      <c r="N343" s="41"/>
      <c r="O343" s="25"/>
      <c r="P343" s="22"/>
      <c r="Q343" s="22"/>
      <c r="R343" s="25"/>
      <c r="S343" s="22"/>
      <c r="T343" s="22"/>
      <c r="U343" s="1" t="s">
        <v>888</v>
      </c>
      <c r="V343" s="24" t="str">
        <f>VLOOKUP(Tabla2[[#All],[No. Contrato]],'[1]BASE DE DATOS CONTRATISTAS'!$A$1:$AO$364,41,)</f>
        <v>Selección abreviada subasta inversa</v>
      </c>
      <c r="W343" s="1" t="s">
        <v>28</v>
      </c>
      <c r="X343" s="43" t="str">
        <f>VLOOKUP(Tabla2[[#This Row],[No. Contrato]],'[1]BASE DE DATOS CONTRATISTAS'!$A:$N,14,FALSE)</f>
        <v>N/A</v>
      </c>
      <c r="Y343" s="44" t="e">
        <f>VLOOKUP($A343,'BASE DE DATOS'!$A:$AL,17,FALSE)</f>
        <v>#N/A</v>
      </c>
      <c r="Z343" s="44" t="e">
        <f>VLOOKUP($A343,'BASE DE DATOS'!$A:$AL,16,FALSE)</f>
        <v>#N/A</v>
      </c>
      <c r="AA343" s="45" t="e">
        <f>VLOOKUP($A343,'BASE DE DATOS'!$A:$AL,18,FALSE)</f>
        <v>#N/A</v>
      </c>
      <c r="AB343" s="43" t="s">
        <v>889</v>
      </c>
    </row>
    <row r="344" spans="1:28" ht="38.25" x14ac:dyDescent="0.25">
      <c r="A344" s="15">
        <v>900092385</v>
      </c>
      <c r="B344" s="1">
        <v>330</v>
      </c>
      <c r="C344" s="1" t="s">
        <v>890</v>
      </c>
      <c r="D344" s="22">
        <v>44699</v>
      </c>
      <c r="E344" s="22">
        <v>44926</v>
      </c>
      <c r="F344" s="58" t="s">
        <v>119</v>
      </c>
      <c r="G344" s="58">
        <v>9006905.2699999996</v>
      </c>
      <c r="H344" s="42">
        <v>0</v>
      </c>
      <c r="I344" s="23">
        <f t="shared" si="18"/>
        <v>9006905.2699999996</v>
      </c>
      <c r="J344" s="1" t="s">
        <v>131</v>
      </c>
      <c r="K344" s="22">
        <v>44708</v>
      </c>
      <c r="L344" s="1" t="s">
        <v>26</v>
      </c>
      <c r="M344" s="22">
        <v>44926</v>
      </c>
      <c r="N344" s="41"/>
      <c r="O344" s="25"/>
      <c r="P344" s="22"/>
      <c r="Q344" s="22"/>
      <c r="R344" s="25"/>
      <c r="S344" s="22"/>
      <c r="T344" s="22"/>
      <c r="U344" s="1" t="s">
        <v>891</v>
      </c>
      <c r="V344" s="24" t="str">
        <f>VLOOKUP(Tabla2[[#All],[No. Contrato]],'[1]BASE DE DATOS CONTRATISTAS'!$A$1:$AO$364,41,)</f>
        <v>Orden de compra</v>
      </c>
      <c r="W344" s="1" t="s">
        <v>28</v>
      </c>
      <c r="X344" s="43" t="str">
        <f>VLOOKUP(Tabla2[[#This Row],[No. Contrato]],'[1]BASE DE DATOS CONTRATISTAS'!$A:$N,14,FALSE)</f>
        <v>N/A</v>
      </c>
      <c r="Y344" s="44">
        <f>VLOOKUP($A344,'BASE DE DATOS'!$A:$AL,17,FALSE)</f>
        <v>4759603</v>
      </c>
      <c r="Z344" s="44">
        <f>VLOOKUP($A344,'BASE DE DATOS'!$A:$AL,16,FALSE)</f>
        <v>4247302.2699999996</v>
      </c>
      <c r="AA344" s="45">
        <f>VLOOKUP($A344,'BASE DE DATOS'!$A:$AL,18,FALSE)</f>
        <v>0.52843933152635458</v>
      </c>
      <c r="AB344" s="43" t="s">
        <v>892</v>
      </c>
    </row>
    <row r="345" spans="1:28" ht="25.5" x14ac:dyDescent="0.25">
      <c r="A345" s="31">
        <v>800249315</v>
      </c>
      <c r="B345" s="2">
        <v>331</v>
      </c>
      <c r="C345" s="2" t="s">
        <v>893</v>
      </c>
      <c r="D345" s="32">
        <v>44727</v>
      </c>
      <c r="E345" s="2" t="s">
        <v>894</v>
      </c>
      <c r="F345" s="58" t="s">
        <v>119</v>
      </c>
      <c r="G345" s="58">
        <v>980554800</v>
      </c>
      <c r="H345" s="42">
        <v>0</v>
      </c>
      <c r="I345" s="33">
        <v>980554800</v>
      </c>
      <c r="J345" s="2" t="s">
        <v>131</v>
      </c>
      <c r="K345" s="32">
        <v>44733</v>
      </c>
      <c r="L345" s="2" t="s">
        <v>895</v>
      </c>
      <c r="M345" s="32">
        <v>44864</v>
      </c>
      <c r="N345" s="41"/>
      <c r="O345" s="25"/>
      <c r="P345" s="22"/>
      <c r="Q345" s="22"/>
      <c r="R345" s="25"/>
      <c r="S345" s="22"/>
      <c r="T345" s="22"/>
      <c r="U345" s="2" t="s">
        <v>896</v>
      </c>
      <c r="V345" s="24" t="str">
        <f>VLOOKUP(Tabla2[[#All],[No. Contrato]],'[1]BASE DE DATOS CONTRATISTAS'!$A$1:$AO$364,41,)</f>
        <v>Selección abreviada subasta inversa</v>
      </c>
      <c r="W345" s="2" t="s">
        <v>28</v>
      </c>
      <c r="X345" s="43" t="str">
        <f>VLOOKUP(Tabla2[[#This Row],[No. Contrato]],'[1]BASE DE DATOS CONTRATISTAS'!$A:$N,14,FALSE)</f>
        <v>N/A</v>
      </c>
      <c r="Y345" s="44">
        <f>VLOOKUP($A345,'BASE DE DATOS'!$A:$AL,17,FALSE)</f>
        <v>0</v>
      </c>
      <c r="Z345" s="44">
        <f>VLOOKUP($A345,'BASE DE DATOS'!$A:$AL,16,FALSE)</f>
        <v>200749800</v>
      </c>
      <c r="AA345" s="45">
        <f>VLOOKUP($A345,'BASE DE DATOS'!$A:$AL,18,FALSE)</f>
        <v>0</v>
      </c>
      <c r="AB345" s="51" t="s">
        <v>5972</v>
      </c>
    </row>
    <row r="346" spans="1:28" ht="25.5" x14ac:dyDescent="0.25">
      <c r="A346" s="15">
        <v>900403255</v>
      </c>
      <c r="B346" s="1">
        <v>332</v>
      </c>
      <c r="C346" s="1" t="s">
        <v>898</v>
      </c>
      <c r="D346" s="22">
        <v>44733</v>
      </c>
      <c r="E346" s="22">
        <v>44926</v>
      </c>
      <c r="F346" s="58" t="s">
        <v>119</v>
      </c>
      <c r="G346" s="58">
        <v>3201100</v>
      </c>
      <c r="H346" s="42">
        <v>0</v>
      </c>
      <c r="I346" s="23">
        <f t="shared" si="18"/>
        <v>3201100</v>
      </c>
      <c r="J346" s="2" t="s">
        <v>131</v>
      </c>
      <c r="K346" s="22">
        <v>44747</v>
      </c>
      <c r="L346" s="1" t="s">
        <v>26</v>
      </c>
      <c r="M346" s="22">
        <v>44926</v>
      </c>
      <c r="N346" s="41"/>
      <c r="O346" s="25"/>
      <c r="P346" s="22"/>
      <c r="Q346" s="22"/>
      <c r="R346" s="25"/>
      <c r="S346" s="22"/>
      <c r="T346" s="22"/>
      <c r="U346" s="1" t="s">
        <v>899</v>
      </c>
      <c r="V346" s="24" t="str">
        <f>VLOOKUP(Tabla2[[#All],[No. Contrato]],'[1]BASE DE DATOS CONTRATISTAS'!$A$1:$AO$364,41,)</f>
        <v>Minima Cuantía</v>
      </c>
      <c r="W346" s="2" t="s">
        <v>28</v>
      </c>
      <c r="X346" s="43" t="str">
        <f>VLOOKUP(Tabla2[[#This Row],[No. Contrato]],'[1]BASE DE DATOS CONTRATISTAS'!$A:$N,14,FALSE)</f>
        <v>N/A</v>
      </c>
      <c r="Y346" s="44">
        <f>VLOOKUP($A346,'BASE DE DATOS'!$A:$AL,17,FALSE)</f>
        <v>0</v>
      </c>
      <c r="Z346" s="44">
        <f>VLOOKUP($A346,'BASE DE DATOS'!$A:$AL,16,FALSE)</f>
        <v>3201100</v>
      </c>
      <c r="AA346" s="45">
        <f>VLOOKUP($A346,'BASE DE DATOS'!$A:$AL,18,FALSE)</f>
        <v>0</v>
      </c>
      <c r="AB346" s="43" t="s">
        <v>897</v>
      </c>
    </row>
    <row r="347" spans="1:28" ht="25.5" x14ac:dyDescent="0.25">
      <c r="A347" s="31">
        <v>901312112</v>
      </c>
      <c r="B347" s="2">
        <v>333</v>
      </c>
      <c r="C347" s="2" t="s">
        <v>900</v>
      </c>
      <c r="D347" s="32">
        <v>44734</v>
      </c>
      <c r="E347" s="2" t="s">
        <v>901</v>
      </c>
      <c r="F347" s="57" t="s">
        <v>902</v>
      </c>
      <c r="G347" s="58">
        <v>3498600</v>
      </c>
      <c r="H347" s="42">
        <v>0</v>
      </c>
      <c r="I347" s="23">
        <f t="shared" si="18"/>
        <v>3498600</v>
      </c>
      <c r="J347" s="2" t="s">
        <v>131</v>
      </c>
      <c r="K347" s="22">
        <v>44747</v>
      </c>
      <c r="L347" s="1" t="s">
        <v>26</v>
      </c>
      <c r="M347" s="22">
        <v>45112</v>
      </c>
      <c r="N347" s="41"/>
      <c r="O347" s="25"/>
      <c r="P347" s="22"/>
      <c r="Q347" s="22"/>
      <c r="R347" s="25"/>
      <c r="S347" s="22"/>
      <c r="T347" s="22"/>
      <c r="U347" s="1" t="s">
        <v>903</v>
      </c>
      <c r="V347" s="24" t="str">
        <f>VLOOKUP(Tabla2[[#All],[No. Contrato]],'[1]BASE DE DATOS CONTRATISTAS'!$A$1:$AO$364,41,)</f>
        <v>Minima Cuantía</v>
      </c>
      <c r="W347" s="2" t="s">
        <v>28</v>
      </c>
      <c r="X347" s="43" t="str">
        <f>VLOOKUP(Tabla2[[#This Row],[No. Contrato]],'[1]BASE DE DATOS CONTRATISTAS'!$A:$N,14,FALSE)</f>
        <v>N/A</v>
      </c>
      <c r="Y347" s="44">
        <f>VLOOKUP($A347,'BASE DE DATOS'!$A:$AL,17,FALSE)</f>
        <v>3498600</v>
      </c>
      <c r="Z347" s="44">
        <f>VLOOKUP($A347,'BASE DE DATOS'!$A:$AL,16,FALSE)</f>
        <v>0</v>
      </c>
      <c r="AA347" s="45">
        <f>VLOOKUP($A347,'BASE DE DATOS'!$A:$AL,18,FALSE)</f>
        <v>1</v>
      </c>
      <c r="AB347" s="43" t="s">
        <v>897</v>
      </c>
    </row>
    <row r="348" spans="1:28" ht="38.25" x14ac:dyDescent="0.25">
      <c r="A348" s="15">
        <v>900360373</v>
      </c>
      <c r="B348" s="1">
        <v>334</v>
      </c>
      <c r="C348" s="1" t="s">
        <v>904</v>
      </c>
      <c r="D348" s="22">
        <v>44740</v>
      </c>
      <c r="E348" s="22">
        <v>44922</v>
      </c>
      <c r="F348" s="33">
        <v>20854750</v>
      </c>
      <c r="G348" s="58">
        <v>125128500</v>
      </c>
      <c r="H348" s="42">
        <v>0</v>
      </c>
      <c r="I348" s="23">
        <f t="shared" si="18"/>
        <v>125128500</v>
      </c>
      <c r="J348" s="1" t="s">
        <v>905</v>
      </c>
      <c r="K348" s="22">
        <v>44747</v>
      </c>
      <c r="L348" s="1" t="s">
        <v>26</v>
      </c>
      <c r="M348" s="22">
        <v>44922</v>
      </c>
      <c r="N348" s="41"/>
      <c r="O348" s="25"/>
      <c r="P348" s="22"/>
      <c r="Q348" s="22"/>
      <c r="R348" s="25"/>
      <c r="S348" s="22"/>
      <c r="T348" s="22"/>
      <c r="U348" s="1" t="s">
        <v>906</v>
      </c>
      <c r="V348" s="24" t="str">
        <f>VLOOKUP(Tabla2[[#All],[No. Contrato]],'[1]BASE DE DATOS CONTRATISTAS'!$A$1:$AO$364,41,)</f>
        <v>Contratación Directa</v>
      </c>
      <c r="W348" s="2" t="s">
        <v>28</v>
      </c>
      <c r="X348" s="43" t="str">
        <f>VLOOKUP(Tabla2[[#This Row],[No. Contrato]],'[1]BASE DE DATOS CONTRATISTAS'!$A:$N,14,FALSE)</f>
        <v>N/A</v>
      </c>
      <c r="Y348" s="44">
        <f>VLOOKUP($A348,'BASE DE DATOS'!$A:$AL,17,FALSE)</f>
        <v>80638367</v>
      </c>
      <c r="Z348" s="44">
        <f>VLOOKUP($A348,'BASE DE DATOS'!$A:$AL,16,FALSE)</f>
        <v>44490133</v>
      </c>
      <c r="AA348" s="45">
        <f>VLOOKUP($A348,'BASE DE DATOS'!$A:$AL,18,FALSE)</f>
        <v>0.64444444710837256</v>
      </c>
      <c r="AB348" s="43" t="s">
        <v>897</v>
      </c>
    </row>
    <row r="349" spans="1:28" ht="38.25" x14ac:dyDescent="0.25">
      <c r="A349" s="15">
        <v>830021022</v>
      </c>
      <c r="B349" s="1">
        <v>335</v>
      </c>
      <c r="C349" s="1" t="s">
        <v>907</v>
      </c>
      <c r="D349" s="22">
        <v>44742</v>
      </c>
      <c r="E349" s="22">
        <v>44760</v>
      </c>
      <c r="F349" s="57" t="s">
        <v>902</v>
      </c>
      <c r="G349" s="58">
        <v>33761146</v>
      </c>
      <c r="H349" s="42">
        <v>0</v>
      </c>
      <c r="I349" s="23">
        <f t="shared" si="18"/>
        <v>33761146</v>
      </c>
      <c r="J349" s="1" t="s">
        <v>25</v>
      </c>
      <c r="K349" s="22">
        <v>44750</v>
      </c>
      <c r="L349" s="1" t="s">
        <v>26</v>
      </c>
      <c r="M349" s="22">
        <v>44760</v>
      </c>
      <c r="N349" s="41"/>
      <c r="O349" s="25"/>
      <c r="P349" s="22"/>
      <c r="Q349" s="22"/>
      <c r="R349" s="25"/>
      <c r="S349" s="22"/>
      <c r="T349" s="22"/>
      <c r="U349" s="1" t="s">
        <v>908</v>
      </c>
      <c r="V349" s="24" t="str">
        <f>VLOOKUP(Tabla2[[#All],[No. Contrato]],'[1]BASE DE DATOS CONTRATISTAS'!$A$1:$AO$364,41,)</f>
        <v>Contratación Directa - interadministrativo</v>
      </c>
      <c r="W349" s="2" t="s">
        <v>28</v>
      </c>
      <c r="X349" s="43" t="str">
        <f>VLOOKUP(Tabla2[[#This Row],[No. Contrato]],'[1]BASE DE DATOS CONTRATISTAS'!$A:$N,14,FALSE)</f>
        <v>N/A</v>
      </c>
      <c r="Y349" s="44">
        <f>VLOOKUP($A349,'BASE DE DATOS'!$A:$AL,17,FALSE)</f>
        <v>135700000</v>
      </c>
      <c r="Z349" s="44">
        <f>VLOOKUP($A349,'BASE DE DATOS'!$A:$AL,16,FALSE)</f>
        <v>0</v>
      </c>
      <c r="AA349" s="45">
        <f>VLOOKUP($A349,'BASE DE DATOS'!$A:$AL,18,FALSE)</f>
        <v>1</v>
      </c>
      <c r="AB349" s="43" t="s">
        <v>897</v>
      </c>
    </row>
    <row r="350" spans="1:28" ht="25.5" x14ac:dyDescent="0.25">
      <c r="A350" s="15">
        <v>900610936</v>
      </c>
      <c r="B350" s="1">
        <v>336</v>
      </c>
      <c r="C350" s="1" t="s">
        <v>909</v>
      </c>
      <c r="D350" s="22">
        <v>44750</v>
      </c>
      <c r="E350" s="22">
        <v>44786</v>
      </c>
      <c r="F350" s="58" t="s">
        <v>119</v>
      </c>
      <c r="G350" s="58">
        <v>4441695</v>
      </c>
      <c r="H350" s="42">
        <v>0</v>
      </c>
      <c r="I350" s="23">
        <f t="shared" si="18"/>
        <v>4441695</v>
      </c>
      <c r="J350" s="1" t="s">
        <v>78</v>
      </c>
      <c r="K350" s="22">
        <v>44756</v>
      </c>
      <c r="L350" s="1" t="s">
        <v>26</v>
      </c>
      <c r="M350" s="22">
        <v>44786</v>
      </c>
      <c r="N350" s="41"/>
      <c r="O350" s="25"/>
      <c r="P350" s="22"/>
      <c r="Q350" s="22"/>
      <c r="R350" s="25"/>
      <c r="S350" s="22"/>
      <c r="T350" s="22"/>
      <c r="U350" s="1" t="s">
        <v>910</v>
      </c>
      <c r="V350" s="24" t="str">
        <f>VLOOKUP(Tabla2[[#All],[No. Contrato]],'[1]BASE DE DATOS CONTRATISTAS'!$A$1:$AO$364,41,)</f>
        <v>Minima Cuantía</v>
      </c>
      <c r="W350" s="2" t="s">
        <v>28</v>
      </c>
      <c r="X350" s="43" t="str">
        <f>VLOOKUP(Tabla2[[#This Row],[No. Contrato]],'[1]BASE DE DATOS CONTRATISTAS'!$A:$N,14,FALSE)</f>
        <v>N/A</v>
      </c>
      <c r="Y350" s="44">
        <f>VLOOKUP($A350,'BASE DE DATOS'!$A:$AL,17,FALSE)</f>
        <v>0</v>
      </c>
      <c r="Z350" s="44">
        <f>VLOOKUP($A350,'BASE DE DATOS'!$A:$AL,16,FALSE)</f>
        <v>251196</v>
      </c>
      <c r="AA350" s="45">
        <f>VLOOKUP($A350,'BASE DE DATOS'!$A:$AL,18,FALSE)</f>
        <v>0</v>
      </c>
      <c r="AB350" s="43" t="s">
        <v>911</v>
      </c>
    </row>
    <row r="351" spans="1:28" ht="38.25" x14ac:dyDescent="0.25">
      <c r="A351" s="15">
        <v>900019737</v>
      </c>
      <c r="B351" s="1">
        <v>337</v>
      </c>
      <c r="C351" s="1" t="s">
        <v>912</v>
      </c>
      <c r="D351" s="22">
        <v>44755</v>
      </c>
      <c r="E351" s="41">
        <v>44800</v>
      </c>
      <c r="F351" s="58" t="s">
        <v>119</v>
      </c>
      <c r="G351" s="58">
        <v>16667996.800000001</v>
      </c>
      <c r="H351" s="42">
        <v>0</v>
      </c>
      <c r="I351" s="23">
        <f t="shared" si="18"/>
        <v>16667996.800000001</v>
      </c>
      <c r="J351" s="1" t="s">
        <v>25</v>
      </c>
      <c r="K351" s="22">
        <v>44769</v>
      </c>
      <c r="L351" s="1" t="s">
        <v>26</v>
      </c>
      <c r="M351" s="22">
        <v>44800</v>
      </c>
      <c r="N351" s="41"/>
      <c r="O351" s="25"/>
      <c r="P351" s="22"/>
      <c r="Q351" s="22"/>
      <c r="R351" s="25"/>
      <c r="S351" s="22"/>
      <c r="T351" s="22"/>
      <c r="U351" s="1" t="s">
        <v>913</v>
      </c>
      <c r="V351" s="24" t="str">
        <f>VLOOKUP(Tabla2[[#All],[No. Contrato]],'[1]BASE DE DATOS CONTRATISTAS'!$A$1:$AO$364,41,)</f>
        <v>Orden de compra</v>
      </c>
      <c r="W351" s="2" t="s">
        <v>28</v>
      </c>
      <c r="X351" s="43" t="str">
        <f>VLOOKUP(Tabla2[[#This Row],[No. Contrato]],'[1]BASE DE DATOS CONTRATISTAS'!$A:$N,14,FALSE)</f>
        <v>N/A</v>
      </c>
      <c r="Y351" s="44">
        <f>VLOOKUP($A351,'BASE DE DATOS'!$A:$AL,17,FALSE)</f>
        <v>16667996.800000001</v>
      </c>
      <c r="Z351" s="44">
        <f>VLOOKUP($A351,'BASE DE DATOS'!$A:$AL,16,FALSE)</f>
        <v>0</v>
      </c>
      <c r="AA351" s="45">
        <f>VLOOKUP($A351,'BASE DE DATOS'!$A:$AL,18,FALSE)</f>
        <v>1</v>
      </c>
      <c r="AB351" s="43" t="s">
        <v>914</v>
      </c>
    </row>
    <row r="352" spans="1:28" ht="38.25" x14ac:dyDescent="0.25">
      <c r="A352" s="15">
        <v>900019737</v>
      </c>
      <c r="B352" s="1">
        <v>338</v>
      </c>
      <c r="C352" s="1" t="s">
        <v>912</v>
      </c>
      <c r="D352" s="22">
        <v>44755</v>
      </c>
      <c r="E352" s="41">
        <v>44800</v>
      </c>
      <c r="F352" s="58" t="s">
        <v>119</v>
      </c>
      <c r="G352" s="58">
        <v>18778372.309999999</v>
      </c>
      <c r="H352" s="42">
        <v>0</v>
      </c>
      <c r="I352" s="23">
        <f t="shared" si="18"/>
        <v>18778372.309999999</v>
      </c>
      <c r="J352" s="1" t="s">
        <v>25</v>
      </c>
      <c r="K352" s="48">
        <v>44769</v>
      </c>
      <c r="L352" s="1" t="s">
        <v>26</v>
      </c>
      <c r="M352" s="22">
        <v>44800</v>
      </c>
      <c r="N352" s="41"/>
      <c r="O352" s="25"/>
      <c r="P352" s="22"/>
      <c r="Q352" s="22"/>
      <c r="R352" s="25"/>
      <c r="S352" s="22"/>
      <c r="T352" s="22"/>
      <c r="U352" s="1" t="s">
        <v>913</v>
      </c>
      <c r="V352" s="24" t="str">
        <f>VLOOKUP(Tabla2[[#All],[No. Contrato]],'[1]BASE DE DATOS CONTRATISTAS'!$A$1:$AO$364,41,)</f>
        <v>Orden de compra</v>
      </c>
      <c r="W352" s="2" t="s">
        <v>28</v>
      </c>
      <c r="X352" s="43" t="str">
        <f>VLOOKUP(Tabla2[[#This Row],[No. Contrato]],'[1]BASE DE DATOS CONTRATISTAS'!$A:$N,14,FALSE)</f>
        <v>N/A</v>
      </c>
      <c r="Y352" s="44">
        <f>VLOOKUP($A352,'BASE DE DATOS'!$A:$AL,17,FALSE)</f>
        <v>16667996.800000001</v>
      </c>
      <c r="Z352" s="44">
        <f>VLOOKUP($A352,'BASE DE DATOS'!$A:$AL,16,FALSE)</f>
        <v>0</v>
      </c>
      <c r="AA352" s="45">
        <f>VLOOKUP($A352,'BASE DE DATOS'!$A:$AL,18,FALSE)</f>
        <v>1</v>
      </c>
      <c r="AB352" s="43" t="s">
        <v>915</v>
      </c>
    </row>
    <row r="353" spans="1:28" ht="38.25" x14ac:dyDescent="0.25">
      <c r="A353" s="15">
        <v>1010243115</v>
      </c>
      <c r="B353" s="1">
        <v>339</v>
      </c>
      <c r="C353" s="1" t="s">
        <v>916</v>
      </c>
      <c r="D353" s="22">
        <v>44761</v>
      </c>
      <c r="E353" s="22">
        <v>44860</v>
      </c>
      <c r="F353" s="33">
        <v>1765376</v>
      </c>
      <c r="G353" s="58">
        <v>5590357.3300000001</v>
      </c>
      <c r="H353" s="42">
        <v>0</v>
      </c>
      <c r="I353" s="38">
        <f t="shared" si="18"/>
        <v>5590357.3300000001</v>
      </c>
      <c r="J353" s="2" t="s">
        <v>219</v>
      </c>
      <c r="K353" s="32">
        <v>44763</v>
      </c>
      <c r="L353" s="2" t="s">
        <v>83</v>
      </c>
      <c r="M353" s="32">
        <v>44860</v>
      </c>
      <c r="N353" s="41"/>
      <c r="O353" s="25"/>
      <c r="P353" s="22"/>
      <c r="Q353" s="22"/>
      <c r="R353" s="25"/>
      <c r="S353" s="22"/>
      <c r="T353" s="22"/>
      <c r="U353" s="2" t="s">
        <v>917</v>
      </c>
      <c r="V353" s="24" t="str">
        <f>VLOOKUP(Tabla2[[#All],[No. Contrato]],'[1]BASE DE DATOS CONTRATISTAS'!$A$1:$AO$364,41,)</f>
        <v>Contratación Directa</v>
      </c>
      <c r="W353" s="2" t="s">
        <v>28</v>
      </c>
      <c r="X353" s="43" t="str">
        <f>VLOOKUP(Tabla2[[#This Row],[No. Contrato]],'[1]BASE DE DATOS CONTRATISTAS'!$A:$N,14,FALSE)</f>
        <v>N/A</v>
      </c>
      <c r="Y353" s="44">
        <f>VLOOKUP($A353,'BASE DE DATOS'!$A:$AL,17,FALSE)</f>
        <v>4119211</v>
      </c>
      <c r="Z353" s="44">
        <f>VLOOKUP($A353,'BASE DE DATOS'!$A:$AL,16,FALSE)</f>
        <v>1471146.33</v>
      </c>
      <c r="AA353" s="45">
        <f>VLOOKUP($A353,'BASE DE DATOS'!$A:$AL,18,FALSE)</f>
        <v>0.73684216532899161</v>
      </c>
      <c r="AB353" s="51" t="s">
        <v>918</v>
      </c>
    </row>
    <row r="354" spans="1:28" ht="38.25" x14ac:dyDescent="0.25">
      <c r="A354" s="54">
        <v>52097307</v>
      </c>
      <c r="B354" s="40">
        <v>340</v>
      </c>
      <c r="C354" s="1" t="s">
        <v>5908</v>
      </c>
      <c r="D354" s="48">
        <v>44768</v>
      </c>
      <c r="E354" s="48">
        <v>44834</v>
      </c>
      <c r="F354" s="42">
        <v>1873920</v>
      </c>
      <c r="G354" s="58">
        <v>4372480</v>
      </c>
      <c r="H354" s="42">
        <v>1811456</v>
      </c>
      <c r="I354" s="38">
        <f t="shared" si="18"/>
        <v>6183936</v>
      </c>
      <c r="J354" s="49" t="s">
        <v>400</v>
      </c>
      <c r="K354" s="49">
        <v>44769</v>
      </c>
      <c r="L354" s="50" t="s">
        <v>26</v>
      </c>
      <c r="M354" s="49">
        <v>44870</v>
      </c>
      <c r="N354" s="41"/>
      <c r="O354" s="25" t="str">
        <f>VLOOKUP(Tabla2[[#This Row],[No. Contrato]],'[1]BASE DE DATOS CONTRATISTAS'!$1:$1048576,34,FALSE)</f>
        <v>ADICIÓN Y PRÓRROGA</v>
      </c>
      <c r="P354" s="22">
        <f>VLOOKUP(Tabla2[[#This Row],[No. Contrato]],'[1]BASE DE DATOS CONTRATISTAS'!$1:$1048576,35,FALSE)</f>
        <v>44834</v>
      </c>
      <c r="Q354" s="22" t="str">
        <f>VLOOKUP(Tabla2[[#This Row],[No. Contrato]],'[1]BASE DE DATOS CONTRATISTAS'!$1:$1048576,36,FALSE)</f>
        <v>N/A</v>
      </c>
      <c r="R354" s="25" t="str">
        <f>VLOOKUP(Tabla2[[#This Row],[No. Contrato]],'[1]BASE DE DATOS CONTRATISTAS'!$1:$1048576,37,FALSE)</f>
        <v>Cesión</v>
      </c>
      <c r="S354" s="22">
        <f>VLOOKUP(Tabla2[[#This Row],[No. Contrato]],'[1]BASE DE DATOS CONTRATISTAS'!$1:$1048576,38,FALSE)</f>
        <v>44844</v>
      </c>
      <c r="T354" s="22">
        <f>VLOOKUP(Tabla2[[#This Row],[No. Contrato]],'[1]BASE DE DATOS CONTRATISTAS'!$1:$1048576,39,FALSE)</f>
        <v>44845</v>
      </c>
      <c r="U354" s="49" t="s">
        <v>5933</v>
      </c>
      <c r="V354" s="24" t="str">
        <f>VLOOKUP(Tabla2[[#All],[No. Contrato]],'[1]BASE DE DATOS CONTRATISTAS'!$A$1:$AO$364,41,)</f>
        <v>Contratación Directa</v>
      </c>
      <c r="W354" s="2" t="str">
        <f>VLOOKUP(Tabla2[[#This Row],[No. Contrato]],'[1]BASE DE DATOS CONTRATISTAS'!$1:$1048576,49,FALSE)</f>
        <v xml:space="preserve">CESIÓN / MODIFICACIÓN </v>
      </c>
      <c r="X354" s="43" t="str">
        <f>VLOOKUP(Tabla2[[#This Row],[No. Contrato]],'[1]BASE DE DATOS CONTRATISTAS'!$A:$N,14,FALSE)</f>
        <v>N/A</v>
      </c>
      <c r="Y354" s="44">
        <f>VLOOKUP($A354,'BASE DE DATOS'!$A:$AL,17,FALSE)</f>
        <v>0</v>
      </c>
      <c r="Z354" s="44">
        <f>VLOOKUP($A354,'BASE DE DATOS'!$A:$AL,16,FALSE)</f>
        <v>1561600</v>
      </c>
      <c r="AA354" s="45">
        <f>VLOOKUP($A354,'BASE DE DATOS'!$A:$AL,18,FALSE)</f>
        <v>0</v>
      </c>
      <c r="AB354" s="43" t="s">
        <v>5973</v>
      </c>
    </row>
    <row r="355" spans="1:28" ht="25.5" x14ac:dyDescent="0.25">
      <c r="A355" s="54">
        <v>800103052</v>
      </c>
      <c r="B355" s="40">
        <v>341</v>
      </c>
      <c r="C355" s="47" t="s">
        <v>5909</v>
      </c>
      <c r="D355" s="48">
        <v>44767</v>
      </c>
      <c r="E355" s="48">
        <v>45009</v>
      </c>
      <c r="F355" s="42" t="s">
        <v>902</v>
      </c>
      <c r="G355" s="58">
        <v>794376745</v>
      </c>
      <c r="H355" s="42">
        <v>0</v>
      </c>
      <c r="I355" s="38">
        <f t="shared" si="18"/>
        <v>794376745</v>
      </c>
      <c r="J355" s="49" t="s">
        <v>131</v>
      </c>
      <c r="K355" s="49">
        <v>44773</v>
      </c>
      <c r="L355" s="50" t="s">
        <v>26</v>
      </c>
      <c r="M355" s="49">
        <v>44981</v>
      </c>
      <c r="N355" s="41"/>
      <c r="O355" s="25"/>
      <c r="P355" s="22"/>
      <c r="Q355" s="22"/>
      <c r="R355" s="25"/>
      <c r="S355" s="22"/>
      <c r="T355" s="22"/>
      <c r="U355" s="49" t="s">
        <v>5934</v>
      </c>
      <c r="V355" s="24" t="str">
        <f>VLOOKUP(Tabla2[[#All],[No. Contrato]],'[1]BASE DE DATOS CONTRATISTAS'!$A$1:$AO$364,41,)</f>
        <v>Orden de compra</v>
      </c>
      <c r="W355" s="2" t="str">
        <f>VLOOKUP(Tabla2[[#This Row],[No. Contrato]],'[1]BASE DE DATOS CONTRATISTAS'!$1:$1048576,49,FALSE)</f>
        <v>EN EJECUCIÓN</v>
      </c>
      <c r="X355" s="43" t="str">
        <f>VLOOKUP(Tabla2[[#This Row],[No. Contrato]],'[1]BASE DE DATOS CONTRATISTAS'!$A:$N,14,FALSE)</f>
        <v>N/A</v>
      </c>
      <c r="Y355" s="44">
        <f>VLOOKUP($A355,'BASE DE DATOS'!$A:$AL,17,FALSE)</f>
        <v>794376745</v>
      </c>
      <c r="Z355" s="44">
        <f>VLOOKUP($A355,'BASE DE DATOS'!$A:$AL,16,FALSE)</f>
        <v>0</v>
      </c>
      <c r="AA355" s="45">
        <f>VLOOKUP($A355,'BASE DE DATOS'!$A:$AL,18,FALSE)</f>
        <v>1</v>
      </c>
      <c r="AB355" s="43" t="s">
        <v>5953</v>
      </c>
    </row>
    <row r="356" spans="1:28" ht="25.5" x14ac:dyDescent="0.25">
      <c r="A356" s="54">
        <v>900313620</v>
      </c>
      <c r="B356" s="40">
        <v>342</v>
      </c>
      <c r="C356" s="47" t="s">
        <v>5910</v>
      </c>
      <c r="D356" s="48">
        <v>44777</v>
      </c>
      <c r="E356" s="48">
        <v>44900</v>
      </c>
      <c r="F356" s="58" t="s">
        <v>119</v>
      </c>
      <c r="G356" s="58">
        <v>975500000</v>
      </c>
      <c r="H356" s="42">
        <v>0</v>
      </c>
      <c r="I356" s="38">
        <f t="shared" si="18"/>
        <v>975500000</v>
      </c>
      <c r="J356" s="49" t="s">
        <v>131</v>
      </c>
      <c r="K356" s="49">
        <v>44791</v>
      </c>
      <c r="L356" s="50" t="s">
        <v>83</v>
      </c>
      <c r="M356" s="49">
        <v>44900</v>
      </c>
      <c r="N356" s="41"/>
      <c r="O356" s="25"/>
      <c r="P356" s="22"/>
      <c r="Q356" s="22"/>
      <c r="R356" s="25"/>
      <c r="S356" s="22"/>
      <c r="T356" s="22"/>
      <c r="U356" s="49" t="s">
        <v>5935</v>
      </c>
      <c r="V356" s="24" t="str">
        <f>VLOOKUP(Tabla2[[#All],[No. Contrato]],'[1]BASE DE DATOS CONTRATISTAS'!$A$1:$AO$364,41,)</f>
        <v>Selección abreviada subasta inversa</v>
      </c>
      <c r="W356" s="2" t="str">
        <f>VLOOKUP(Tabla2[[#This Row],[No. Contrato]],'[1]BASE DE DATOS CONTRATISTAS'!$1:$1048576,49,FALSE)</f>
        <v>EN EJECUCIÓN</v>
      </c>
      <c r="X356" s="43" t="str">
        <f>VLOOKUP(Tabla2[[#This Row],[No. Contrato]],'[1]BASE DE DATOS CONTRATISTAS'!$A:$N,14,FALSE)</f>
        <v>N/A</v>
      </c>
      <c r="Y356" s="44">
        <f>VLOOKUP($A356,'BASE DE DATOS'!$A:$AL,17,FALSE)</f>
        <v>0</v>
      </c>
      <c r="Z356" s="44">
        <f>VLOOKUP($A356,'BASE DE DATOS'!$A:$AL,16,FALSE)</f>
        <v>975500000</v>
      </c>
      <c r="AA356" s="45">
        <f>VLOOKUP($A356,'BASE DE DATOS'!$A:$AL,18,FALSE)</f>
        <v>0</v>
      </c>
      <c r="AB356" s="43" t="s">
        <v>5954</v>
      </c>
    </row>
    <row r="357" spans="1:28" ht="25.5" x14ac:dyDescent="0.25">
      <c r="A357" s="54">
        <v>900098348</v>
      </c>
      <c r="B357" s="40">
        <v>343</v>
      </c>
      <c r="C357" s="47" t="s">
        <v>5911</v>
      </c>
      <c r="D357" s="48">
        <v>44777</v>
      </c>
      <c r="E357" s="48">
        <v>44926</v>
      </c>
      <c r="F357" s="58" t="s">
        <v>119</v>
      </c>
      <c r="G357" s="58">
        <v>9697310</v>
      </c>
      <c r="H357" s="42">
        <v>0</v>
      </c>
      <c r="I357" s="38">
        <f t="shared" si="18"/>
        <v>9697310</v>
      </c>
      <c r="J357" s="49" t="s">
        <v>131</v>
      </c>
      <c r="K357" s="49">
        <v>44790</v>
      </c>
      <c r="L357" s="50" t="s">
        <v>26</v>
      </c>
      <c r="M357" s="49">
        <v>44926</v>
      </c>
      <c r="N357" s="41"/>
      <c r="O357" s="25"/>
      <c r="P357" s="22"/>
      <c r="Q357" s="22"/>
      <c r="R357" s="25"/>
      <c r="S357" s="22"/>
      <c r="T357" s="22"/>
      <c r="U357" s="49" t="s">
        <v>5936</v>
      </c>
      <c r="V357" s="24" t="str">
        <f>VLOOKUP(Tabla2[[#All],[No. Contrato]],'[1]BASE DE DATOS CONTRATISTAS'!$A$1:$AO$364,41,)</f>
        <v>Selección abreviada subasta inversa</v>
      </c>
      <c r="W357" s="2" t="str">
        <f>VLOOKUP(Tabla2[[#This Row],[No. Contrato]],'[1]BASE DE DATOS CONTRATISTAS'!$1:$1048576,49,FALSE)</f>
        <v>EN EJECUCIÓN</v>
      </c>
      <c r="X357" s="43" t="str">
        <f>VLOOKUP(Tabla2[[#This Row],[No. Contrato]],'[1]BASE DE DATOS CONTRATISTAS'!$A:$N,14,FALSE)</f>
        <v>N/A</v>
      </c>
      <c r="Y357" s="44">
        <f>VLOOKUP($A357,'BASE DE DATOS'!$A:$AL,17,FALSE)</f>
        <v>0</v>
      </c>
      <c r="Z357" s="44">
        <f>VLOOKUP($A357,'BASE DE DATOS'!$A:$AL,16,FALSE)</f>
        <v>9697310</v>
      </c>
      <c r="AA357" s="45">
        <f>VLOOKUP($A357,'BASE DE DATOS'!$A:$AL,18,FALSE)</f>
        <v>0</v>
      </c>
      <c r="AB357" s="43" t="s">
        <v>5955</v>
      </c>
    </row>
    <row r="358" spans="1:28" ht="25.5" x14ac:dyDescent="0.25">
      <c r="A358" s="54">
        <v>901619327</v>
      </c>
      <c r="B358" s="40">
        <v>344</v>
      </c>
      <c r="C358" s="47" t="s">
        <v>5912</v>
      </c>
      <c r="D358" s="48">
        <v>44774</v>
      </c>
      <c r="E358" s="48">
        <v>44926</v>
      </c>
      <c r="F358" s="58" t="s">
        <v>119</v>
      </c>
      <c r="G358" s="58">
        <v>139010000</v>
      </c>
      <c r="H358" s="42">
        <v>0</v>
      </c>
      <c r="I358" s="38">
        <f t="shared" si="18"/>
        <v>139010000</v>
      </c>
      <c r="J358" s="49" t="s">
        <v>131</v>
      </c>
      <c r="K358" s="49">
        <v>44784</v>
      </c>
      <c r="L358" s="50" t="s">
        <v>26</v>
      </c>
      <c r="M358" s="49">
        <v>44926</v>
      </c>
      <c r="N358" s="41"/>
      <c r="O358" s="25"/>
      <c r="P358" s="22"/>
      <c r="Q358" s="22"/>
      <c r="R358" s="25"/>
      <c r="S358" s="22"/>
      <c r="T358" s="22"/>
      <c r="U358" s="49" t="s">
        <v>5936</v>
      </c>
      <c r="V358" s="24" t="str">
        <f>VLOOKUP(Tabla2[[#All],[No. Contrato]],'[1]BASE DE DATOS CONTRATISTAS'!$A$1:$AO$364,41,)</f>
        <v>Selección abreviada subasta inversa</v>
      </c>
      <c r="W358" s="2" t="str">
        <f>VLOOKUP(Tabla2[[#This Row],[No. Contrato]],'[1]BASE DE DATOS CONTRATISTAS'!$1:$1048576,49,FALSE)</f>
        <v>EN EJECUCIÓN</v>
      </c>
      <c r="X358" s="43" t="str">
        <f>VLOOKUP(Tabla2[[#This Row],[No. Contrato]],'[1]BASE DE DATOS CONTRATISTAS'!$A:$N,14,FALSE)</f>
        <v>N/A</v>
      </c>
      <c r="Y358" s="44">
        <f>VLOOKUP($A358,'BASE DE DATOS'!$A:$AL,17,FALSE)</f>
        <v>0</v>
      </c>
      <c r="Z358" s="44">
        <f>VLOOKUP($A358,'BASE DE DATOS'!$A:$AL,16,FALSE)</f>
        <v>139010000</v>
      </c>
      <c r="AA358" s="45">
        <f>VLOOKUP($A358,'BASE DE DATOS'!$A:$AL,18,FALSE)</f>
        <v>0</v>
      </c>
      <c r="AB358" s="43" t="s">
        <v>5955</v>
      </c>
    </row>
    <row r="359" spans="1:28" ht="25.5" x14ac:dyDescent="0.25">
      <c r="A359" s="54">
        <v>860036884</v>
      </c>
      <c r="B359" s="40">
        <v>345</v>
      </c>
      <c r="C359" s="47" t="s">
        <v>5913</v>
      </c>
      <c r="D359" s="48">
        <v>44781</v>
      </c>
      <c r="E359" s="48">
        <v>44911</v>
      </c>
      <c r="F359" s="58" t="s">
        <v>119</v>
      </c>
      <c r="G359" s="58">
        <v>407568200</v>
      </c>
      <c r="H359" s="42">
        <v>0</v>
      </c>
      <c r="I359" s="38">
        <f t="shared" si="18"/>
        <v>407568200</v>
      </c>
      <c r="J359" s="49" t="s">
        <v>131</v>
      </c>
      <c r="K359" s="49">
        <v>44790</v>
      </c>
      <c r="L359" s="50" t="s">
        <v>83</v>
      </c>
      <c r="M359" s="49">
        <v>44910</v>
      </c>
      <c r="N359" s="41"/>
      <c r="O359" s="25"/>
      <c r="P359" s="22"/>
      <c r="Q359" s="22"/>
      <c r="R359" s="25"/>
      <c r="S359" s="22"/>
      <c r="T359" s="22"/>
      <c r="U359" s="49" t="s">
        <v>5937</v>
      </c>
      <c r="V359" s="24" t="str">
        <f>VLOOKUP(Tabla2[[#All],[No. Contrato]],'[1]BASE DE DATOS CONTRATISTAS'!$A$1:$AO$364,41,)</f>
        <v>Concurso de méritos abierto</v>
      </c>
      <c r="W359" s="2" t="str">
        <f>VLOOKUP(Tabla2[[#This Row],[No. Contrato]],'[1]BASE DE DATOS CONTRATISTAS'!$1:$1048576,49,FALSE)</f>
        <v>EN EJECUCIÓN</v>
      </c>
      <c r="X359" s="43" t="str">
        <f>VLOOKUP(Tabla2[[#This Row],[No. Contrato]],'[1]BASE DE DATOS CONTRATISTAS'!$A:$N,14,FALSE)</f>
        <v>N/A</v>
      </c>
      <c r="Y359" s="44">
        <f>VLOOKUP($A359,'BASE DE DATOS'!$A:$AL,17,FALSE)</f>
        <v>40756820.50999999</v>
      </c>
      <c r="Z359" s="44">
        <f>VLOOKUP($A359,'BASE DE DATOS'!$A:$AL,16,FALSE)</f>
        <v>366811379.49000001</v>
      </c>
      <c r="AA359" s="45">
        <f>VLOOKUP($A359,'BASE DE DATOS'!$A:$AL,18,FALSE)</f>
        <v>0.1000000012513243</v>
      </c>
      <c r="AB359" s="43" t="s">
        <v>5956</v>
      </c>
    </row>
    <row r="360" spans="1:28" ht="38.25" x14ac:dyDescent="0.25">
      <c r="A360" s="54">
        <v>13071583</v>
      </c>
      <c r="B360" s="40">
        <v>346</v>
      </c>
      <c r="C360" s="47" t="s">
        <v>5980</v>
      </c>
      <c r="D360" s="48">
        <v>44797</v>
      </c>
      <c r="E360" s="48">
        <v>44926</v>
      </c>
      <c r="F360" s="42">
        <v>7288832</v>
      </c>
      <c r="G360" s="58">
        <v>31099017</v>
      </c>
      <c r="H360" s="42">
        <v>0</v>
      </c>
      <c r="I360" s="38">
        <f t="shared" si="18"/>
        <v>31099017</v>
      </c>
      <c r="J360" s="49" t="s">
        <v>131</v>
      </c>
      <c r="K360" s="49">
        <v>44802</v>
      </c>
      <c r="L360" s="50" t="s">
        <v>83</v>
      </c>
      <c r="M360" s="49">
        <v>44926</v>
      </c>
      <c r="N360" s="41"/>
      <c r="O360" s="25"/>
      <c r="P360" s="22"/>
      <c r="Q360" s="22"/>
      <c r="R360" s="25"/>
      <c r="S360" s="22"/>
      <c r="T360" s="22"/>
      <c r="U360" s="49" t="s">
        <v>5938</v>
      </c>
      <c r="V360" s="24" t="str">
        <f>VLOOKUP(Tabla2[[#All],[No. Contrato]],'[1]BASE DE DATOS CONTRATISTAS'!$A$1:$AO$364,41,)</f>
        <v xml:space="preserve">Contratación Directa </v>
      </c>
      <c r="W360" s="2" t="str">
        <f>VLOOKUP(Tabla2[[#This Row],[No. Contrato]],'[1]BASE DE DATOS CONTRATISTAS'!$1:$1048576,49,FALSE)</f>
        <v>EN EJECUCIÓN</v>
      </c>
      <c r="X360" s="43" t="str">
        <f>VLOOKUP(Tabla2[[#This Row],[No. Contrato]],'[1]BASE DE DATOS CONTRATISTAS'!$A:$N,14,FALSE)</f>
        <v>carlosricaurte@supertransporte.gov.co</v>
      </c>
      <c r="Y360" s="44">
        <f>VLOOKUP($A360,'BASE DE DATOS'!$A:$AL,17,FALSE)</f>
        <v>0</v>
      </c>
      <c r="Z360" s="44">
        <f>VLOOKUP($A360,'BASE DE DATOS'!$A:$AL,16,FALSE)</f>
        <v>31099017</v>
      </c>
      <c r="AA360" s="45">
        <f>VLOOKUP($A360,'BASE DE DATOS'!$A:$AL,18,FALSE)</f>
        <v>0</v>
      </c>
      <c r="AB360" s="43" t="s">
        <v>5957</v>
      </c>
    </row>
    <row r="361" spans="1:28" ht="25.5" x14ac:dyDescent="0.25">
      <c r="A361" s="63">
        <v>860009578</v>
      </c>
      <c r="B361" s="40">
        <v>347</v>
      </c>
      <c r="C361" s="47" t="s">
        <v>854</v>
      </c>
      <c r="D361" s="48">
        <v>44798</v>
      </c>
      <c r="E361" s="48">
        <v>45167</v>
      </c>
      <c r="F361" s="42" t="s">
        <v>5929</v>
      </c>
      <c r="G361" s="58">
        <v>3902000</v>
      </c>
      <c r="H361" s="42">
        <v>0</v>
      </c>
      <c r="I361" s="38">
        <f t="shared" si="18"/>
        <v>3902000</v>
      </c>
      <c r="J361" s="49" t="s">
        <v>25</v>
      </c>
      <c r="K361" s="49">
        <v>44802</v>
      </c>
      <c r="L361" s="50" t="s">
        <v>26</v>
      </c>
      <c r="M361" s="49">
        <v>45167</v>
      </c>
      <c r="N361" s="41"/>
      <c r="O361" s="25"/>
      <c r="P361" s="22"/>
      <c r="Q361" s="22"/>
      <c r="R361" s="25"/>
      <c r="S361" s="22"/>
      <c r="T361" s="22"/>
      <c r="U361" s="49" t="s">
        <v>5939</v>
      </c>
      <c r="V361" s="24" t="str">
        <f>VLOOKUP(Tabla2[[#All],[No. Contrato]],'[1]BASE DE DATOS CONTRATISTAS'!$A$1:$AO$364,41,)</f>
        <v>Minima Cuantía</v>
      </c>
      <c r="W361" s="2" t="str">
        <f>VLOOKUP(Tabla2[[#This Row],[No. Contrato]],'[1]BASE DE DATOS CONTRATISTAS'!$1:$1048576,49,FALSE)</f>
        <v>EN EJECUCIÓN</v>
      </c>
      <c r="X361" s="43" t="str">
        <f>VLOOKUP(Tabla2[[#This Row],[No. Contrato]],'[1]BASE DE DATOS CONTRATISTAS'!$A:$N,14,FALSE)</f>
        <v>N/A</v>
      </c>
      <c r="Y361" s="44">
        <f>VLOOKUP($A361,'BASE DE DATOS'!$A:$AL,17,FALSE)</f>
        <v>17481100</v>
      </c>
      <c r="Z361" s="44">
        <f>VLOOKUP($A361,'BASE DE DATOS'!$A:$AL,16,FALSE)</f>
        <v>0</v>
      </c>
      <c r="AA361" s="45">
        <f>VLOOKUP($A361,'BASE DE DATOS'!$A:$AL,18,FALSE)</f>
        <v>1</v>
      </c>
      <c r="AB361" s="43" t="s">
        <v>5958</v>
      </c>
    </row>
    <row r="362" spans="1:28" ht="38.25" x14ac:dyDescent="0.25">
      <c r="A362" s="54">
        <v>80097502</v>
      </c>
      <c r="B362" s="40">
        <v>348</v>
      </c>
      <c r="C362" s="47" t="s">
        <v>5981</v>
      </c>
      <c r="D362" s="48">
        <v>44802</v>
      </c>
      <c r="E362" s="48">
        <v>44926</v>
      </c>
      <c r="F362" s="42">
        <v>7288832</v>
      </c>
      <c r="G362" s="58">
        <v>31099017</v>
      </c>
      <c r="H362" s="42">
        <v>0</v>
      </c>
      <c r="I362" s="38">
        <f t="shared" si="18"/>
        <v>31099017</v>
      </c>
      <c r="J362" s="49" t="s">
        <v>131</v>
      </c>
      <c r="K362" s="49">
        <v>44805</v>
      </c>
      <c r="L362" s="50" t="s">
        <v>83</v>
      </c>
      <c r="M362" s="49">
        <v>44926</v>
      </c>
      <c r="N362" s="41"/>
      <c r="O362" s="25"/>
      <c r="P362" s="22"/>
      <c r="Q362" s="22"/>
      <c r="R362" s="25"/>
      <c r="S362" s="22"/>
      <c r="T362" s="22"/>
      <c r="U362" s="49" t="s">
        <v>5940</v>
      </c>
      <c r="V362" s="24" t="str">
        <f>VLOOKUP(Tabla2[[#All],[No. Contrato]],'[1]BASE DE DATOS CONTRATISTAS'!$A$1:$AO$364,41,)</f>
        <v xml:space="preserve">Contratación Directa </v>
      </c>
      <c r="W362" s="2" t="str">
        <f>VLOOKUP(Tabla2[[#This Row],[No. Contrato]],'[1]BASE DE DATOS CONTRATISTAS'!$1:$1048576,49,FALSE)</f>
        <v>EN EJECUCIÓN</v>
      </c>
      <c r="X362" s="43" t="str">
        <f>VLOOKUP(Tabla2[[#This Row],[No. Contrato]],'[1]BASE DE DATOS CONTRATISTAS'!$A:$N,14,FALSE)</f>
        <v>carloscampos@supertransporte.gov.co</v>
      </c>
      <c r="Y362" s="44">
        <f>VLOOKUP($A362,'BASE DE DATOS'!$A:$AL,17,FALSE)</f>
        <v>0</v>
      </c>
      <c r="Z362" s="44">
        <f>VLOOKUP($A362,'BASE DE DATOS'!$A:$AL,16,FALSE)</f>
        <v>29884211</v>
      </c>
      <c r="AA362" s="45">
        <f>VLOOKUP($A362,'BASE DE DATOS'!$A:$AL,18,FALSE)</f>
        <v>0</v>
      </c>
      <c r="AB362" s="62" t="s">
        <v>5959</v>
      </c>
    </row>
    <row r="363" spans="1:28" ht="38.25" x14ac:dyDescent="0.25">
      <c r="A363" s="54">
        <v>800091076</v>
      </c>
      <c r="B363" s="55">
        <v>349</v>
      </c>
      <c r="C363" s="47" t="s">
        <v>5914</v>
      </c>
      <c r="D363" s="48" t="s">
        <v>848</v>
      </c>
      <c r="E363" s="48" t="s">
        <v>848</v>
      </c>
      <c r="F363" s="42" t="s">
        <v>60</v>
      </c>
      <c r="G363" s="58" t="s">
        <v>60</v>
      </c>
      <c r="H363" s="42">
        <v>0</v>
      </c>
      <c r="I363" s="38" t="s">
        <v>848</v>
      </c>
      <c r="J363" s="49" t="s">
        <v>60</v>
      </c>
      <c r="K363" s="49" t="s">
        <v>848</v>
      </c>
      <c r="L363" s="50" t="s">
        <v>848</v>
      </c>
      <c r="M363" s="49" t="s">
        <v>848</v>
      </c>
      <c r="N363" s="41" t="s">
        <v>848</v>
      </c>
      <c r="O363" s="25" t="str">
        <f>VLOOKUP(Tabla2[[#This Row],[No. Contrato]],'[1]BASE DE DATOS CONTRATISTAS'!$1:$1048576,34,FALSE)</f>
        <v>CANCELADO</v>
      </c>
      <c r="P363" s="22" t="str">
        <f>VLOOKUP(Tabla2[[#This Row],[No. Contrato]],'[1]BASE DE DATOS CONTRATISTAS'!$1:$1048576,35,FALSE)</f>
        <v>CANCELADO</v>
      </c>
      <c r="Q363" s="22"/>
      <c r="R363" s="25"/>
      <c r="S363" s="22"/>
      <c r="T363" s="22"/>
      <c r="U363" s="49" t="s">
        <v>848</v>
      </c>
      <c r="V363" s="24" t="str">
        <f>VLOOKUP(Tabla2[[#All],[No. Contrato]],'[1]BASE DE DATOS CONTRATISTAS'!$A$1:$AO$364,41,)</f>
        <v>CANCELADO</v>
      </c>
      <c r="W363" s="2" t="str">
        <f>VLOOKUP(Tabla2[[#This Row],[No. Contrato]],'[1]BASE DE DATOS CONTRATISTAS'!$1:$1048576,49,FALSE)</f>
        <v>CANCELADO</v>
      </c>
      <c r="X363" s="43" t="str">
        <f>VLOOKUP(Tabla2[[#This Row],[No. Contrato]],'[1]BASE DE DATOS CONTRATISTAS'!$A:$N,14,FALSE)</f>
        <v>N/A</v>
      </c>
      <c r="Y363" s="44" t="e">
        <f>VLOOKUP($A363,'BASE DE DATOS'!$A:$AL,17,FALSE)</f>
        <v>#N/A</v>
      </c>
      <c r="Z363" s="44" t="e">
        <f>VLOOKUP($A363,'BASE DE DATOS'!$A:$AL,16,FALSE)</f>
        <v>#N/A</v>
      </c>
      <c r="AA363" s="45" t="e">
        <f>VLOOKUP($A363,'BASE DE DATOS'!$A:$AL,18,FALSE)</f>
        <v>#N/A</v>
      </c>
      <c r="AB363" s="43" t="s">
        <v>5975</v>
      </c>
    </row>
    <row r="364" spans="1:28" ht="38.25" x14ac:dyDescent="0.25">
      <c r="A364" s="54">
        <v>900184755</v>
      </c>
      <c r="B364" s="40">
        <v>350</v>
      </c>
      <c r="C364" s="47" t="s">
        <v>5915</v>
      </c>
      <c r="D364" s="48">
        <v>44818</v>
      </c>
      <c r="E364" s="48">
        <v>44926</v>
      </c>
      <c r="F364" s="58" t="s">
        <v>119</v>
      </c>
      <c r="G364" s="58">
        <v>139808916</v>
      </c>
      <c r="H364" s="42">
        <v>0</v>
      </c>
      <c r="I364" s="38">
        <f t="shared" si="18"/>
        <v>139808916</v>
      </c>
      <c r="J364" s="49" t="s">
        <v>131</v>
      </c>
      <c r="K364" s="49">
        <v>44826</v>
      </c>
      <c r="L364" s="50" t="s">
        <v>83</v>
      </c>
      <c r="M364" s="49">
        <v>44926</v>
      </c>
      <c r="N364" s="41"/>
      <c r="O364" s="25"/>
      <c r="P364" s="22"/>
      <c r="Q364" s="22"/>
      <c r="R364" s="25"/>
      <c r="S364" s="22"/>
      <c r="T364" s="22"/>
      <c r="U364" s="49" t="s">
        <v>5941</v>
      </c>
      <c r="V364" s="24" t="str">
        <f>VLOOKUP(Tabla2[[#All],[No. Contrato]],'[1]BASE DE DATOS CONTRATISTAS'!$A$1:$AO$364,41,)</f>
        <v>Selección abreviada menor cuantía</v>
      </c>
      <c r="W364" s="2" t="str">
        <f>VLOOKUP(Tabla2[[#This Row],[No. Contrato]],'[1]BASE DE DATOS CONTRATISTAS'!$1:$1048576,49,FALSE)</f>
        <v>EN EJECUCIÓN</v>
      </c>
      <c r="X364" s="43" t="str">
        <f>VLOOKUP(Tabla2[[#This Row],[No. Contrato]],'[1]BASE DE DATOS CONTRATISTAS'!$A:$N,14,FALSE)</f>
        <v>N/A</v>
      </c>
      <c r="Y364" s="44">
        <f>VLOOKUP($A364,'BASE DE DATOS'!$A:$AL,17,FALSE)</f>
        <v>0</v>
      </c>
      <c r="Z364" s="44">
        <f>VLOOKUP($A364,'BASE DE DATOS'!$A:$AL,16,FALSE)</f>
        <v>139808916</v>
      </c>
      <c r="AA364" s="45">
        <f>VLOOKUP($A364,'BASE DE DATOS'!$A:$AL,18,FALSE)</f>
        <v>0</v>
      </c>
      <c r="AB364" s="43" t="s">
        <v>5960</v>
      </c>
    </row>
    <row r="365" spans="1:28" ht="51" x14ac:dyDescent="0.25">
      <c r="A365" s="54">
        <v>10294713</v>
      </c>
      <c r="B365" s="1">
        <v>351</v>
      </c>
      <c r="C365" s="47" t="s">
        <v>5916</v>
      </c>
      <c r="D365" s="48">
        <v>44819</v>
      </c>
      <c r="E365" s="48">
        <v>44926</v>
      </c>
      <c r="F365" s="42">
        <v>5502193.6600000001</v>
      </c>
      <c r="G365" s="58">
        <v>19257677.809999999</v>
      </c>
      <c r="H365" s="42">
        <v>0</v>
      </c>
      <c r="I365" s="38">
        <f t="shared" si="18"/>
        <v>19257677.809999999</v>
      </c>
      <c r="J365" s="49" t="s">
        <v>590</v>
      </c>
      <c r="K365" s="49">
        <v>44820</v>
      </c>
      <c r="L365" s="50" t="s">
        <v>26</v>
      </c>
      <c r="M365" s="49">
        <v>44926</v>
      </c>
      <c r="N365" s="41"/>
      <c r="O365" s="25"/>
      <c r="P365" s="22"/>
      <c r="Q365" s="22"/>
      <c r="R365" s="25"/>
      <c r="S365" s="22"/>
      <c r="T365" s="22"/>
      <c r="U365" s="49" t="s">
        <v>5942</v>
      </c>
      <c r="V365" s="24" t="str">
        <f>VLOOKUP(Tabla2[[#All],[No. Contrato]],'[1]BASE DE DATOS CONTRATISTAS'!$A$1:$AO$364,41,)</f>
        <v xml:space="preserve">Contratación Directa </v>
      </c>
      <c r="W365" s="2" t="str">
        <f>VLOOKUP(Tabla2[[#This Row],[No. Contrato]],'[1]BASE DE DATOS CONTRATISTAS'!$1:$1048576,49,FALSE)</f>
        <v>EN EJECUCIÓN</v>
      </c>
      <c r="X365" s="43" t="str">
        <f>VLOOKUP(Tabla2[[#This Row],[No. Contrato]],'[1]BASE DE DATOS CONTRATISTAS'!$A:$N,14,FALSE)</f>
        <v>julianhernandez@supertransporte.gov.co</v>
      </c>
      <c r="Y365" s="44">
        <f>VLOOKUP($A365,'BASE DE DATOS'!$A:$AL,17,FALSE)</f>
        <v>0</v>
      </c>
      <c r="Z365" s="44">
        <f>VLOOKUP($A365,'BASE DE DATOS'!$A:$AL,16,FALSE)</f>
        <v>19257677.809999999</v>
      </c>
      <c r="AA365" s="45">
        <f>VLOOKUP($A365,'BASE DE DATOS'!$A:$AL,18,FALSE)</f>
        <v>0</v>
      </c>
      <c r="AB365" s="43" t="s">
        <v>5961</v>
      </c>
    </row>
    <row r="366" spans="1:28" ht="38.25" x14ac:dyDescent="0.25">
      <c r="A366" s="54">
        <v>1110474039</v>
      </c>
      <c r="B366" s="1">
        <v>352</v>
      </c>
      <c r="C366" s="47" t="s">
        <v>5917</v>
      </c>
      <c r="D366" s="48">
        <v>44819</v>
      </c>
      <c r="E366" s="48">
        <v>44926</v>
      </c>
      <c r="F366" s="42">
        <v>5502193.6600000001</v>
      </c>
      <c r="G366" s="58">
        <v>19257677.809999999</v>
      </c>
      <c r="H366" s="42">
        <v>0</v>
      </c>
      <c r="I366" s="38">
        <f t="shared" si="18"/>
        <v>19257677.809999999</v>
      </c>
      <c r="J366" s="49" t="s">
        <v>590</v>
      </c>
      <c r="K366" s="49">
        <v>44820</v>
      </c>
      <c r="L366" s="50" t="s">
        <v>26</v>
      </c>
      <c r="M366" s="49">
        <v>44926</v>
      </c>
      <c r="N366" s="41"/>
      <c r="O366" s="25"/>
      <c r="P366" s="22"/>
      <c r="Q366" s="22"/>
      <c r="R366" s="25"/>
      <c r="S366" s="22"/>
      <c r="T366" s="22"/>
      <c r="U366" s="49" t="s">
        <v>5942</v>
      </c>
      <c r="V366" s="24" t="str">
        <f>VLOOKUP(Tabla2[[#All],[No. Contrato]],'[1]BASE DE DATOS CONTRATISTAS'!$A$1:$AO$364,41,)</f>
        <v xml:space="preserve">Contratación Directa </v>
      </c>
      <c r="W366" s="2" t="str">
        <f>VLOOKUP(Tabla2[[#This Row],[No. Contrato]],'[1]BASE DE DATOS CONTRATISTAS'!$1:$1048576,49,FALSE)</f>
        <v>EN EJECUCIÓN</v>
      </c>
      <c r="X366" s="43" t="str">
        <f>VLOOKUP(Tabla2[[#This Row],[No. Contrato]],'[1]BASE DE DATOS CONTRATISTAS'!$A:$N,14,FALSE)</f>
        <v>mariaforero@supertransporte.gov.co</v>
      </c>
      <c r="Y366" s="44">
        <f>VLOOKUP($A366,'BASE DE DATOS'!$A:$AL,17,FALSE)</f>
        <v>0</v>
      </c>
      <c r="Z366" s="44">
        <f>VLOOKUP($A366,'BASE DE DATOS'!$A:$AL,16,FALSE)</f>
        <v>19257677.809999999</v>
      </c>
      <c r="AA366" s="45">
        <f>VLOOKUP($A366,'BASE DE DATOS'!$A:$AL,18,FALSE)</f>
        <v>0</v>
      </c>
      <c r="AB366" s="43" t="s">
        <v>5962</v>
      </c>
    </row>
    <row r="367" spans="1:28" ht="38.25" x14ac:dyDescent="0.25">
      <c r="A367" s="54">
        <v>901277134</v>
      </c>
      <c r="B367" s="1">
        <v>353</v>
      </c>
      <c r="C367" s="47" t="s">
        <v>5918</v>
      </c>
      <c r="D367" s="48">
        <v>44823</v>
      </c>
      <c r="E367" s="48">
        <v>44853</v>
      </c>
      <c r="F367" s="42" t="s">
        <v>5929</v>
      </c>
      <c r="G367" s="58">
        <v>1126000</v>
      </c>
      <c r="H367" s="42">
        <v>0</v>
      </c>
      <c r="I367" s="38">
        <f t="shared" si="18"/>
        <v>1126000</v>
      </c>
      <c r="J367" s="49" t="s">
        <v>251</v>
      </c>
      <c r="K367" s="49">
        <v>44824</v>
      </c>
      <c r="L367" s="50" t="s">
        <v>26</v>
      </c>
      <c r="M367" s="49">
        <v>44853</v>
      </c>
      <c r="N367" s="41"/>
      <c r="O367" s="25"/>
      <c r="P367" s="22"/>
      <c r="Q367" s="22"/>
      <c r="R367" s="25"/>
      <c r="S367" s="22"/>
      <c r="T367" s="22"/>
      <c r="U367" s="49" t="s">
        <v>5943</v>
      </c>
      <c r="V367" s="24" t="str">
        <f>VLOOKUP(Tabla2[[#All],[No. Contrato]],'[1]BASE DE DATOS CONTRATISTAS'!$A$1:$AO$364,41,)</f>
        <v>Minima Cuantía</v>
      </c>
      <c r="W367" s="2" t="str">
        <f>VLOOKUP(Tabla2[[#This Row],[No. Contrato]],'[1]BASE DE DATOS CONTRATISTAS'!$1:$1048576,49,FALSE)</f>
        <v>EN EJECUCIÓN</v>
      </c>
      <c r="X367" s="43" t="str">
        <f>VLOOKUP(Tabla2[[#This Row],[No. Contrato]],'[1]BASE DE DATOS CONTRATISTAS'!$A:$N,14,FALSE)</f>
        <v>N/A</v>
      </c>
      <c r="Y367" s="44">
        <f>VLOOKUP($A367,'BASE DE DATOS'!$A:$AL,17,FALSE)</f>
        <v>1126000</v>
      </c>
      <c r="Z367" s="44">
        <f>VLOOKUP($A367,'BASE DE DATOS'!$A:$AL,16,FALSE)</f>
        <v>0</v>
      </c>
      <c r="AA367" s="45">
        <f>VLOOKUP($A367,'BASE DE DATOS'!$A:$AL,18,FALSE)</f>
        <v>1</v>
      </c>
      <c r="AB367" s="43" t="s">
        <v>5963</v>
      </c>
    </row>
    <row r="368" spans="1:28" ht="38.25" x14ac:dyDescent="0.25">
      <c r="A368" s="54">
        <v>830037946</v>
      </c>
      <c r="B368" s="1">
        <v>354</v>
      </c>
      <c r="C368" s="47" t="s">
        <v>5919</v>
      </c>
      <c r="D368" s="48">
        <v>44819</v>
      </c>
      <c r="E368" s="48">
        <v>44848</v>
      </c>
      <c r="F368" s="58" t="s">
        <v>119</v>
      </c>
      <c r="G368" s="58">
        <v>3509070</v>
      </c>
      <c r="H368" s="42">
        <v>0</v>
      </c>
      <c r="I368" s="38">
        <f t="shared" si="18"/>
        <v>3509070</v>
      </c>
      <c r="J368" s="49" t="s">
        <v>251</v>
      </c>
      <c r="K368" s="49">
        <v>44819</v>
      </c>
      <c r="L368" s="50" t="s">
        <v>26</v>
      </c>
      <c r="M368" s="49">
        <v>44848</v>
      </c>
      <c r="N368" s="41"/>
      <c r="O368" s="25"/>
      <c r="P368" s="22"/>
      <c r="Q368" s="22"/>
      <c r="R368" s="25"/>
      <c r="S368" s="22"/>
      <c r="T368" s="22"/>
      <c r="U368" s="49" t="s">
        <v>5944</v>
      </c>
      <c r="V368" s="24" t="str">
        <f>VLOOKUP(Tabla2[[#All],[No. Contrato]],'[1]BASE DE DATOS CONTRATISTAS'!$A$1:$AO$364,41,)</f>
        <v xml:space="preserve">Minima Cuantía - Tienda virtual - Grandes superficies </v>
      </c>
      <c r="W368" s="2" t="str">
        <f>VLOOKUP(Tabla2[[#This Row],[No. Contrato]],'[1]BASE DE DATOS CONTRATISTAS'!$1:$1048576,49,FALSE)</f>
        <v>EN EJECUCIÓN</v>
      </c>
      <c r="X368" s="43" t="str">
        <f>VLOOKUP(Tabla2[[#This Row],[No. Contrato]],'[1]BASE DE DATOS CONTRATISTAS'!$A:$N,14,FALSE)</f>
        <v>N/A</v>
      </c>
      <c r="Y368" s="44">
        <f>VLOOKUP($A368,'BASE DE DATOS'!$A:$AL,17,FALSE)</f>
        <v>3509070</v>
      </c>
      <c r="Z368" s="44">
        <f>VLOOKUP($A368,'BASE DE DATOS'!$A:$AL,16,FALSE)</f>
        <v>0</v>
      </c>
      <c r="AA368" s="45">
        <f>VLOOKUP($A368,'BASE DE DATOS'!$A:$AL,18,FALSE)</f>
        <v>1</v>
      </c>
      <c r="AB368" s="43" t="s">
        <v>5964</v>
      </c>
    </row>
    <row r="369" spans="1:28" ht="38.25" x14ac:dyDescent="0.25">
      <c r="A369" s="54">
        <v>860007336</v>
      </c>
      <c r="B369" s="1">
        <v>355</v>
      </c>
      <c r="C369" s="47" t="s">
        <v>5920</v>
      </c>
      <c r="D369" s="48">
        <v>44819</v>
      </c>
      <c r="E369" s="48">
        <v>44848</v>
      </c>
      <c r="F369" s="58" t="s">
        <v>119</v>
      </c>
      <c r="G369" s="58">
        <v>24375650</v>
      </c>
      <c r="H369" s="42">
        <v>0</v>
      </c>
      <c r="I369" s="38">
        <f t="shared" si="18"/>
        <v>24375650</v>
      </c>
      <c r="J369" s="49" t="s">
        <v>251</v>
      </c>
      <c r="K369" s="49">
        <v>44819</v>
      </c>
      <c r="L369" s="50" t="s">
        <v>26</v>
      </c>
      <c r="M369" s="49">
        <v>44848</v>
      </c>
      <c r="N369" s="41"/>
      <c r="O369" s="25"/>
      <c r="P369" s="22"/>
      <c r="Q369" s="22"/>
      <c r="R369" s="25"/>
      <c r="S369" s="22"/>
      <c r="T369" s="22"/>
      <c r="U369" s="49" t="s">
        <v>5944</v>
      </c>
      <c r="V369" s="24" t="str">
        <f>VLOOKUP(Tabla2[[#All],[No. Contrato]],'[1]BASE DE DATOS CONTRATISTAS'!$A$1:$AO$364,41,)</f>
        <v xml:space="preserve">Minima Cuantía - Tienda virtual - Grandes superficies </v>
      </c>
      <c r="W369" s="2" t="str">
        <f>VLOOKUP(Tabla2[[#This Row],[No. Contrato]],'[1]BASE DE DATOS CONTRATISTAS'!$1:$1048576,49,FALSE)</f>
        <v>EN EJECUCIÓN</v>
      </c>
      <c r="X369" s="43" t="str">
        <f>VLOOKUP(Tabla2[[#This Row],[No. Contrato]],'[1]BASE DE DATOS CONTRATISTAS'!$A:$N,14,FALSE)</f>
        <v>N/A</v>
      </c>
      <c r="Y369" s="44">
        <f>VLOOKUP($A369,'BASE DE DATOS'!$A:$AL,17,FALSE)</f>
        <v>0</v>
      </c>
      <c r="Z369" s="44">
        <f>VLOOKUP($A369,'BASE DE DATOS'!$A:$AL,16,FALSE)</f>
        <v>24275650</v>
      </c>
      <c r="AA369" s="45">
        <f>VLOOKUP($A369,'BASE DE DATOS'!$A:$AL,18,FALSE)</f>
        <v>0</v>
      </c>
      <c r="AB369" s="43" t="s">
        <v>5964</v>
      </c>
    </row>
    <row r="370" spans="1:28" ht="38.25" x14ac:dyDescent="0.25">
      <c r="A370" s="54">
        <v>1023889607</v>
      </c>
      <c r="B370" s="2">
        <v>356</v>
      </c>
      <c r="C370" s="47" t="s">
        <v>5921</v>
      </c>
      <c r="D370" s="48">
        <v>44830</v>
      </c>
      <c r="E370" s="48">
        <v>44926</v>
      </c>
      <c r="F370" s="42">
        <v>2941952</v>
      </c>
      <c r="G370" s="58">
        <v>10296833</v>
      </c>
      <c r="H370" s="42">
        <v>0</v>
      </c>
      <c r="I370" s="38">
        <f t="shared" si="18"/>
        <v>10296833</v>
      </c>
      <c r="J370" s="49" t="s">
        <v>590</v>
      </c>
      <c r="K370" s="49">
        <v>44831</v>
      </c>
      <c r="L370" s="50" t="s">
        <v>26</v>
      </c>
      <c r="M370" s="49">
        <v>44926</v>
      </c>
      <c r="N370" s="41"/>
      <c r="O370" s="25"/>
      <c r="P370" s="22"/>
      <c r="Q370" s="22"/>
      <c r="R370" s="25"/>
      <c r="S370" s="22"/>
      <c r="T370" s="22"/>
      <c r="U370" s="49" t="s">
        <v>5945</v>
      </c>
      <c r="V370" s="24" t="str">
        <f>VLOOKUP(Tabla2[[#All],[No. Contrato]],'[1]BASE DE DATOS CONTRATISTAS'!$A$1:$AO$364,41,)</f>
        <v xml:space="preserve">Contratación Directa </v>
      </c>
      <c r="W370" s="2" t="str">
        <f>VLOOKUP(Tabla2[[#This Row],[No. Contrato]],'[1]BASE DE DATOS CONTRATISTAS'!$1:$1048576,49,FALSE)</f>
        <v>EN EJECUCIÓN</v>
      </c>
      <c r="X370" s="43" t="str">
        <f>VLOOKUP(Tabla2[[#This Row],[No. Contrato]],'[1]BASE DE DATOS CONTRATISTAS'!$A:$N,14,FALSE)</f>
        <v>carlospatino@supertransporte.gov.co</v>
      </c>
      <c r="Y370" s="44">
        <f>VLOOKUP($A370,'BASE DE DATOS'!$A:$AL,17,FALSE)</f>
        <v>392260</v>
      </c>
      <c r="Z370" s="44">
        <f>VLOOKUP($A370,'BASE DE DATOS'!$A:$AL,16,FALSE)</f>
        <v>9904573</v>
      </c>
      <c r="AA370" s="45">
        <f>VLOOKUP($A370,'BASE DE DATOS'!$A:$AL,18,FALSE)</f>
        <v>3.8095208497603096E-2</v>
      </c>
      <c r="AB370" s="43" t="s">
        <v>5965</v>
      </c>
    </row>
    <row r="371" spans="1:28" ht="38.25" x14ac:dyDescent="0.25">
      <c r="A371" s="54">
        <v>79339518</v>
      </c>
      <c r="B371" s="1">
        <v>357</v>
      </c>
      <c r="C371" s="47" t="s">
        <v>5922</v>
      </c>
      <c r="D371" s="48">
        <v>44832</v>
      </c>
      <c r="E371" s="48">
        <v>44926</v>
      </c>
      <c r="F371" s="42">
        <v>11765760</v>
      </c>
      <c r="G371" s="58">
        <v>38827008</v>
      </c>
      <c r="H371" s="42">
        <v>0</v>
      </c>
      <c r="I371" s="38">
        <f t="shared" si="18"/>
        <v>38827008</v>
      </c>
      <c r="J371" s="49" t="s">
        <v>92</v>
      </c>
      <c r="K371" s="49">
        <v>44837</v>
      </c>
      <c r="L371" s="50" t="s">
        <v>83</v>
      </c>
      <c r="M371" s="49">
        <v>44926</v>
      </c>
      <c r="N371" s="41"/>
      <c r="O371" s="25"/>
      <c r="P371" s="22"/>
      <c r="Q371" s="22"/>
      <c r="R371" s="25"/>
      <c r="S371" s="22"/>
      <c r="T371" s="22"/>
      <c r="U371" s="49" t="s">
        <v>5946</v>
      </c>
      <c r="V371" s="24" t="str">
        <f>VLOOKUP(Tabla2[[#All],[No. Contrato]],'[1]BASE DE DATOS CONTRATISTAS'!$A$1:$AO$364,41,)</f>
        <v xml:space="preserve">Contratación Directa </v>
      </c>
      <c r="W371" s="2" t="str">
        <f>VLOOKUP(Tabla2[[#This Row],[No. Contrato]],'[1]BASE DE DATOS CONTRATISTAS'!$1:$1048576,49,FALSE)</f>
        <v>EN EJECUCIÓN</v>
      </c>
      <c r="X371" s="43" t="str">
        <f>VLOOKUP(Tabla2[[#This Row],[No. Contrato]],'[1]BASE DE DATOS CONTRATISTAS'!$A:$N,14,FALSE)</f>
        <v>luiszambrano@supertransporte.gov.co</v>
      </c>
      <c r="Y371" s="44">
        <f>VLOOKUP($A371,'BASE DE DATOS'!$A:$AL,17,FALSE)</f>
        <v>0</v>
      </c>
      <c r="Z371" s="44">
        <f>VLOOKUP($A371,'BASE DE DATOS'!$A:$AL,16,FALSE)</f>
        <v>38827008</v>
      </c>
      <c r="AA371" s="45">
        <f>VLOOKUP($A371,'BASE DE DATOS'!$A:$AL,18,FALSE)</f>
        <v>0</v>
      </c>
      <c r="AB371" s="43" t="s">
        <v>5966</v>
      </c>
    </row>
    <row r="372" spans="1:28" ht="63.75" x14ac:dyDescent="0.25">
      <c r="A372" s="54">
        <v>8000181658</v>
      </c>
      <c r="B372" s="1">
        <v>358</v>
      </c>
      <c r="C372" s="47" t="s">
        <v>5923</v>
      </c>
      <c r="D372" s="48">
        <v>44834</v>
      </c>
      <c r="E372" s="48">
        <v>45260</v>
      </c>
      <c r="F372" s="42">
        <v>0</v>
      </c>
      <c r="G372" s="58">
        <v>0</v>
      </c>
      <c r="H372" s="42">
        <v>0</v>
      </c>
      <c r="I372" s="38">
        <f t="shared" si="18"/>
        <v>0</v>
      </c>
      <c r="J372" s="49" t="s">
        <v>25</v>
      </c>
      <c r="K372" s="49">
        <v>44839</v>
      </c>
      <c r="L372" s="50" t="s">
        <v>60</v>
      </c>
      <c r="M372" s="49">
        <v>45260</v>
      </c>
      <c r="N372" s="41"/>
      <c r="O372" s="25"/>
      <c r="P372" s="22"/>
      <c r="Q372" s="22"/>
      <c r="R372" s="25"/>
      <c r="S372" s="22"/>
      <c r="T372" s="22"/>
      <c r="U372" s="49" t="s">
        <v>5947</v>
      </c>
      <c r="V372" s="24" t="str">
        <f>VLOOKUP(Tabla2[[#All],[No. Contrato]],'[1]BASE DE DATOS CONTRATISTAS'!$A$1:$AO$364,41,)</f>
        <v>Concurso de méritos</v>
      </c>
      <c r="W372" s="2" t="str">
        <f>VLOOKUP(Tabla2[[#This Row],[No. Contrato]],'[1]BASE DE DATOS CONTRATISTAS'!$1:$1048576,49,FALSE)</f>
        <v>EN EJECUCIÓN</v>
      </c>
      <c r="X372" s="43" t="str">
        <f>VLOOKUP(Tabla2[[#This Row],[No. Contrato]],'[1]BASE DE DATOS CONTRATISTAS'!$A:$N,14,FALSE)</f>
        <v>N/A</v>
      </c>
      <c r="Y372" s="44" t="e">
        <f>VLOOKUP($A372,'BASE DE DATOS'!$A:$AL,17,FALSE)</f>
        <v>#N/A</v>
      </c>
      <c r="Z372" s="44" t="e">
        <f>VLOOKUP($A372,'BASE DE DATOS'!$A:$AL,16,FALSE)</f>
        <v>#N/A</v>
      </c>
      <c r="AA372" s="45" t="e">
        <f>VLOOKUP($A372,'BASE DE DATOS'!$A:$AL,18,FALSE)</f>
        <v>#N/A</v>
      </c>
      <c r="AB372" s="43" t="s">
        <v>5967</v>
      </c>
    </row>
    <row r="373" spans="1:28" ht="51" x14ac:dyDescent="0.25">
      <c r="A373" s="54">
        <v>1083017428</v>
      </c>
      <c r="B373" s="2">
        <v>359</v>
      </c>
      <c r="C373" s="47" t="s">
        <v>5924</v>
      </c>
      <c r="D373" s="48">
        <v>44834</v>
      </c>
      <c r="E373" s="48">
        <v>44926</v>
      </c>
      <c r="F373" s="42">
        <v>2941952</v>
      </c>
      <c r="G373" s="58">
        <v>9021986</v>
      </c>
      <c r="H373" s="42">
        <v>0</v>
      </c>
      <c r="I373" s="38">
        <f t="shared" si="18"/>
        <v>9021986</v>
      </c>
      <c r="J373" s="49" t="s">
        <v>5930</v>
      </c>
      <c r="K373" s="49">
        <v>44837</v>
      </c>
      <c r="L373" s="50" t="s">
        <v>83</v>
      </c>
      <c r="M373" s="49">
        <v>44926</v>
      </c>
      <c r="N373" s="41"/>
      <c r="O373" s="25"/>
      <c r="P373" s="22"/>
      <c r="Q373" s="22"/>
      <c r="R373" s="25"/>
      <c r="S373" s="22"/>
      <c r="T373" s="22"/>
      <c r="U373" s="49" t="s">
        <v>5948</v>
      </c>
      <c r="V373" s="24" t="str">
        <f>VLOOKUP(Tabla2[[#All],[No. Contrato]],'[1]BASE DE DATOS CONTRATISTAS'!$A$1:$AO$364,41,)</f>
        <v xml:space="preserve">Contratación Directa </v>
      </c>
      <c r="W373" s="2" t="str">
        <f>VLOOKUP(Tabla2[[#This Row],[No. Contrato]],'[1]BASE DE DATOS CONTRATISTAS'!$1:$1048576,49,FALSE)</f>
        <v>EN EJECUCIÓN</v>
      </c>
      <c r="X373" s="43" t="str">
        <f>VLOOKUP(Tabla2[[#This Row],[No. Contrato]],'[1]BASE DE DATOS CONTRATISTAS'!$A:$N,14,FALSE)</f>
        <v>juanpacheco@supertransporte.gov.co</v>
      </c>
      <c r="Y373" s="44">
        <f>VLOOKUP($A373,'BASE DE DATOS'!$A:$AL,17,FALSE)</f>
        <v>0</v>
      </c>
      <c r="Z373" s="44">
        <f>VLOOKUP($A373,'BASE DE DATOS'!$A:$AL,16,FALSE)</f>
        <v>9021986</v>
      </c>
      <c r="AA373" s="45">
        <f>VLOOKUP($A373,'BASE DE DATOS'!$A:$AL,18,FALSE)</f>
        <v>0</v>
      </c>
      <c r="AB373" s="43" t="s">
        <v>5968</v>
      </c>
    </row>
    <row r="374" spans="1:28" ht="25.5" x14ac:dyDescent="0.25">
      <c r="A374" s="54">
        <v>800058607</v>
      </c>
      <c r="B374" s="2">
        <v>360</v>
      </c>
      <c r="C374" s="47" t="s">
        <v>5925</v>
      </c>
      <c r="D374" s="48">
        <v>44840</v>
      </c>
      <c r="E374" s="48">
        <v>45166</v>
      </c>
      <c r="F374" s="58" t="s">
        <v>119</v>
      </c>
      <c r="G374" s="58">
        <v>890165356.79999995</v>
      </c>
      <c r="H374" s="42">
        <v>0</v>
      </c>
      <c r="I374" s="38">
        <f t="shared" si="18"/>
        <v>890165356.79999995</v>
      </c>
      <c r="J374" s="49" t="s">
        <v>131</v>
      </c>
      <c r="K374" s="49">
        <v>44840</v>
      </c>
      <c r="L374" s="50" t="s">
        <v>895</v>
      </c>
      <c r="M374" s="49">
        <v>45162</v>
      </c>
      <c r="N374" s="41"/>
      <c r="O374" s="25"/>
      <c r="P374" s="22"/>
      <c r="Q374" s="22"/>
      <c r="R374" s="25"/>
      <c r="S374" s="22"/>
      <c r="T374" s="22"/>
      <c r="U374" s="49" t="s">
        <v>5949</v>
      </c>
      <c r="V374" s="24" t="str">
        <f>VLOOKUP(Tabla2[[#All],[No. Contrato]],'[1]BASE DE DATOS CONTRATISTAS'!$A$1:$AO$364,41,)</f>
        <v>Orden de compra</v>
      </c>
      <c r="W374" s="2" t="str">
        <f>VLOOKUP(Tabla2[[#This Row],[No. Contrato]],'[1]BASE DE DATOS CONTRATISTAS'!$1:$1048576,49,FALSE)</f>
        <v>EN EJECUCIÓN</v>
      </c>
      <c r="X374" s="43" t="str">
        <f>VLOOKUP(Tabla2[[#This Row],[No. Contrato]],'[1]BASE DE DATOS CONTRATISTAS'!$A:$N,14,FALSE)</f>
        <v>N/A</v>
      </c>
      <c r="Y374" s="44">
        <f>VLOOKUP($A374,'BASE DE DATOS'!$A:$AL,17,FALSE)</f>
        <v>0</v>
      </c>
      <c r="Z374" s="44">
        <f>VLOOKUP($A374,'BASE DE DATOS'!$A:$AL,16,FALSE)</f>
        <v>169877754.47999999</v>
      </c>
      <c r="AA374" s="45">
        <f>VLOOKUP($A374,'BASE DE DATOS'!$A:$AL,18,FALSE)</f>
        <v>0</v>
      </c>
      <c r="AB374" s="43" t="s">
        <v>5969</v>
      </c>
    </row>
    <row r="375" spans="1:28" ht="25.5" x14ac:dyDescent="0.25">
      <c r="A375" s="54">
        <v>830045040</v>
      </c>
      <c r="B375" s="2">
        <v>361</v>
      </c>
      <c r="C375" s="47" t="s">
        <v>5926</v>
      </c>
      <c r="D375" s="48">
        <v>44847</v>
      </c>
      <c r="E375" s="48">
        <v>44926</v>
      </c>
      <c r="F375" s="58" t="s">
        <v>119</v>
      </c>
      <c r="G375" s="58">
        <v>269000000</v>
      </c>
      <c r="H375" s="42">
        <v>0</v>
      </c>
      <c r="I375" s="38">
        <f t="shared" si="18"/>
        <v>269000000</v>
      </c>
      <c r="J375" s="49" t="s">
        <v>131</v>
      </c>
      <c r="K375" s="49"/>
      <c r="L375" s="50" t="s">
        <v>83</v>
      </c>
      <c r="M375" s="49">
        <v>44926</v>
      </c>
      <c r="N375" s="41"/>
      <c r="O375" s="25"/>
      <c r="P375" s="22"/>
      <c r="Q375" s="22"/>
      <c r="R375" s="25"/>
      <c r="S375" s="22"/>
      <c r="T375" s="22"/>
      <c r="U375" s="49" t="s">
        <v>5950</v>
      </c>
      <c r="V375" s="24" t="str">
        <f>VLOOKUP(Tabla2[[#All],[No. Contrato]],'[1]BASE DE DATOS CONTRATISTAS'!$A$1:$AO$364,41,)</f>
        <v>Selección abreviada subasta inversa</v>
      </c>
      <c r="W375" s="2" t="str">
        <f>VLOOKUP(Tabla2[[#This Row],[No. Contrato]],'[1]BASE DE DATOS CONTRATISTAS'!$1:$1048576,49,FALSE)</f>
        <v>FIRMADO</v>
      </c>
      <c r="X375" s="43" t="str">
        <f>VLOOKUP(Tabla2[[#This Row],[No. Contrato]],'[1]BASE DE DATOS CONTRATISTAS'!$A:$N,14,FALSE)</f>
        <v>N/A</v>
      </c>
      <c r="Y375" s="44">
        <f>VLOOKUP($A375,'BASE DE DATOS'!$A:$AL,17,FALSE)</f>
        <v>0</v>
      </c>
      <c r="Z375" s="44">
        <f>VLOOKUP($A375,'BASE DE DATOS'!$A:$AL,16,FALSE)</f>
        <v>269000000</v>
      </c>
      <c r="AA375" s="45">
        <f>VLOOKUP($A375,'BASE DE DATOS'!$A:$AL,18,FALSE)</f>
        <v>0</v>
      </c>
      <c r="AB375" s="43" t="s">
        <v>5970</v>
      </c>
    </row>
    <row r="376" spans="1:28" ht="25.5" x14ac:dyDescent="0.25">
      <c r="A376" s="54">
        <v>7143860</v>
      </c>
      <c r="B376" s="2">
        <v>362</v>
      </c>
      <c r="C376" s="47" t="s">
        <v>5927</v>
      </c>
      <c r="D376" s="48">
        <v>44846</v>
      </c>
      <c r="E376" s="48">
        <v>44926</v>
      </c>
      <c r="F376" s="42">
        <v>10011648</v>
      </c>
      <c r="G376" s="58">
        <v>30294000</v>
      </c>
      <c r="H376" s="42">
        <v>0</v>
      </c>
      <c r="I376" s="38">
        <f t="shared" si="18"/>
        <v>30294000</v>
      </c>
      <c r="J376" s="49" t="s">
        <v>5931</v>
      </c>
      <c r="K376" s="49">
        <v>44848</v>
      </c>
      <c r="L376" s="50" t="s">
        <v>26</v>
      </c>
      <c r="M376" s="49">
        <v>44926</v>
      </c>
      <c r="N376" s="41"/>
      <c r="O376" s="25"/>
      <c r="P376" s="22"/>
      <c r="Q376" s="22"/>
      <c r="R376" s="25"/>
      <c r="S376" s="22"/>
      <c r="T376" s="22"/>
      <c r="U376" s="49" t="s">
        <v>5951</v>
      </c>
      <c r="V376" s="24" t="str">
        <f>VLOOKUP(Tabla2[[#All],[No. Contrato]],'[1]BASE DE DATOS CONTRATISTAS'!$A$1:$AO$364,41,)</f>
        <v xml:space="preserve">Contratación Directa </v>
      </c>
      <c r="W376" s="2" t="str">
        <f>VLOOKUP(Tabla2[[#This Row],[No. Contrato]],'[1]BASE DE DATOS CONTRATISTAS'!$1:$1048576,49,FALSE)</f>
        <v>EN EJECUCIÓN</v>
      </c>
      <c r="X376" s="43" t="s">
        <v>60</v>
      </c>
      <c r="Y376" s="44">
        <f>VLOOKUP($A376,'BASE DE DATOS'!$A:$AL,17,FALSE)</f>
        <v>0</v>
      </c>
      <c r="Z376" s="44">
        <f>VLOOKUP($A376,'BASE DE DATOS'!$A:$AL,16,FALSE)</f>
        <v>30294000</v>
      </c>
      <c r="AA376" s="45">
        <f>VLOOKUP($A376,'BASE DE DATOS'!$A:$AL,18,FALSE)</f>
        <v>0</v>
      </c>
      <c r="AB376" s="51" t="s">
        <v>5971</v>
      </c>
    </row>
    <row r="377" spans="1:28" ht="36" customHeight="1" x14ac:dyDescent="0.25">
      <c r="A377" s="54">
        <v>900201322</v>
      </c>
      <c r="B377" s="2">
        <v>363</v>
      </c>
      <c r="C377" s="47" t="s">
        <v>5928</v>
      </c>
      <c r="D377" s="48">
        <v>44847</v>
      </c>
      <c r="E377" s="48">
        <v>44874</v>
      </c>
      <c r="F377" s="58" t="s">
        <v>119</v>
      </c>
      <c r="G377" s="58">
        <v>14750000</v>
      </c>
      <c r="H377" s="42">
        <v>0</v>
      </c>
      <c r="I377" s="38">
        <f t="shared" si="18"/>
        <v>14750000</v>
      </c>
      <c r="J377" s="49" t="s">
        <v>5932</v>
      </c>
      <c r="K377" s="49"/>
      <c r="L377" s="50" t="s">
        <v>26</v>
      </c>
      <c r="M377" s="49">
        <v>44874</v>
      </c>
      <c r="N377" s="41"/>
      <c r="O377" s="25"/>
      <c r="P377" s="22"/>
      <c r="Q377" s="22"/>
      <c r="R377" s="25"/>
      <c r="S377" s="22"/>
      <c r="T377" s="22"/>
      <c r="U377" s="49" t="s">
        <v>5952</v>
      </c>
      <c r="V377" s="24" t="str">
        <f>VLOOKUP(Tabla2[[#All],[No. Contrato]],'[1]BASE DE DATOS CONTRATISTAS'!$A$1:$AO$364,41,)</f>
        <v>Minima Cuantía</v>
      </c>
      <c r="W377" s="2" t="str">
        <f>VLOOKUP(Tabla2[[#This Row],[No. Contrato]],'[1]BASE DE DATOS CONTRATISTAS'!$1:$1048576,49,FALSE)</f>
        <v>FIRMADO</v>
      </c>
      <c r="X377" s="43" t="str">
        <f>VLOOKUP(Tabla2[[#This Row],[No. Contrato]],'[1]BASE DE DATOS CONTRATISTAS'!$A:$N,14,FALSE)</f>
        <v>N/A</v>
      </c>
      <c r="Y377" s="44">
        <f>VLOOKUP($A377,'BASE DE DATOS'!$A:$AL,17,FALSE)</f>
        <v>0</v>
      </c>
      <c r="Z377" s="44">
        <f>VLOOKUP($A377,'BASE DE DATOS'!$A:$AL,16,FALSE)</f>
        <v>14750000</v>
      </c>
      <c r="AA377" s="45">
        <f>VLOOKUP($A377,'BASE DE DATOS'!$A:$AL,18,FALSE)</f>
        <v>0</v>
      </c>
      <c r="AB377" s="52" t="s">
        <v>5974</v>
      </c>
    </row>
    <row r="378" spans="1:28" x14ac:dyDescent="0.25">
      <c r="V378" s="66"/>
      <c r="W378" s="66"/>
      <c r="X378" s="67"/>
      <c r="Y378" s="39"/>
      <c r="Z378" s="39"/>
      <c r="AA378" s="70"/>
      <c r="AB378" s="66"/>
    </row>
  </sheetData>
  <conditionalFormatting sqref="C353:C354">
    <cfRule type="cellIs" dxfId="4" priority="5" operator="equal">
      <formula>"no"</formula>
    </cfRule>
  </conditionalFormatting>
  <conditionalFormatting sqref="C1:C344 C346:C350">
    <cfRule type="cellIs" dxfId="3" priority="12" operator="equal">
      <formula>"no"</formula>
    </cfRule>
  </conditionalFormatting>
  <conditionalFormatting sqref="C345">
    <cfRule type="cellIs" dxfId="2" priority="10" operator="equal">
      <formula>"no"</formula>
    </cfRule>
  </conditionalFormatting>
  <conditionalFormatting sqref="C352">
    <cfRule type="cellIs" dxfId="1" priority="8" operator="equal">
      <formula>"no"</formula>
    </cfRule>
  </conditionalFormatting>
  <conditionalFormatting sqref="C351">
    <cfRule type="cellIs" dxfId="0" priority="7" operator="equal">
      <formula>"no"</formula>
    </cfRule>
  </conditionalFormatting>
  <hyperlinks>
    <hyperlink ref="AB377" r:id="rId1" xr:uid="{00000000-0004-0000-0000-000000000000}"/>
  </hyperlinks>
  <pageMargins left="0.7" right="0.7" top="0.75" bottom="0.75" header="0.3" footer="0.3"/>
  <pageSetup orientation="portrait"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1708-ACFA-405D-9414-D43EB8850E87}">
  <sheetPr filterMode="1"/>
  <dimension ref="A1:AL1491"/>
  <sheetViews>
    <sheetView showGridLines="0" topLeftCell="AJ1" zoomScale="85" zoomScaleNormal="85" workbookViewId="0">
      <pane ySplit="1" topLeftCell="A26" activePane="bottomLeft" state="frozenSplit"/>
      <selection pane="bottomLeft" activeCell="T985" sqref="T985"/>
    </sheetView>
  </sheetViews>
  <sheetFormatPr baseColWidth="10" defaultRowHeight="15" x14ac:dyDescent="0.25"/>
  <cols>
    <col min="1" max="1" width="17.140625" customWidth="1"/>
    <col min="2" max="2" width="10.28515625" customWidth="1"/>
    <col min="3" max="3" width="1.7109375" customWidth="1"/>
    <col min="4" max="4" width="18.7109375" customWidth="1"/>
    <col min="5" max="7" width="10.7109375" customWidth="1"/>
    <col min="8" max="8" width="26.7109375" customWidth="1"/>
    <col min="9" max="9" width="40.7109375" customWidth="1"/>
    <col min="10" max="10" width="7.7109375" customWidth="1"/>
    <col min="11" max="11" width="15.7109375" customWidth="1"/>
    <col min="12" max="12" width="5.28515625" customWidth="1"/>
    <col min="13" max="18" width="17.28515625" style="5" customWidth="1"/>
    <col min="19" max="20" width="17.140625" customWidth="1"/>
    <col min="21" max="21" width="85.7109375" customWidth="1"/>
    <col min="22" max="26" width="17.140625" customWidth="1"/>
    <col min="27" max="27" width="57.140625" customWidth="1"/>
    <col min="28" max="28" width="42.85546875" customWidth="1"/>
    <col min="29" max="29" width="42.85546875" style="11" customWidth="1"/>
    <col min="30" max="37" width="42.85546875" customWidth="1"/>
    <col min="38" max="38" width="85.7109375" customWidth="1"/>
  </cols>
  <sheetData>
    <row r="1" spans="1:38" s="9" customFormat="1" x14ac:dyDescent="0.25">
      <c r="A1" s="6" t="s">
        <v>3134</v>
      </c>
      <c r="B1" s="6" t="s">
        <v>3149</v>
      </c>
      <c r="C1" s="6" t="s">
        <v>3148</v>
      </c>
      <c r="D1" s="6" t="s">
        <v>3147</v>
      </c>
      <c r="E1" s="6" t="s">
        <v>3146</v>
      </c>
      <c r="F1" s="6" t="s">
        <v>9</v>
      </c>
      <c r="G1" s="6" t="s">
        <v>3145</v>
      </c>
      <c r="H1" s="6" t="s">
        <v>3144</v>
      </c>
      <c r="I1" s="6" t="s">
        <v>3143</v>
      </c>
      <c r="J1" s="6" t="s">
        <v>3142</v>
      </c>
      <c r="K1" s="6" t="s">
        <v>3141</v>
      </c>
      <c r="L1" s="6" t="s">
        <v>3140</v>
      </c>
      <c r="M1" s="7" t="s">
        <v>3139</v>
      </c>
      <c r="N1" s="7" t="s">
        <v>3138</v>
      </c>
      <c r="O1" s="7" t="s">
        <v>3137</v>
      </c>
      <c r="P1" s="7" t="s">
        <v>3136</v>
      </c>
      <c r="Q1" s="10" t="s">
        <v>3150</v>
      </c>
      <c r="R1" s="10" t="s">
        <v>8535</v>
      </c>
      <c r="S1" s="6" t="s">
        <v>3135</v>
      </c>
      <c r="T1" s="6" t="s">
        <v>3134</v>
      </c>
      <c r="U1" s="6" t="s">
        <v>3133</v>
      </c>
      <c r="V1" s="6" t="s">
        <v>3132</v>
      </c>
      <c r="W1" s="6" t="s">
        <v>3131</v>
      </c>
      <c r="X1" s="6" t="s">
        <v>3130</v>
      </c>
      <c r="Y1" s="6" t="s">
        <v>3129</v>
      </c>
      <c r="Z1" s="6" t="s">
        <v>3128</v>
      </c>
      <c r="AA1" s="6" t="s">
        <v>3127</v>
      </c>
      <c r="AB1" s="6" t="s">
        <v>3126</v>
      </c>
      <c r="AC1" s="8" t="s">
        <v>3125</v>
      </c>
      <c r="AD1" s="6" t="s">
        <v>3124</v>
      </c>
      <c r="AE1" s="6" t="s">
        <v>3123</v>
      </c>
      <c r="AF1" s="6" t="s">
        <v>3122</v>
      </c>
      <c r="AG1" s="6" t="s">
        <v>3121</v>
      </c>
      <c r="AH1" s="6" t="s">
        <v>3120</v>
      </c>
      <c r="AI1" s="6" t="s">
        <v>3119</v>
      </c>
      <c r="AJ1" s="6" t="s">
        <v>3118</v>
      </c>
      <c r="AK1" s="6" t="s">
        <v>3117</v>
      </c>
      <c r="AL1" s="6" t="s">
        <v>3116</v>
      </c>
    </row>
    <row r="2" spans="1:38" hidden="1" x14ac:dyDescent="0.25">
      <c r="A2" s="17">
        <v>7141718</v>
      </c>
      <c r="B2" s="14">
        <v>122</v>
      </c>
      <c r="C2" s="12" t="s">
        <v>2855</v>
      </c>
      <c r="D2" s="12" t="s">
        <v>3115</v>
      </c>
      <c r="E2" s="12" t="s">
        <v>934</v>
      </c>
      <c r="F2" s="3" t="s">
        <v>933</v>
      </c>
      <c r="G2" s="12" t="s">
        <v>932</v>
      </c>
      <c r="H2" s="12" t="s">
        <v>949</v>
      </c>
      <c r="I2" s="12" t="s">
        <v>948</v>
      </c>
      <c r="J2" s="12" t="s">
        <v>931</v>
      </c>
      <c r="K2" s="12" t="s">
        <v>930</v>
      </c>
      <c r="L2" s="12" t="s">
        <v>929</v>
      </c>
      <c r="M2" s="4">
        <v>2598733</v>
      </c>
      <c r="N2" s="4">
        <v>0</v>
      </c>
      <c r="O2" s="4">
        <v>2598733</v>
      </c>
      <c r="P2" s="4">
        <v>0</v>
      </c>
      <c r="Q2" s="4">
        <v>2598733</v>
      </c>
      <c r="R2" s="68">
        <f>+IFERROR(Q2/O2,0)</f>
        <v>1</v>
      </c>
      <c r="S2" s="3" t="s">
        <v>928</v>
      </c>
      <c r="T2" s="12" t="s">
        <v>7660</v>
      </c>
      <c r="U2" s="12" t="s">
        <v>1584</v>
      </c>
      <c r="V2" s="12" t="s">
        <v>927</v>
      </c>
      <c r="W2" s="12" t="s">
        <v>926</v>
      </c>
      <c r="X2" s="12" t="s">
        <v>3114</v>
      </c>
      <c r="Y2" s="12" t="s">
        <v>925</v>
      </c>
      <c r="Z2" s="12" t="s">
        <v>1720</v>
      </c>
      <c r="AA2" s="12" t="s">
        <v>1719</v>
      </c>
      <c r="AB2" s="12" t="s">
        <v>1477</v>
      </c>
      <c r="AC2" s="13">
        <v>2622</v>
      </c>
      <c r="AD2" s="12" t="s">
        <v>1536</v>
      </c>
      <c r="AE2" s="12" t="s">
        <v>3113</v>
      </c>
      <c r="AF2" s="12" t="s">
        <v>3112</v>
      </c>
      <c r="AG2" s="12" t="s">
        <v>3111</v>
      </c>
      <c r="AH2" s="12"/>
      <c r="AI2" s="12" t="s">
        <v>2855</v>
      </c>
      <c r="AJ2" s="12" t="s">
        <v>1083</v>
      </c>
      <c r="AK2" s="12" t="s">
        <v>2298</v>
      </c>
      <c r="AL2" s="12" t="s">
        <v>2922</v>
      </c>
    </row>
    <row r="3" spans="1:38" hidden="1" x14ac:dyDescent="0.25">
      <c r="A3" s="17">
        <v>1032398234</v>
      </c>
      <c r="B3" s="14">
        <v>222</v>
      </c>
      <c r="C3" s="12" t="s">
        <v>2855</v>
      </c>
      <c r="D3" s="12" t="s">
        <v>3110</v>
      </c>
      <c r="E3" s="12" t="s">
        <v>1002</v>
      </c>
      <c r="F3" s="3" t="s">
        <v>933</v>
      </c>
      <c r="G3" s="12" t="s">
        <v>932</v>
      </c>
      <c r="H3" s="12" t="s">
        <v>949</v>
      </c>
      <c r="I3" s="12" t="s">
        <v>948</v>
      </c>
      <c r="J3" s="12" t="s">
        <v>931</v>
      </c>
      <c r="K3" s="12" t="s">
        <v>930</v>
      </c>
      <c r="L3" s="12" t="s">
        <v>929</v>
      </c>
      <c r="M3" s="4">
        <v>2538667</v>
      </c>
      <c r="N3" s="4">
        <v>0</v>
      </c>
      <c r="O3" s="4">
        <v>2538667</v>
      </c>
      <c r="P3" s="4">
        <v>2538667</v>
      </c>
      <c r="Q3" s="4">
        <v>0</v>
      </c>
      <c r="R3" s="68">
        <f t="shared" ref="R3:R66" si="0">+IFERROR(Q3/O3,0)</f>
        <v>0</v>
      </c>
      <c r="S3" s="3" t="s">
        <v>928</v>
      </c>
      <c r="T3" s="12" t="s">
        <v>8534</v>
      </c>
      <c r="U3" s="12" t="s">
        <v>3109</v>
      </c>
      <c r="V3" s="12" t="s">
        <v>927</v>
      </c>
      <c r="W3" s="12" t="s">
        <v>926</v>
      </c>
      <c r="X3" s="12" t="s">
        <v>3108</v>
      </c>
      <c r="Y3" s="12" t="s">
        <v>925</v>
      </c>
      <c r="Z3" s="12" t="s">
        <v>984</v>
      </c>
      <c r="AA3" s="12" t="s">
        <v>983</v>
      </c>
      <c r="AB3" s="12" t="s">
        <v>2986</v>
      </c>
      <c r="AC3" s="13">
        <v>2722</v>
      </c>
      <c r="AD3" s="12" t="s">
        <v>1109</v>
      </c>
      <c r="AE3" s="12"/>
      <c r="AF3" s="12"/>
      <c r="AG3" s="12"/>
      <c r="AH3" s="12"/>
      <c r="AI3" s="12" t="s">
        <v>2855</v>
      </c>
      <c r="AJ3" s="12" t="s">
        <v>1083</v>
      </c>
      <c r="AK3" s="12" t="s">
        <v>1587</v>
      </c>
      <c r="AL3" s="12" t="s">
        <v>2937</v>
      </c>
    </row>
    <row r="4" spans="1:38" hidden="1" x14ac:dyDescent="0.25">
      <c r="A4" s="17">
        <v>52541024</v>
      </c>
      <c r="B4" s="14">
        <v>322</v>
      </c>
      <c r="C4" s="12" t="s">
        <v>2855</v>
      </c>
      <c r="D4" s="12" t="s">
        <v>3107</v>
      </c>
      <c r="E4" s="12" t="s">
        <v>934</v>
      </c>
      <c r="F4" s="3" t="s">
        <v>933</v>
      </c>
      <c r="G4" s="12" t="s">
        <v>932</v>
      </c>
      <c r="H4" s="12" t="s">
        <v>949</v>
      </c>
      <c r="I4" s="12" t="s">
        <v>948</v>
      </c>
      <c r="J4" s="12" t="s">
        <v>931</v>
      </c>
      <c r="K4" s="12" t="s">
        <v>930</v>
      </c>
      <c r="L4" s="12" t="s">
        <v>929</v>
      </c>
      <c r="M4" s="4">
        <v>2538667</v>
      </c>
      <c r="N4" s="4">
        <v>0</v>
      </c>
      <c r="O4" s="4">
        <v>2538667</v>
      </c>
      <c r="P4" s="4">
        <v>0</v>
      </c>
      <c r="Q4" s="4">
        <v>2538667</v>
      </c>
      <c r="R4" s="68">
        <f t="shared" si="0"/>
        <v>1</v>
      </c>
      <c r="S4" s="3" t="s">
        <v>928</v>
      </c>
      <c r="T4" s="12" t="s">
        <v>7809</v>
      </c>
      <c r="U4" s="12" t="s">
        <v>1816</v>
      </c>
      <c r="V4" s="12" t="s">
        <v>927</v>
      </c>
      <c r="W4" s="12" t="s">
        <v>926</v>
      </c>
      <c r="X4" s="12" t="s">
        <v>3106</v>
      </c>
      <c r="Y4" s="12" t="s">
        <v>925</v>
      </c>
      <c r="Z4" s="12" t="s">
        <v>924</v>
      </c>
      <c r="AA4" s="12" t="s">
        <v>923</v>
      </c>
      <c r="AB4" s="12" t="s">
        <v>2980</v>
      </c>
      <c r="AC4" s="13">
        <v>2822</v>
      </c>
      <c r="AD4" s="12" t="s">
        <v>1136</v>
      </c>
      <c r="AE4" s="12" t="s">
        <v>3105</v>
      </c>
      <c r="AF4" s="12" t="s">
        <v>3104</v>
      </c>
      <c r="AG4" s="12" t="s">
        <v>3103</v>
      </c>
      <c r="AH4" s="12"/>
      <c r="AI4" s="12" t="s">
        <v>2855</v>
      </c>
      <c r="AJ4" s="12" t="s">
        <v>1083</v>
      </c>
      <c r="AK4" s="12" t="s">
        <v>3102</v>
      </c>
      <c r="AL4" s="12" t="s">
        <v>3101</v>
      </c>
    </row>
    <row r="5" spans="1:38" hidden="1" x14ac:dyDescent="0.25">
      <c r="A5" s="17">
        <v>36950852</v>
      </c>
      <c r="B5" s="14">
        <v>422</v>
      </c>
      <c r="C5" s="12" t="s">
        <v>2855</v>
      </c>
      <c r="D5" s="12" t="s">
        <v>3100</v>
      </c>
      <c r="E5" s="12" t="s">
        <v>934</v>
      </c>
      <c r="F5" s="3" t="s">
        <v>933</v>
      </c>
      <c r="G5" s="12" t="s">
        <v>932</v>
      </c>
      <c r="H5" s="12" t="s">
        <v>949</v>
      </c>
      <c r="I5" s="12" t="s">
        <v>948</v>
      </c>
      <c r="J5" s="12" t="s">
        <v>931</v>
      </c>
      <c r="K5" s="12" t="s">
        <v>930</v>
      </c>
      <c r="L5" s="12" t="s">
        <v>929</v>
      </c>
      <c r="M5" s="4">
        <v>2499567</v>
      </c>
      <c r="N5" s="4">
        <v>0</v>
      </c>
      <c r="O5" s="4">
        <v>2499567</v>
      </c>
      <c r="P5" s="4">
        <v>0</v>
      </c>
      <c r="Q5" s="4">
        <v>2499567</v>
      </c>
      <c r="R5" s="68">
        <f t="shared" si="0"/>
        <v>1</v>
      </c>
      <c r="S5" s="3" t="s">
        <v>928</v>
      </c>
      <c r="T5" s="12" t="s">
        <v>7777</v>
      </c>
      <c r="U5" s="12" t="s">
        <v>1767</v>
      </c>
      <c r="V5" s="12" t="s">
        <v>927</v>
      </c>
      <c r="W5" s="12" t="s">
        <v>926</v>
      </c>
      <c r="X5" s="12" t="s">
        <v>1766</v>
      </c>
      <c r="Y5" s="12" t="s">
        <v>925</v>
      </c>
      <c r="Z5" s="12" t="s">
        <v>984</v>
      </c>
      <c r="AA5" s="12" t="s">
        <v>983</v>
      </c>
      <c r="AB5" s="12" t="s">
        <v>2974</v>
      </c>
      <c r="AC5" s="13">
        <v>2922</v>
      </c>
      <c r="AD5" s="12" t="s">
        <v>2790</v>
      </c>
      <c r="AE5" s="12" t="s">
        <v>3099</v>
      </c>
      <c r="AF5" s="12" t="s">
        <v>3098</v>
      </c>
      <c r="AG5" s="12" t="s">
        <v>3097</v>
      </c>
      <c r="AH5" s="12"/>
      <c r="AI5" s="12" t="s">
        <v>2855</v>
      </c>
      <c r="AJ5" s="12" t="s">
        <v>1083</v>
      </c>
      <c r="AK5" s="12" t="s">
        <v>3096</v>
      </c>
      <c r="AL5" s="12" t="s">
        <v>2922</v>
      </c>
    </row>
    <row r="6" spans="1:38" hidden="1" x14ac:dyDescent="0.25">
      <c r="A6" s="17">
        <v>1094931773</v>
      </c>
      <c r="B6" s="14">
        <v>522</v>
      </c>
      <c r="C6" s="12" t="s">
        <v>2855</v>
      </c>
      <c r="D6" s="12" t="s">
        <v>3095</v>
      </c>
      <c r="E6" s="12" t="s">
        <v>934</v>
      </c>
      <c r="F6" s="3" t="s">
        <v>933</v>
      </c>
      <c r="G6" s="12" t="s">
        <v>932</v>
      </c>
      <c r="H6" s="12" t="s">
        <v>949</v>
      </c>
      <c r="I6" s="12" t="s">
        <v>948</v>
      </c>
      <c r="J6" s="12" t="s">
        <v>931</v>
      </c>
      <c r="K6" s="12" t="s">
        <v>930</v>
      </c>
      <c r="L6" s="12" t="s">
        <v>929</v>
      </c>
      <c r="M6" s="4">
        <v>2343416</v>
      </c>
      <c r="N6" s="4">
        <v>0</v>
      </c>
      <c r="O6" s="4">
        <v>2343416</v>
      </c>
      <c r="P6" s="4">
        <v>0</v>
      </c>
      <c r="Q6" s="4">
        <v>2343416</v>
      </c>
      <c r="R6" s="68">
        <f t="shared" si="0"/>
        <v>1</v>
      </c>
      <c r="S6" s="3" t="s">
        <v>928</v>
      </c>
      <c r="T6" s="12" t="s">
        <v>7801</v>
      </c>
      <c r="U6" s="12" t="s">
        <v>1805</v>
      </c>
      <c r="V6" s="12" t="s">
        <v>927</v>
      </c>
      <c r="W6" s="12" t="s">
        <v>926</v>
      </c>
      <c r="X6" s="12" t="s">
        <v>1804</v>
      </c>
      <c r="Y6" s="12" t="s">
        <v>925</v>
      </c>
      <c r="Z6" s="12" t="s">
        <v>984</v>
      </c>
      <c r="AA6" s="12" t="s">
        <v>983</v>
      </c>
      <c r="AB6" s="12" t="s">
        <v>2969</v>
      </c>
      <c r="AC6" s="13">
        <v>3022</v>
      </c>
      <c r="AD6" s="12" t="s">
        <v>935</v>
      </c>
      <c r="AE6" s="12" t="s">
        <v>3094</v>
      </c>
      <c r="AF6" s="12" t="s">
        <v>1003</v>
      </c>
      <c r="AG6" s="12" t="s">
        <v>3093</v>
      </c>
      <c r="AH6" s="12"/>
      <c r="AI6" s="12" t="s">
        <v>2855</v>
      </c>
      <c r="AJ6" s="12" t="s">
        <v>1083</v>
      </c>
      <c r="AK6" s="12" t="s">
        <v>3092</v>
      </c>
      <c r="AL6" s="12" t="s">
        <v>3091</v>
      </c>
    </row>
    <row r="7" spans="1:38" hidden="1" x14ac:dyDescent="0.25">
      <c r="A7" s="17">
        <v>1144152049</v>
      </c>
      <c r="B7" s="14">
        <v>622</v>
      </c>
      <c r="C7" s="12" t="s">
        <v>2855</v>
      </c>
      <c r="D7" s="12" t="s">
        <v>3090</v>
      </c>
      <c r="E7" s="12" t="s">
        <v>1002</v>
      </c>
      <c r="F7" s="3" t="s">
        <v>933</v>
      </c>
      <c r="G7" s="12" t="s">
        <v>932</v>
      </c>
      <c r="H7" s="12" t="s">
        <v>949</v>
      </c>
      <c r="I7" s="12" t="s">
        <v>948</v>
      </c>
      <c r="J7" s="12" t="s">
        <v>931</v>
      </c>
      <c r="K7" s="12" t="s">
        <v>930</v>
      </c>
      <c r="L7" s="12" t="s">
        <v>929</v>
      </c>
      <c r="M7" s="4">
        <v>2308600</v>
      </c>
      <c r="N7" s="4">
        <v>0</v>
      </c>
      <c r="O7" s="4">
        <v>2308600</v>
      </c>
      <c r="P7" s="4">
        <v>2308600</v>
      </c>
      <c r="Q7" s="4">
        <v>0</v>
      </c>
      <c r="R7" s="68">
        <f t="shared" si="0"/>
        <v>0</v>
      </c>
      <c r="S7" s="3" t="s">
        <v>928</v>
      </c>
      <c r="T7" s="12" t="s">
        <v>8533</v>
      </c>
      <c r="U7" s="12" t="s">
        <v>3089</v>
      </c>
      <c r="V7" s="12" t="s">
        <v>927</v>
      </c>
      <c r="W7" s="12" t="s">
        <v>926</v>
      </c>
      <c r="X7" s="12" t="s">
        <v>3088</v>
      </c>
      <c r="Y7" s="12" t="s">
        <v>925</v>
      </c>
      <c r="Z7" s="12" t="s">
        <v>979</v>
      </c>
      <c r="AA7" s="12" t="s">
        <v>978</v>
      </c>
      <c r="AB7" s="12" t="s">
        <v>2837</v>
      </c>
      <c r="AC7" s="13">
        <v>3122</v>
      </c>
      <c r="AD7" s="12" t="s">
        <v>936</v>
      </c>
      <c r="AE7" s="12"/>
      <c r="AF7" s="12"/>
      <c r="AG7" s="12"/>
      <c r="AH7" s="12"/>
      <c r="AI7" s="12" t="s">
        <v>2855</v>
      </c>
      <c r="AJ7" s="12" t="s">
        <v>1083</v>
      </c>
      <c r="AK7" s="12" t="s">
        <v>3087</v>
      </c>
      <c r="AL7" s="12" t="s">
        <v>2922</v>
      </c>
    </row>
    <row r="8" spans="1:38" hidden="1" x14ac:dyDescent="0.25">
      <c r="A8" s="17">
        <v>900459737</v>
      </c>
      <c r="B8" s="14">
        <v>722</v>
      </c>
      <c r="C8" s="12" t="s">
        <v>2855</v>
      </c>
      <c r="D8" s="12" t="s">
        <v>3086</v>
      </c>
      <c r="E8" s="12" t="s">
        <v>934</v>
      </c>
      <c r="F8" s="3" t="s">
        <v>933</v>
      </c>
      <c r="G8" s="12" t="s">
        <v>932</v>
      </c>
      <c r="H8" s="12" t="s">
        <v>3085</v>
      </c>
      <c r="I8" s="12" t="s">
        <v>3084</v>
      </c>
      <c r="J8" s="12" t="s">
        <v>931</v>
      </c>
      <c r="K8" s="12" t="s">
        <v>930</v>
      </c>
      <c r="L8" s="12" t="s">
        <v>929</v>
      </c>
      <c r="M8" s="4">
        <v>28989863.969999999</v>
      </c>
      <c r="N8" s="4">
        <v>0</v>
      </c>
      <c r="O8" s="4">
        <v>28989863.969999999</v>
      </c>
      <c r="P8" s="4">
        <v>4755668.97</v>
      </c>
      <c r="Q8" s="4">
        <v>24234195</v>
      </c>
      <c r="R8" s="68">
        <f t="shared" si="0"/>
        <v>0.83595407777968955</v>
      </c>
      <c r="S8" s="3" t="s">
        <v>957</v>
      </c>
      <c r="T8" s="12" t="s">
        <v>8532</v>
      </c>
      <c r="U8" s="12" t="s">
        <v>3083</v>
      </c>
      <c r="V8" s="12" t="s">
        <v>927</v>
      </c>
      <c r="W8" s="12" t="s">
        <v>955</v>
      </c>
      <c r="X8" s="12" t="s">
        <v>3082</v>
      </c>
      <c r="Y8" s="12" t="s">
        <v>925</v>
      </c>
      <c r="Z8" s="12" t="s">
        <v>1015</v>
      </c>
      <c r="AA8" s="12" t="s">
        <v>1014</v>
      </c>
      <c r="AB8" s="12" t="s">
        <v>2933</v>
      </c>
      <c r="AC8" s="13">
        <v>3622</v>
      </c>
      <c r="AD8" s="12" t="s">
        <v>2797</v>
      </c>
      <c r="AE8" s="12" t="s">
        <v>8531</v>
      </c>
      <c r="AF8" s="12" t="s">
        <v>8530</v>
      </c>
      <c r="AG8" s="12" t="s">
        <v>8529</v>
      </c>
      <c r="AH8" s="12"/>
      <c r="AI8" s="12" t="s">
        <v>2855</v>
      </c>
      <c r="AJ8" s="12" t="s">
        <v>3063</v>
      </c>
      <c r="AK8" s="12" t="s">
        <v>3081</v>
      </c>
      <c r="AL8" s="12" t="s">
        <v>3048</v>
      </c>
    </row>
    <row r="9" spans="1:38" hidden="1" x14ac:dyDescent="0.25">
      <c r="A9" s="17">
        <v>900475780</v>
      </c>
      <c r="B9" s="14">
        <v>822</v>
      </c>
      <c r="C9" s="12" t="s">
        <v>2855</v>
      </c>
      <c r="D9" s="12" t="s">
        <v>3080</v>
      </c>
      <c r="E9" s="12" t="s">
        <v>1002</v>
      </c>
      <c r="F9" s="3" t="s">
        <v>933</v>
      </c>
      <c r="G9" s="12" t="s">
        <v>932</v>
      </c>
      <c r="H9" s="12" t="s">
        <v>988</v>
      </c>
      <c r="I9" s="12" t="s">
        <v>987</v>
      </c>
      <c r="J9" s="12" t="s">
        <v>931</v>
      </c>
      <c r="K9" s="12" t="s">
        <v>930</v>
      </c>
      <c r="L9" s="12" t="s">
        <v>929</v>
      </c>
      <c r="M9" s="4">
        <v>221736311</v>
      </c>
      <c r="N9" s="4">
        <v>-221736311</v>
      </c>
      <c r="O9" s="4">
        <v>0</v>
      </c>
      <c r="P9" s="4">
        <v>0</v>
      </c>
      <c r="Q9" s="4">
        <v>0</v>
      </c>
      <c r="R9" s="68">
        <f t="shared" si="0"/>
        <v>0</v>
      </c>
      <c r="S9" s="3" t="s">
        <v>957</v>
      </c>
      <c r="T9" s="12" t="s">
        <v>8455</v>
      </c>
      <c r="U9" s="12" t="s">
        <v>2800</v>
      </c>
      <c r="V9" s="12" t="s">
        <v>927</v>
      </c>
      <c r="W9" s="12" t="s">
        <v>955</v>
      </c>
      <c r="X9" s="12" t="s">
        <v>3079</v>
      </c>
      <c r="Y9" s="12" t="s">
        <v>925</v>
      </c>
      <c r="Z9" s="12" t="s">
        <v>984</v>
      </c>
      <c r="AA9" s="12" t="s">
        <v>983</v>
      </c>
      <c r="AB9" s="12" t="s">
        <v>2927</v>
      </c>
      <c r="AC9" s="13">
        <v>3722</v>
      </c>
      <c r="AD9" s="12" t="s">
        <v>2798</v>
      </c>
      <c r="AE9" s="12"/>
      <c r="AF9" s="12"/>
      <c r="AG9" s="12"/>
      <c r="AH9" s="12"/>
      <c r="AI9" s="12" t="s">
        <v>2855</v>
      </c>
      <c r="AJ9" s="12" t="s">
        <v>943</v>
      </c>
      <c r="AK9" s="12" t="s">
        <v>3078</v>
      </c>
      <c r="AL9" s="12" t="s">
        <v>3048</v>
      </c>
    </row>
    <row r="10" spans="1:38" hidden="1" x14ac:dyDescent="0.25">
      <c r="A10" s="17">
        <v>830021022</v>
      </c>
      <c r="B10" s="14">
        <v>1022</v>
      </c>
      <c r="C10" s="12" t="s">
        <v>2855</v>
      </c>
      <c r="D10" s="12" t="s">
        <v>3077</v>
      </c>
      <c r="E10" s="12" t="s">
        <v>934</v>
      </c>
      <c r="F10" s="3" t="s">
        <v>933</v>
      </c>
      <c r="G10" s="12" t="s">
        <v>932</v>
      </c>
      <c r="H10" s="12" t="s">
        <v>2336</v>
      </c>
      <c r="I10" s="12" t="s">
        <v>2335</v>
      </c>
      <c r="J10" s="12" t="s">
        <v>931</v>
      </c>
      <c r="K10" s="12" t="s">
        <v>930</v>
      </c>
      <c r="L10" s="12" t="s">
        <v>929</v>
      </c>
      <c r="M10" s="4">
        <v>135700000</v>
      </c>
      <c r="N10" s="4">
        <v>0</v>
      </c>
      <c r="O10" s="4">
        <v>135700000</v>
      </c>
      <c r="P10" s="4">
        <v>0</v>
      </c>
      <c r="Q10" s="4">
        <v>135700000</v>
      </c>
      <c r="R10" s="68">
        <f t="shared" si="0"/>
        <v>1</v>
      </c>
      <c r="S10" s="3" t="s">
        <v>957</v>
      </c>
      <c r="T10" s="12" t="s">
        <v>7157</v>
      </c>
      <c r="U10" s="12" t="s">
        <v>907</v>
      </c>
      <c r="V10" s="12" t="s">
        <v>927</v>
      </c>
      <c r="W10" s="12" t="s">
        <v>955</v>
      </c>
      <c r="X10" s="12" t="s">
        <v>3076</v>
      </c>
      <c r="Y10" s="12" t="s">
        <v>925</v>
      </c>
      <c r="Z10" s="12" t="s">
        <v>924</v>
      </c>
      <c r="AA10" s="12" t="s">
        <v>923</v>
      </c>
      <c r="AB10" s="12" t="s">
        <v>2910</v>
      </c>
      <c r="AC10" s="13">
        <v>3922</v>
      </c>
      <c r="AD10" s="12" t="s">
        <v>2221</v>
      </c>
      <c r="AE10" s="12" t="s">
        <v>3075</v>
      </c>
      <c r="AF10" s="12" t="s">
        <v>8528</v>
      </c>
      <c r="AG10" s="12" t="s">
        <v>8527</v>
      </c>
      <c r="AH10" s="12"/>
      <c r="AI10" s="12" t="s">
        <v>2855</v>
      </c>
      <c r="AJ10" s="12" t="s">
        <v>2332</v>
      </c>
      <c r="AK10" s="12" t="s">
        <v>3074</v>
      </c>
      <c r="AL10" s="12" t="s">
        <v>3048</v>
      </c>
    </row>
    <row r="11" spans="1:38" hidden="1" x14ac:dyDescent="0.25">
      <c r="A11" s="17">
        <v>811021654</v>
      </c>
      <c r="B11" s="14">
        <v>1122</v>
      </c>
      <c r="C11" s="12" t="s">
        <v>2855</v>
      </c>
      <c r="D11" s="12" t="s">
        <v>3073</v>
      </c>
      <c r="E11" s="12" t="s">
        <v>934</v>
      </c>
      <c r="F11" s="3" t="s">
        <v>933</v>
      </c>
      <c r="G11" s="12" t="s">
        <v>932</v>
      </c>
      <c r="H11" s="12" t="s">
        <v>982</v>
      </c>
      <c r="I11" s="12" t="s">
        <v>981</v>
      </c>
      <c r="J11" s="12" t="s">
        <v>931</v>
      </c>
      <c r="K11" s="12" t="s">
        <v>930</v>
      </c>
      <c r="L11" s="12" t="s">
        <v>929</v>
      </c>
      <c r="M11" s="4">
        <v>11679504.98</v>
      </c>
      <c r="N11" s="4">
        <v>0</v>
      </c>
      <c r="O11" s="4">
        <v>11679504.98</v>
      </c>
      <c r="P11" s="4">
        <v>3839198.98</v>
      </c>
      <c r="Q11" s="4">
        <v>7840306</v>
      </c>
      <c r="R11" s="68">
        <f t="shared" si="0"/>
        <v>0.67128752574922912</v>
      </c>
      <c r="S11" s="3" t="s">
        <v>957</v>
      </c>
      <c r="T11" s="12" t="s">
        <v>8526</v>
      </c>
      <c r="U11" s="12" t="s">
        <v>3072</v>
      </c>
      <c r="V11" s="12" t="s">
        <v>927</v>
      </c>
      <c r="W11" s="12" t="s">
        <v>955</v>
      </c>
      <c r="X11" s="12" t="s">
        <v>3071</v>
      </c>
      <c r="Y11" s="12" t="s">
        <v>925</v>
      </c>
      <c r="Z11" s="12" t="s">
        <v>984</v>
      </c>
      <c r="AA11" s="12" t="s">
        <v>983</v>
      </c>
      <c r="AB11" s="12" t="s">
        <v>2904</v>
      </c>
      <c r="AC11" s="13">
        <v>4022</v>
      </c>
      <c r="AD11" s="12" t="s">
        <v>951</v>
      </c>
      <c r="AE11" s="12" t="s">
        <v>8525</v>
      </c>
      <c r="AF11" s="12" t="s">
        <v>8524</v>
      </c>
      <c r="AG11" s="12" t="s">
        <v>8523</v>
      </c>
      <c r="AH11" s="12"/>
      <c r="AI11" s="12" t="s">
        <v>2855</v>
      </c>
      <c r="AJ11" s="12" t="s">
        <v>943</v>
      </c>
      <c r="AK11" s="12" t="s">
        <v>3070</v>
      </c>
      <c r="AL11" s="12" t="s">
        <v>3048</v>
      </c>
    </row>
    <row r="12" spans="1:38" hidden="1" x14ac:dyDescent="0.25">
      <c r="A12" s="17">
        <v>811044253</v>
      </c>
      <c r="B12" s="14">
        <v>1222</v>
      </c>
      <c r="C12" s="12" t="s">
        <v>2855</v>
      </c>
      <c r="D12" s="12" t="s">
        <v>3069</v>
      </c>
      <c r="E12" s="12" t="s">
        <v>934</v>
      </c>
      <c r="F12" s="3" t="s">
        <v>933</v>
      </c>
      <c r="G12" s="12" t="s">
        <v>932</v>
      </c>
      <c r="H12" s="12" t="s">
        <v>988</v>
      </c>
      <c r="I12" s="12" t="s">
        <v>987</v>
      </c>
      <c r="J12" s="12" t="s">
        <v>931</v>
      </c>
      <c r="K12" s="12" t="s">
        <v>930</v>
      </c>
      <c r="L12" s="12" t="s">
        <v>929</v>
      </c>
      <c r="M12" s="4">
        <v>59700829</v>
      </c>
      <c r="N12" s="4">
        <v>0</v>
      </c>
      <c r="O12" s="4">
        <v>59700829</v>
      </c>
      <c r="P12" s="4">
        <v>4316315.6100000003</v>
      </c>
      <c r="Q12" s="4">
        <v>55384513.390000001</v>
      </c>
      <c r="R12" s="68">
        <f t="shared" si="0"/>
        <v>0.92770090998233878</v>
      </c>
      <c r="S12" s="3" t="s">
        <v>957</v>
      </c>
      <c r="T12" s="12" t="s">
        <v>8522</v>
      </c>
      <c r="U12" s="12" t="s">
        <v>3068</v>
      </c>
      <c r="V12" s="12" t="s">
        <v>927</v>
      </c>
      <c r="W12" s="12" t="s">
        <v>955</v>
      </c>
      <c r="X12" s="12" t="s">
        <v>3067</v>
      </c>
      <c r="Y12" s="12" t="s">
        <v>925</v>
      </c>
      <c r="Z12" s="12" t="s">
        <v>984</v>
      </c>
      <c r="AA12" s="12" t="s">
        <v>983</v>
      </c>
      <c r="AB12" s="12" t="s">
        <v>2898</v>
      </c>
      <c r="AC12" s="13">
        <v>4122</v>
      </c>
      <c r="AD12" s="12" t="s">
        <v>2866</v>
      </c>
      <c r="AE12" s="12" t="s">
        <v>3066</v>
      </c>
      <c r="AF12" s="12" t="s">
        <v>3065</v>
      </c>
      <c r="AG12" s="12" t="s">
        <v>3064</v>
      </c>
      <c r="AH12" s="12"/>
      <c r="AI12" s="12" t="s">
        <v>2855</v>
      </c>
      <c r="AJ12" s="12" t="s">
        <v>3063</v>
      </c>
      <c r="AK12" s="12" t="s">
        <v>3062</v>
      </c>
      <c r="AL12" s="12" t="s">
        <v>3048</v>
      </c>
    </row>
    <row r="13" spans="1:38" hidden="1" x14ac:dyDescent="0.25">
      <c r="A13" s="17">
        <v>901462526</v>
      </c>
      <c r="B13" s="14">
        <v>1322</v>
      </c>
      <c r="C13" s="12" t="s">
        <v>2855</v>
      </c>
      <c r="D13" s="12" t="s">
        <v>3061</v>
      </c>
      <c r="E13" s="12" t="s">
        <v>934</v>
      </c>
      <c r="F13" s="3" t="s">
        <v>933</v>
      </c>
      <c r="G13" s="12" t="s">
        <v>932</v>
      </c>
      <c r="H13" s="12" t="s">
        <v>988</v>
      </c>
      <c r="I13" s="12" t="s">
        <v>987</v>
      </c>
      <c r="J13" s="12" t="s">
        <v>931</v>
      </c>
      <c r="K13" s="12" t="s">
        <v>930</v>
      </c>
      <c r="L13" s="12" t="s">
        <v>929</v>
      </c>
      <c r="M13" s="4">
        <v>99269848.290000007</v>
      </c>
      <c r="N13" s="4">
        <v>6271779.6699999999</v>
      </c>
      <c r="O13" s="4">
        <v>105541627.95999999</v>
      </c>
      <c r="P13" s="4">
        <v>72240543.640000001</v>
      </c>
      <c r="Q13" s="4">
        <v>33301084.319999993</v>
      </c>
      <c r="R13" s="68">
        <f t="shared" si="0"/>
        <v>0.31552558894222305</v>
      </c>
      <c r="S13" s="3" t="s">
        <v>957</v>
      </c>
      <c r="T13" s="12" t="s">
        <v>8521</v>
      </c>
      <c r="U13" s="12" t="s">
        <v>3060</v>
      </c>
      <c r="V13" s="12" t="s">
        <v>927</v>
      </c>
      <c r="W13" s="12" t="s">
        <v>955</v>
      </c>
      <c r="X13" s="12" t="s">
        <v>3059</v>
      </c>
      <c r="Y13" s="12" t="s">
        <v>925</v>
      </c>
      <c r="Z13" s="12" t="s">
        <v>947</v>
      </c>
      <c r="AA13" s="12" t="s">
        <v>946</v>
      </c>
      <c r="AB13" s="12" t="s">
        <v>2891</v>
      </c>
      <c r="AC13" s="13">
        <v>4222</v>
      </c>
      <c r="AD13" s="12" t="s">
        <v>1010</v>
      </c>
      <c r="AE13" s="12" t="s">
        <v>8520</v>
      </c>
      <c r="AF13" s="12" t="s">
        <v>3058</v>
      </c>
      <c r="AG13" s="12" t="s">
        <v>3057</v>
      </c>
      <c r="AH13" s="12"/>
      <c r="AI13" s="12" t="s">
        <v>2855</v>
      </c>
      <c r="AJ13" s="12" t="s">
        <v>943</v>
      </c>
      <c r="AK13" s="12" t="s">
        <v>3056</v>
      </c>
      <c r="AL13" s="12" t="s">
        <v>3048</v>
      </c>
    </row>
    <row r="14" spans="1:38" hidden="1" x14ac:dyDescent="0.25">
      <c r="A14" s="17">
        <v>830126395</v>
      </c>
      <c r="B14" s="14">
        <v>1422</v>
      </c>
      <c r="C14" s="12" t="s">
        <v>2855</v>
      </c>
      <c r="D14" s="12" t="s">
        <v>3055</v>
      </c>
      <c r="E14" s="12" t="s">
        <v>934</v>
      </c>
      <c r="F14" s="3" t="s">
        <v>933</v>
      </c>
      <c r="G14" s="12" t="s">
        <v>932</v>
      </c>
      <c r="H14" s="12" t="s">
        <v>988</v>
      </c>
      <c r="I14" s="12" t="s">
        <v>987</v>
      </c>
      <c r="J14" s="12" t="s">
        <v>931</v>
      </c>
      <c r="K14" s="12" t="s">
        <v>930</v>
      </c>
      <c r="L14" s="12" t="s">
        <v>929</v>
      </c>
      <c r="M14" s="4">
        <v>156197198</v>
      </c>
      <c r="N14" s="4">
        <v>6981274.4199999999</v>
      </c>
      <c r="O14" s="4">
        <v>163178472.41999999</v>
      </c>
      <c r="P14" s="4">
        <v>3019630.3</v>
      </c>
      <c r="Q14" s="4">
        <v>160158842.11999997</v>
      </c>
      <c r="R14" s="68">
        <f>+IFERROR(Q14/O14,0)</f>
        <v>0.98149492236801994</v>
      </c>
      <c r="S14" s="3" t="s">
        <v>957</v>
      </c>
      <c r="T14" s="12" t="s">
        <v>8519</v>
      </c>
      <c r="U14" s="12" t="s">
        <v>3054</v>
      </c>
      <c r="V14" s="12" t="s">
        <v>927</v>
      </c>
      <c r="W14" s="12" t="s">
        <v>955</v>
      </c>
      <c r="X14" s="12" t="s">
        <v>3053</v>
      </c>
      <c r="Y14" s="12" t="s">
        <v>925</v>
      </c>
      <c r="Z14" s="12" t="s">
        <v>984</v>
      </c>
      <c r="AA14" s="12" t="s">
        <v>983</v>
      </c>
      <c r="AB14" s="12" t="s">
        <v>2885</v>
      </c>
      <c r="AC14" s="13">
        <v>4322</v>
      </c>
      <c r="AD14" s="12" t="s">
        <v>2531</v>
      </c>
      <c r="AE14" s="12" t="s">
        <v>3052</v>
      </c>
      <c r="AF14" s="12" t="s">
        <v>3051</v>
      </c>
      <c r="AG14" s="12" t="s">
        <v>3050</v>
      </c>
      <c r="AH14" s="12"/>
      <c r="AI14" s="12" t="s">
        <v>2855</v>
      </c>
      <c r="AJ14" s="12" t="s">
        <v>943</v>
      </c>
      <c r="AK14" s="12" t="s">
        <v>3049</v>
      </c>
      <c r="AL14" s="12" t="s">
        <v>3048</v>
      </c>
    </row>
    <row r="15" spans="1:38" hidden="1" x14ac:dyDescent="0.25">
      <c r="A15" s="17">
        <v>43679277</v>
      </c>
      <c r="B15" s="14">
        <v>1522</v>
      </c>
      <c r="C15" s="12" t="s">
        <v>2855</v>
      </c>
      <c r="D15" s="12" t="s">
        <v>3047</v>
      </c>
      <c r="E15" s="12" t="s">
        <v>934</v>
      </c>
      <c r="F15" s="3" t="s">
        <v>933</v>
      </c>
      <c r="G15" s="12" t="s">
        <v>932</v>
      </c>
      <c r="H15" s="12" t="s">
        <v>949</v>
      </c>
      <c r="I15" s="12" t="s">
        <v>948</v>
      </c>
      <c r="J15" s="12" t="s">
        <v>931</v>
      </c>
      <c r="K15" s="12" t="s">
        <v>930</v>
      </c>
      <c r="L15" s="12" t="s">
        <v>929</v>
      </c>
      <c r="M15" s="4">
        <v>2267460</v>
      </c>
      <c r="N15" s="4">
        <v>0</v>
      </c>
      <c r="O15" s="4">
        <v>2267460</v>
      </c>
      <c r="P15" s="4">
        <v>0</v>
      </c>
      <c r="Q15" s="4">
        <v>2267460</v>
      </c>
      <c r="R15" s="68">
        <f t="shared" si="0"/>
        <v>1</v>
      </c>
      <c r="S15" s="3" t="s">
        <v>928</v>
      </c>
      <c r="T15" s="12" t="s">
        <v>7676</v>
      </c>
      <c r="U15" s="12" t="s">
        <v>1612</v>
      </c>
      <c r="V15" s="12" t="s">
        <v>927</v>
      </c>
      <c r="W15" s="12" t="s">
        <v>926</v>
      </c>
      <c r="X15" s="12" t="s">
        <v>1611</v>
      </c>
      <c r="Y15" s="12" t="s">
        <v>925</v>
      </c>
      <c r="Z15" s="12" t="s">
        <v>984</v>
      </c>
      <c r="AA15" s="12" t="s">
        <v>983</v>
      </c>
      <c r="AB15" s="12" t="s">
        <v>2879</v>
      </c>
      <c r="AC15" s="13">
        <v>4422</v>
      </c>
      <c r="AD15" s="12" t="s">
        <v>2828</v>
      </c>
      <c r="AE15" s="12" t="s">
        <v>3046</v>
      </c>
      <c r="AF15" s="12" t="s">
        <v>3045</v>
      </c>
      <c r="AG15" s="12" t="s">
        <v>3044</v>
      </c>
      <c r="AH15" s="12"/>
      <c r="AI15" s="12" t="s">
        <v>2855</v>
      </c>
      <c r="AJ15" s="12" t="s">
        <v>1083</v>
      </c>
      <c r="AK15" s="12" t="s">
        <v>3043</v>
      </c>
      <c r="AL15" s="12" t="s">
        <v>2922</v>
      </c>
    </row>
    <row r="16" spans="1:38" hidden="1" x14ac:dyDescent="0.25">
      <c r="A16" s="17">
        <v>8163295</v>
      </c>
      <c r="B16" s="14">
        <v>1622</v>
      </c>
      <c r="C16" s="12" t="s">
        <v>2855</v>
      </c>
      <c r="D16" s="12" t="s">
        <v>3042</v>
      </c>
      <c r="E16" s="12" t="s">
        <v>934</v>
      </c>
      <c r="F16" s="3" t="s">
        <v>933</v>
      </c>
      <c r="G16" s="12" t="s">
        <v>932</v>
      </c>
      <c r="H16" s="12" t="s">
        <v>949</v>
      </c>
      <c r="I16" s="12" t="s">
        <v>948</v>
      </c>
      <c r="J16" s="12" t="s">
        <v>931</v>
      </c>
      <c r="K16" s="12" t="s">
        <v>930</v>
      </c>
      <c r="L16" s="12" t="s">
        <v>929</v>
      </c>
      <c r="M16" s="4">
        <v>2267460</v>
      </c>
      <c r="N16" s="4">
        <v>0</v>
      </c>
      <c r="O16" s="4">
        <v>2267460</v>
      </c>
      <c r="P16" s="4">
        <v>0</v>
      </c>
      <c r="Q16" s="4">
        <v>2267460</v>
      </c>
      <c r="R16" s="68">
        <f t="shared" si="0"/>
        <v>1</v>
      </c>
      <c r="S16" s="3" t="s">
        <v>928</v>
      </c>
      <c r="T16" s="12" t="s">
        <v>7585</v>
      </c>
      <c r="U16" s="12" t="s">
        <v>1459</v>
      </c>
      <c r="V16" s="12" t="s">
        <v>927</v>
      </c>
      <c r="W16" s="12" t="s">
        <v>926</v>
      </c>
      <c r="X16" s="12" t="s">
        <v>1458</v>
      </c>
      <c r="Y16" s="12" t="s">
        <v>925</v>
      </c>
      <c r="Z16" s="12" t="s">
        <v>984</v>
      </c>
      <c r="AA16" s="12" t="s">
        <v>983</v>
      </c>
      <c r="AB16" s="12" t="s">
        <v>2872</v>
      </c>
      <c r="AC16" s="13">
        <v>4522</v>
      </c>
      <c r="AD16" s="12" t="s">
        <v>2911</v>
      </c>
      <c r="AE16" s="12" t="s">
        <v>3041</v>
      </c>
      <c r="AF16" s="12" t="s">
        <v>3040</v>
      </c>
      <c r="AG16" s="12" t="s">
        <v>3039</v>
      </c>
      <c r="AH16" s="12"/>
      <c r="AI16" s="12" t="s">
        <v>2855</v>
      </c>
      <c r="AJ16" s="12" t="s">
        <v>1083</v>
      </c>
      <c r="AK16" s="12" t="s">
        <v>3038</v>
      </c>
      <c r="AL16" s="12" t="s">
        <v>2922</v>
      </c>
    </row>
    <row r="17" spans="1:38" hidden="1" x14ac:dyDescent="0.25">
      <c r="A17" s="17">
        <v>80505097</v>
      </c>
      <c r="B17" s="14">
        <v>1722</v>
      </c>
      <c r="C17" s="12" t="s">
        <v>2855</v>
      </c>
      <c r="D17" s="12" t="s">
        <v>3037</v>
      </c>
      <c r="E17" s="12" t="s">
        <v>934</v>
      </c>
      <c r="F17" s="3" t="s">
        <v>933</v>
      </c>
      <c r="G17" s="12" t="s">
        <v>932</v>
      </c>
      <c r="H17" s="12" t="s">
        <v>949</v>
      </c>
      <c r="I17" s="12" t="s">
        <v>948</v>
      </c>
      <c r="J17" s="12" t="s">
        <v>931</v>
      </c>
      <c r="K17" s="12" t="s">
        <v>930</v>
      </c>
      <c r="L17" s="12" t="s">
        <v>929</v>
      </c>
      <c r="M17" s="4">
        <v>2251435</v>
      </c>
      <c r="N17" s="4">
        <v>0</v>
      </c>
      <c r="O17" s="4">
        <v>2251435</v>
      </c>
      <c r="P17" s="4">
        <v>0</v>
      </c>
      <c r="Q17" s="4">
        <v>2251435</v>
      </c>
      <c r="R17" s="68">
        <f t="shared" si="0"/>
        <v>1</v>
      </c>
      <c r="S17" s="3" t="s">
        <v>928</v>
      </c>
      <c r="T17" s="12" t="s">
        <v>7828</v>
      </c>
      <c r="U17" s="12" t="s">
        <v>1844</v>
      </c>
      <c r="V17" s="12" t="s">
        <v>927</v>
      </c>
      <c r="W17" s="12" t="s">
        <v>926</v>
      </c>
      <c r="X17" s="12" t="s">
        <v>1843</v>
      </c>
      <c r="Y17" s="12" t="s">
        <v>925</v>
      </c>
      <c r="Z17" s="12" t="s">
        <v>1409</v>
      </c>
      <c r="AA17" s="12" t="s">
        <v>1408</v>
      </c>
      <c r="AB17" s="12" t="s">
        <v>2865</v>
      </c>
      <c r="AC17" s="13">
        <v>4622</v>
      </c>
      <c r="AD17" s="12" t="s">
        <v>1001</v>
      </c>
      <c r="AE17" s="12" t="s">
        <v>3036</v>
      </c>
      <c r="AF17" s="12" t="s">
        <v>3035</v>
      </c>
      <c r="AG17" s="12" t="s">
        <v>3034</v>
      </c>
      <c r="AH17" s="12"/>
      <c r="AI17" s="12" t="s">
        <v>2855</v>
      </c>
      <c r="AJ17" s="12" t="s">
        <v>1083</v>
      </c>
      <c r="AK17" s="12" t="s">
        <v>3033</v>
      </c>
      <c r="AL17" s="12" t="s">
        <v>2922</v>
      </c>
    </row>
    <row r="18" spans="1:38" hidden="1" x14ac:dyDescent="0.25">
      <c r="A18" s="17">
        <v>1095798573</v>
      </c>
      <c r="B18" s="14">
        <v>1822</v>
      </c>
      <c r="C18" s="12" t="s">
        <v>2855</v>
      </c>
      <c r="D18" s="12" t="s">
        <v>3032</v>
      </c>
      <c r="E18" s="12" t="s">
        <v>934</v>
      </c>
      <c r="F18" s="3" t="s">
        <v>933</v>
      </c>
      <c r="G18" s="12" t="s">
        <v>932</v>
      </c>
      <c r="H18" s="12" t="s">
        <v>949</v>
      </c>
      <c r="I18" s="12" t="s">
        <v>948</v>
      </c>
      <c r="J18" s="12" t="s">
        <v>931</v>
      </c>
      <c r="K18" s="12" t="s">
        <v>930</v>
      </c>
      <c r="L18" s="12" t="s">
        <v>929</v>
      </c>
      <c r="M18" s="4">
        <v>2250573</v>
      </c>
      <c r="N18" s="4">
        <v>0</v>
      </c>
      <c r="O18" s="4">
        <v>2250573</v>
      </c>
      <c r="P18" s="4">
        <v>0</v>
      </c>
      <c r="Q18" s="4">
        <v>2250573</v>
      </c>
      <c r="R18" s="68">
        <f t="shared" si="0"/>
        <v>1</v>
      </c>
      <c r="S18" s="3" t="s">
        <v>928</v>
      </c>
      <c r="T18" s="12" t="s">
        <v>7805</v>
      </c>
      <c r="U18" s="12" t="s">
        <v>1811</v>
      </c>
      <c r="V18" s="12" t="s">
        <v>927</v>
      </c>
      <c r="W18" s="12" t="s">
        <v>926</v>
      </c>
      <c r="X18" s="12" t="s">
        <v>1810</v>
      </c>
      <c r="Y18" s="12" t="s">
        <v>925</v>
      </c>
      <c r="Z18" s="12" t="s">
        <v>1409</v>
      </c>
      <c r="AA18" s="12" t="s">
        <v>1408</v>
      </c>
      <c r="AB18" s="12" t="s">
        <v>2856</v>
      </c>
      <c r="AC18" s="13">
        <v>4722</v>
      </c>
      <c r="AD18" s="12" t="s">
        <v>2873</v>
      </c>
      <c r="AE18" s="12" t="s">
        <v>3031</v>
      </c>
      <c r="AF18" s="12" t="s">
        <v>3030</v>
      </c>
      <c r="AG18" s="12" t="s">
        <v>3029</v>
      </c>
      <c r="AH18" s="12"/>
      <c r="AI18" s="12" t="s">
        <v>2855</v>
      </c>
      <c r="AJ18" s="12" t="s">
        <v>943</v>
      </c>
      <c r="AK18" s="12" t="s">
        <v>3028</v>
      </c>
      <c r="AL18" s="12" t="s">
        <v>2922</v>
      </c>
    </row>
    <row r="19" spans="1:38" hidden="1" x14ac:dyDescent="0.25">
      <c r="A19" s="17">
        <v>1090423841</v>
      </c>
      <c r="B19" s="14">
        <v>1922</v>
      </c>
      <c r="C19" s="12" t="s">
        <v>2855</v>
      </c>
      <c r="D19" s="12" t="s">
        <v>3027</v>
      </c>
      <c r="E19" s="12" t="s">
        <v>934</v>
      </c>
      <c r="F19" s="3" t="s">
        <v>933</v>
      </c>
      <c r="G19" s="12" t="s">
        <v>932</v>
      </c>
      <c r="H19" s="12" t="s">
        <v>949</v>
      </c>
      <c r="I19" s="12" t="s">
        <v>948</v>
      </c>
      <c r="J19" s="12" t="s">
        <v>931</v>
      </c>
      <c r="K19" s="12" t="s">
        <v>930</v>
      </c>
      <c r="L19" s="12" t="s">
        <v>929</v>
      </c>
      <c r="M19" s="4">
        <v>2230967</v>
      </c>
      <c r="N19" s="4">
        <v>0</v>
      </c>
      <c r="O19" s="4">
        <v>2230967</v>
      </c>
      <c r="P19" s="4">
        <v>0</v>
      </c>
      <c r="Q19" s="4">
        <v>2230967</v>
      </c>
      <c r="R19" s="68">
        <f t="shared" si="0"/>
        <v>1</v>
      </c>
      <c r="S19" s="3" t="s">
        <v>928</v>
      </c>
      <c r="T19" s="12" t="s">
        <v>7684</v>
      </c>
      <c r="U19" s="12" t="s">
        <v>1624</v>
      </c>
      <c r="V19" s="12" t="s">
        <v>927</v>
      </c>
      <c r="W19" s="12" t="s">
        <v>926</v>
      </c>
      <c r="X19" s="12" t="s">
        <v>1623</v>
      </c>
      <c r="Y19" s="12" t="s">
        <v>925</v>
      </c>
      <c r="Z19" s="12" t="s">
        <v>979</v>
      </c>
      <c r="AA19" s="12" t="s">
        <v>978</v>
      </c>
      <c r="AB19" s="12" t="s">
        <v>2849</v>
      </c>
      <c r="AC19" s="13">
        <v>4822</v>
      </c>
      <c r="AD19" s="12" t="s">
        <v>2668</v>
      </c>
      <c r="AE19" s="12" t="s">
        <v>3026</v>
      </c>
      <c r="AF19" s="12" t="s">
        <v>1008</v>
      </c>
      <c r="AG19" s="12" t="s">
        <v>3025</v>
      </c>
      <c r="AH19" s="12"/>
      <c r="AI19" s="12" t="s">
        <v>2855</v>
      </c>
      <c r="AJ19" s="12" t="s">
        <v>1083</v>
      </c>
      <c r="AK19" s="12" t="s">
        <v>3024</v>
      </c>
      <c r="AL19" s="12" t="s">
        <v>2922</v>
      </c>
    </row>
    <row r="20" spans="1:38" hidden="1" x14ac:dyDescent="0.25">
      <c r="A20" s="17">
        <v>25800274</v>
      </c>
      <c r="B20" s="14">
        <v>2022</v>
      </c>
      <c r="C20" s="12" t="s">
        <v>2855</v>
      </c>
      <c r="D20" s="12" t="s">
        <v>3023</v>
      </c>
      <c r="E20" s="12" t="s">
        <v>934</v>
      </c>
      <c r="F20" s="3" t="s">
        <v>933</v>
      </c>
      <c r="G20" s="12" t="s">
        <v>932</v>
      </c>
      <c r="H20" s="12" t="s">
        <v>949</v>
      </c>
      <c r="I20" s="12" t="s">
        <v>948</v>
      </c>
      <c r="J20" s="12" t="s">
        <v>931</v>
      </c>
      <c r="K20" s="12" t="s">
        <v>930</v>
      </c>
      <c r="L20" s="12" t="s">
        <v>929</v>
      </c>
      <c r="M20" s="4">
        <v>2230967</v>
      </c>
      <c r="N20" s="4">
        <v>0</v>
      </c>
      <c r="O20" s="4">
        <v>2230967</v>
      </c>
      <c r="P20" s="4">
        <v>0</v>
      </c>
      <c r="Q20" s="4">
        <v>2230967</v>
      </c>
      <c r="R20" s="68">
        <f t="shared" si="0"/>
        <v>1</v>
      </c>
      <c r="S20" s="3" t="s">
        <v>928</v>
      </c>
      <c r="T20" s="12" t="s">
        <v>7836</v>
      </c>
      <c r="U20" s="12" t="s">
        <v>1856</v>
      </c>
      <c r="V20" s="12" t="s">
        <v>927</v>
      </c>
      <c r="W20" s="12" t="s">
        <v>926</v>
      </c>
      <c r="X20" s="12" t="s">
        <v>1855</v>
      </c>
      <c r="Y20" s="12" t="s">
        <v>925</v>
      </c>
      <c r="Z20" s="12" t="s">
        <v>984</v>
      </c>
      <c r="AA20" s="12" t="s">
        <v>983</v>
      </c>
      <c r="AB20" s="12" t="s">
        <v>2843</v>
      </c>
      <c r="AC20" s="13">
        <v>4922</v>
      </c>
      <c r="AD20" s="12" t="s">
        <v>2577</v>
      </c>
      <c r="AE20" s="12" t="s">
        <v>3022</v>
      </c>
      <c r="AF20" s="12" t="s">
        <v>1000</v>
      </c>
      <c r="AG20" s="12" t="s">
        <v>3021</v>
      </c>
      <c r="AH20" s="12"/>
      <c r="AI20" s="12" t="s">
        <v>2855</v>
      </c>
      <c r="AJ20" s="12" t="s">
        <v>943</v>
      </c>
      <c r="AK20" s="12" t="s">
        <v>3020</v>
      </c>
      <c r="AL20" s="12" t="s">
        <v>2922</v>
      </c>
    </row>
    <row r="21" spans="1:38" hidden="1" x14ac:dyDescent="0.25">
      <c r="A21" s="17">
        <v>1067402507</v>
      </c>
      <c r="B21" s="14">
        <v>2122</v>
      </c>
      <c r="C21" s="12" t="s">
        <v>2855</v>
      </c>
      <c r="D21" s="12" t="s">
        <v>3019</v>
      </c>
      <c r="E21" s="12" t="s">
        <v>1002</v>
      </c>
      <c r="F21" s="3" t="s">
        <v>933</v>
      </c>
      <c r="G21" s="12" t="s">
        <v>932</v>
      </c>
      <c r="H21" s="12" t="s">
        <v>949</v>
      </c>
      <c r="I21" s="12" t="s">
        <v>948</v>
      </c>
      <c r="J21" s="12" t="s">
        <v>931</v>
      </c>
      <c r="K21" s="12" t="s">
        <v>930</v>
      </c>
      <c r="L21" s="12" t="s">
        <v>929</v>
      </c>
      <c r="M21" s="4">
        <v>2193408</v>
      </c>
      <c r="N21" s="4">
        <v>0</v>
      </c>
      <c r="O21" s="4">
        <v>2193408</v>
      </c>
      <c r="P21" s="4">
        <v>2193408</v>
      </c>
      <c r="Q21" s="4">
        <v>0</v>
      </c>
      <c r="R21" s="68">
        <f t="shared" si="0"/>
        <v>0</v>
      </c>
      <c r="S21" s="3" t="s">
        <v>928</v>
      </c>
      <c r="T21" s="12" t="s">
        <v>8518</v>
      </c>
      <c r="U21" s="12" t="s">
        <v>3018</v>
      </c>
      <c r="V21" s="12" t="s">
        <v>927</v>
      </c>
      <c r="W21" s="12" t="s">
        <v>926</v>
      </c>
      <c r="X21" s="12" t="s">
        <v>3017</v>
      </c>
      <c r="Y21" s="12" t="s">
        <v>925</v>
      </c>
      <c r="Z21" s="12" t="s">
        <v>979</v>
      </c>
      <c r="AA21" s="12" t="s">
        <v>978</v>
      </c>
      <c r="AB21" s="12" t="s">
        <v>2836</v>
      </c>
      <c r="AC21" s="13">
        <v>5022</v>
      </c>
      <c r="AD21" s="12" t="s">
        <v>2578</v>
      </c>
      <c r="AE21" s="12"/>
      <c r="AF21" s="12"/>
      <c r="AG21" s="12"/>
      <c r="AH21" s="12"/>
      <c r="AI21" s="12" t="s">
        <v>2855</v>
      </c>
      <c r="AJ21" s="12" t="s">
        <v>1083</v>
      </c>
      <c r="AK21" s="12" t="s">
        <v>3016</v>
      </c>
      <c r="AL21" s="12" t="s">
        <v>2922</v>
      </c>
    </row>
    <row r="22" spans="1:38" hidden="1" x14ac:dyDescent="0.25">
      <c r="A22" s="17">
        <v>98394090</v>
      </c>
      <c r="B22" s="14">
        <v>2222</v>
      </c>
      <c r="C22" s="12" t="s">
        <v>2855</v>
      </c>
      <c r="D22" s="12" t="s">
        <v>3015</v>
      </c>
      <c r="E22" s="12" t="s">
        <v>934</v>
      </c>
      <c r="F22" s="3" t="s">
        <v>933</v>
      </c>
      <c r="G22" s="12" t="s">
        <v>932</v>
      </c>
      <c r="H22" s="12" t="s">
        <v>949</v>
      </c>
      <c r="I22" s="12" t="s">
        <v>948</v>
      </c>
      <c r="J22" s="12" t="s">
        <v>931</v>
      </c>
      <c r="K22" s="12" t="s">
        <v>930</v>
      </c>
      <c r="L22" s="12" t="s">
        <v>929</v>
      </c>
      <c r="M22" s="4">
        <v>2151407</v>
      </c>
      <c r="N22" s="4">
        <v>0</v>
      </c>
      <c r="O22" s="4">
        <v>2151407</v>
      </c>
      <c r="P22" s="4">
        <v>0</v>
      </c>
      <c r="Q22" s="4">
        <v>2151407</v>
      </c>
      <c r="R22" s="68">
        <f t="shared" si="0"/>
        <v>1</v>
      </c>
      <c r="S22" s="3" t="s">
        <v>928</v>
      </c>
      <c r="T22" s="12" t="s">
        <v>7552</v>
      </c>
      <c r="U22" s="12" t="s">
        <v>1402</v>
      </c>
      <c r="V22" s="12" t="s">
        <v>927</v>
      </c>
      <c r="W22" s="12" t="s">
        <v>926</v>
      </c>
      <c r="X22" s="12" t="s">
        <v>1401</v>
      </c>
      <c r="Y22" s="12" t="s">
        <v>925</v>
      </c>
      <c r="Z22" s="12" t="s">
        <v>947</v>
      </c>
      <c r="AA22" s="12" t="s">
        <v>946</v>
      </c>
      <c r="AB22" s="12" t="s">
        <v>2827</v>
      </c>
      <c r="AC22" s="13">
        <v>5122</v>
      </c>
      <c r="AD22" s="12" t="s">
        <v>2596</v>
      </c>
      <c r="AE22" s="12" t="s">
        <v>3014</v>
      </c>
      <c r="AF22" s="12" t="s">
        <v>3013</v>
      </c>
      <c r="AG22" s="12" t="s">
        <v>3012</v>
      </c>
      <c r="AH22" s="12"/>
      <c r="AI22" s="12" t="s">
        <v>2855</v>
      </c>
      <c r="AJ22" s="12" t="s">
        <v>1083</v>
      </c>
      <c r="AK22" s="12" t="s">
        <v>3011</v>
      </c>
      <c r="AL22" s="12" t="s">
        <v>2922</v>
      </c>
    </row>
    <row r="23" spans="1:38" hidden="1" x14ac:dyDescent="0.25">
      <c r="A23" s="17">
        <v>1067899675</v>
      </c>
      <c r="B23" s="14">
        <v>2322</v>
      </c>
      <c r="C23" s="12" t="s">
        <v>2855</v>
      </c>
      <c r="D23" s="12" t="s">
        <v>3010</v>
      </c>
      <c r="E23" s="12" t="s">
        <v>934</v>
      </c>
      <c r="F23" s="3" t="s">
        <v>933</v>
      </c>
      <c r="G23" s="12" t="s">
        <v>932</v>
      </c>
      <c r="H23" s="12" t="s">
        <v>949</v>
      </c>
      <c r="I23" s="12" t="s">
        <v>948</v>
      </c>
      <c r="J23" s="12" t="s">
        <v>931</v>
      </c>
      <c r="K23" s="12" t="s">
        <v>930</v>
      </c>
      <c r="L23" s="12" t="s">
        <v>929</v>
      </c>
      <c r="M23" s="4">
        <v>2131800</v>
      </c>
      <c r="N23" s="4">
        <v>0</v>
      </c>
      <c r="O23" s="4">
        <v>2131800</v>
      </c>
      <c r="P23" s="4">
        <v>0</v>
      </c>
      <c r="Q23" s="4">
        <v>2131800</v>
      </c>
      <c r="R23" s="68">
        <f t="shared" si="0"/>
        <v>1</v>
      </c>
      <c r="S23" s="3" t="s">
        <v>928</v>
      </c>
      <c r="T23" s="12" t="s">
        <v>7824</v>
      </c>
      <c r="U23" s="12" t="s">
        <v>1839</v>
      </c>
      <c r="V23" s="12" t="s">
        <v>927</v>
      </c>
      <c r="W23" s="12" t="s">
        <v>926</v>
      </c>
      <c r="X23" s="12" t="s">
        <v>1838</v>
      </c>
      <c r="Y23" s="12" t="s">
        <v>925</v>
      </c>
      <c r="Z23" s="12" t="s">
        <v>984</v>
      </c>
      <c r="AA23" s="12" t="s">
        <v>983</v>
      </c>
      <c r="AB23" s="12" t="s">
        <v>2821</v>
      </c>
      <c r="AC23" s="13">
        <v>5222</v>
      </c>
      <c r="AD23" s="12" t="s">
        <v>2459</v>
      </c>
      <c r="AE23" s="12" t="s">
        <v>3009</v>
      </c>
      <c r="AF23" s="12" t="s">
        <v>3008</v>
      </c>
      <c r="AG23" s="12" t="s">
        <v>3007</v>
      </c>
      <c r="AH23" s="12"/>
      <c r="AI23" s="12" t="s">
        <v>2855</v>
      </c>
      <c r="AJ23" s="12" t="s">
        <v>1083</v>
      </c>
      <c r="AK23" s="12" t="s">
        <v>3006</v>
      </c>
      <c r="AL23" s="12" t="s">
        <v>2922</v>
      </c>
    </row>
    <row r="24" spans="1:38" hidden="1" x14ac:dyDescent="0.25">
      <c r="A24" s="17">
        <v>81715667</v>
      </c>
      <c r="B24" s="14">
        <v>2422</v>
      </c>
      <c r="C24" s="12" t="s">
        <v>2855</v>
      </c>
      <c r="D24" s="12" t="s">
        <v>3005</v>
      </c>
      <c r="E24" s="12" t="s">
        <v>934</v>
      </c>
      <c r="F24" s="3" t="s">
        <v>933</v>
      </c>
      <c r="G24" s="12" t="s">
        <v>932</v>
      </c>
      <c r="H24" s="12" t="s">
        <v>949</v>
      </c>
      <c r="I24" s="12" t="s">
        <v>948</v>
      </c>
      <c r="J24" s="12" t="s">
        <v>931</v>
      </c>
      <c r="K24" s="12" t="s">
        <v>930</v>
      </c>
      <c r="L24" s="12" t="s">
        <v>929</v>
      </c>
      <c r="M24" s="4">
        <v>2065749</v>
      </c>
      <c r="N24" s="4">
        <v>0</v>
      </c>
      <c r="O24" s="4">
        <v>2065749</v>
      </c>
      <c r="P24" s="4">
        <v>0</v>
      </c>
      <c r="Q24" s="4">
        <v>2065749</v>
      </c>
      <c r="R24" s="68">
        <f t="shared" si="0"/>
        <v>1</v>
      </c>
      <c r="S24" s="3" t="s">
        <v>928</v>
      </c>
      <c r="T24" s="12" t="s">
        <v>7688</v>
      </c>
      <c r="U24" s="12" t="s">
        <v>1631</v>
      </c>
      <c r="V24" s="12" t="s">
        <v>927</v>
      </c>
      <c r="W24" s="12" t="s">
        <v>926</v>
      </c>
      <c r="X24" s="12" t="s">
        <v>1630</v>
      </c>
      <c r="Y24" s="12" t="s">
        <v>925</v>
      </c>
      <c r="Z24" s="12" t="s">
        <v>979</v>
      </c>
      <c r="AA24" s="12" t="s">
        <v>978</v>
      </c>
      <c r="AB24" s="12" t="s">
        <v>2813</v>
      </c>
      <c r="AC24" s="13">
        <v>5322</v>
      </c>
      <c r="AD24" s="12" t="s">
        <v>2460</v>
      </c>
      <c r="AE24" s="12" t="s">
        <v>3004</v>
      </c>
      <c r="AF24" s="12" t="s">
        <v>3003</v>
      </c>
      <c r="AG24" s="12" t="s">
        <v>3002</v>
      </c>
      <c r="AH24" s="12"/>
      <c r="AI24" s="12" t="s">
        <v>2855</v>
      </c>
      <c r="AJ24" s="12" t="s">
        <v>1083</v>
      </c>
      <c r="AK24" s="12" t="s">
        <v>3001</v>
      </c>
      <c r="AL24" s="12" t="s">
        <v>2922</v>
      </c>
    </row>
    <row r="25" spans="1:38" hidden="1" x14ac:dyDescent="0.25">
      <c r="A25" s="17">
        <v>37535630</v>
      </c>
      <c r="B25" s="14">
        <v>2522</v>
      </c>
      <c r="C25" s="12" t="s">
        <v>2855</v>
      </c>
      <c r="D25" s="12" t="s">
        <v>3000</v>
      </c>
      <c r="E25" s="12" t="s">
        <v>934</v>
      </c>
      <c r="F25" s="3" t="s">
        <v>933</v>
      </c>
      <c r="G25" s="12" t="s">
        <v>932</v>
      </c>
      <c r="H25" s="12" t="s">
        <v>949</v>
      </c>
      <c r="I25" s="12" t="s">
        <v>948</v>
      </c>
      <c r="J25" s="12" t="s">
        <v>931</v>
      </c>
      <c r="K25" s="12" t="s">
        <v>930</v>
      </c>
      <c r="L25" s="12" t="s">
        <v>929</v>
      </c>
      <c r="M25" s="4">
        <v>2030933</v>
      </c>
      <c r="N25" s="4">
        <v>0</v>
      </c>
      <c r="O25" s="4">
        <v>2030933</v>
      </c>
      <c r="P25" s="4">
        <v>0</v>
      </c>
      <c r="Q25" s="4">
        <v>2030933</v>
      </c>
      <c r="R25" s="68">
        <f t="shared" si="0"/>
        <v>1</v>
      </c>
      <c r="S25" s="3" t="s">
        <v>928</v>
      </c>
      <c r="T25" s="12" t="s">
        <v>7725</v>
      </c>
      <c r="U25" s="12" t="s">
        <v>1694</v>
      </c>
      <c r="V25" s="12" t="s">
        <v>927</v>
      </c>
      <c r="W25" s="12" t="s">
        <v>926</v>
      </c>
      <c r="X25" s="12" t="s">
        <v>1693</v>
      </c>
      <c r="Y25" s="12" t="s">
        <v>925</v>
      </c>
      <c r="Z25" s="12" t="s">
        <v>979</v>
      </c>
      <c r="AA25" s="12" t="s">
        <v>978</v>
      </c>
      <c r="AB25" s="12" t="s">
        <v>2805</v>
      </c>
      <c r="AC25" s="13">
        <v>5422</v>
      </c>
      <c r="AD25" s="12" t="s">
        <v>1241</v>
      </c>
      <c r="AE25" s="12" t="s">
        <v>2999</v>
      </c>
      <c r="AF25" s="12" t="s">
        <v>2998</v>
      </c>
      <c r="AG25" s="12" t="s">
        <v>2997</v>
      </c>
      <c r="AH25" s="12"/>
      <c r="AI25" s="12" t="s">
        <v>2855</v>
      </c>
      <c r="AJ25" s="12" t="s">
        <v>1083</v>
      </c>
      <c r="AK25" s="12" t="s">
        <v>2996</v>
      </c>
      <c r="AL25" s="12" t="s">
        <v>2922</v>
      </c>
    </row>
    <row r="26" spans="1:38" hidden="1" x14ac:dyDescent="0.25">
      <c r="A26" s="17">
        <v>1094908962</v>
      </c>
      <c r="B26" s="14">
        <v>2622</v>
      </c>
      <c r="C26" s="12" t="s">
        <v>2855</v>
      </c>
      <c r="D26" s="12" t="s">
        <v>2995</v>
      </c>
      <c r="E26" s="12" t="s">
        <v>934</v>
      </c>
      <c r="F26" s="3" t="s">
        <v>933</v>
      </c>
      <c r="G26" s="12" t="s">
        <v>932</v>
      </c>
      <c r="H26" s="12" t="s">
        <v>949</v>
      </c>
      <c r="I26" s="12" t="s">
        <v>948</v>
      </c>
      <c r="J26" s="12" t="s">
        <v>931</v>
      </c>
      <c r="K26" s="12" t="s">
        <v>930</v>
      </c>
      <c r="L26" s="12" t="s">
        <v>929</v>
      </c>
      <c r="M26" s="4">
        <v>2030933</v>
      </c>
      <c r="N26" s="4">
        <v>0</v>
      </c>
      <c r="O26" s="4">
        <v>2030933</v>
      </c>
      <c r="P26" s="4">
        <v>0</v>
      </c>
      <c r="Q26" s="4">
        <v>2030933</v>
      </c>
      <c r="R26" s="68">
        <f t="shared" si="0"/>
        <v>1</v>
      </c>
      <c r="S26" s="3" t="s">
        <v>928</v>
      </c>
      <c r="T26" s="12" t="s">
        <v>7556</v>
      </c>
      <c r="U26" s="12" t="s">
        <v>1411</v>
      </c>
      <c r="V26" s="12" t="s">
        <v>927</v>
      </c>
      <c r="W26" s="12" t="s">
        <v>926</v>
      </c>
      <c r="X26" s="12" t="s">
        <v>1410</v>
      </c>
      <c r="Y26" s="12" t="s">
        <v>925</v>
      </c>
      <c r="Z26" s="12" t="s">
        <v>1409</v>
      </c>
      <c r="AA26" s="12" t="s">
        <v>1408</v>
      </c>
      <c r="AB26" s="12" t="s">
        <v>2796</v>
      </c>
      <c r="AC26" s="13">
        <v>5522</v>
      </c>
      <c r="AD26" s="12" t="s">
        <v>1242</v>
      </c>
      <c r="AE26" s="12" t="s">
        <v>2994</v>
      </c>
      <c r="AF26" s="12" t="s">
        <v>2993</v>
      </c>
      <c r="AG26" s="12" t="s">
        <v>2992</v>
      </c>
      <c r="AH26" s="12"/>
      <c r="AI26" s="12" t="s">
        <v>2855</v>
      </c>
      <c r="AJ26" s="12" t="s">
        <v>1083</v>
      </c>
      <c r="AK26" s="12" t="s">
        <v>2991</v>
      </c>
      <c r="AL26" s="12" t="s">
        <v>2922</v>
      </c>
    </row>
    <row r="27" spans="1:38" hidden="1" x14ac:dyDescent="0.25">
      <c r="A27" s="17">
        <v>1144063247</v>
      </c>
      <c r="B27" s="14">
        <v>2722</v>
      </c>
      <c r="C27" s="12" t="s">
        <v>2855</v>
      </c>
      <c r="D27" s="12" t="s">
        <v>2990</v>
      </c>
      <c r="E27" s="12" t="s">
        <v>934</v>
      </c>
      <c r="F27" s="3" t="s">
        <v>933</v>
      </c>
      <c r="G27" s="12" t="s">
        <v>932</v>
      </c>
      <c r="H27" s="12" t="s">
        <v>949</v>
      </c>
      <c r="I27" s="12" t="s">
        <v>948</v>
      </c>
      <c r="J27" s="12" t="s">
        <v>931</v>
      </c>
      <c r="K27" s="12" t="s">
        <v>930</v>
      </c>
      <c r="L27" s="12" t="s">
        <v>929</v>
      </c>
      <c r="M27" s="4">
        <v>2538667</v>
      </c>
      <c r="N27" s="4">
        <v>0</v>
      </c>
      <c r="O27" s="4">
        <v>2538667</v>
      </c>
      <c r="P27" s="4">
        <v>0</v>
      </c>
      <c r="Q27" s="4">
        <v>2538667</v>
      </c>
      <c r="R27" s="68">
        <f t="shared" si="0"/>
        <v>1</v>
      </c>
      <c r="S27" s="3" t="s">
        <v>928</v>
      </c>
      <c r="T27" s="12" t="s">
        <v>7729</v>
      </c>
      <c r="U27" s="12" t="s">
        <v>1700</v>
      </c>
      <c r="V27" s="12" t="s">
        <v>927</v>
      </c>
      <c r="W27" s="12" t="s">
        <v>926</v>
      </c>
      <c r="X27" s="12" t="s">
        <v>1699</v>
      </c>
      <c r="Y27" s="12" t="s">
        <v>925</v>
      </c>
      <c r="Z27" s="12" t="s">
        <v>1015</v>
      </c>
      <c r="AA27" s="12" t="s">
        <v>1014</v>
      </c>
      <c r="AB27" s="12" t="s">
        <v>2367</v>
      </c>
      <c r="AC27" s="13">
        <v>5622</v>
      </c>
      <c r="AD27" s="12" t="s">
        <v>1477</v>
      </c>
      <c r="AE27" s="12" t="s">
        <v>1009</v>
      </c>
      <c r="AF27" s="12" t="s">
        <v>1130</v>
      </c>
      <c r="AG27" s="12" t="s">
        <v>2989</v>
      </c>
      <c r="AH27" s="12"/>
      <c r="AI27" s="12" t="s">
        <v>2855</v>
      </c>
      <c r="AJ27" s="12" t="s">
        <v>1083</v>
      </c>
      <c r="AK27" s="12" t="s">
        <v>2988</v>
      </c>
      <c r="AL27" s="12" t="s">
        <v>2922</v>
      </c>
    </row>
    <row r="28" spans="1:38" hidden="1" x14ac:dyDescent="0.25">
      <c r="A28" s="17">
        <v>1103951266</v>
      </c>
      <c r="B28" s="14">
        <v>2822</v>
      </c>
      <c r="C28" s="12" t="s">
        <v>2855</v>
      </c>
      <c r="D28" s="12" t="s">
        <v>2987</v>
      </c>
      <c r="E28" s="12" t="s">
        <v>934</v>
      </c>
      <c r="F28" s="3" t="s">
        <v>933</v>
      </c>
      <c r="G28" s="12" t="s">
        <v>932</v>
      </c>
      <c r="H28" s="12" t="s">
        <v>949</v>
      </c>
      <c r="I28" s="12" t="s">
        <v>948</v>
      </c>
      <c r="J28" s="12" t="s">
        <v>931</v>
      </c>
      <c r="K28" s="12" t="s">
        <v>930</v>
      </c>
      <c r="L28" s="12" t="s">
        <v>929</v>
      </c>
      <c r="M28" s="4">
        <v>1953300</v>
      </c>
      <c r="N28" s="4">
        <v>0</v>
      </c>
      <c r="O28" s="4">
        <v>1953300</v>
      </c>
      <c r="P28" s="4">
        <v>0</v>
      </c>
      <c r="Q28" s="4">
        <v>1953300</v>
      </c>
      <c r="R28" s="68">
        <f t="shared" si="0"/>
        <v>1</v>
      </c>
      <c r="S28" s="3" t="s">
        <v>928</v>
      </c>
      <c r="T28" s="12" t="s">
        <v>7793</v>
      </c>
      <c r="U28" s="12" t="s">
        <v>1792</v>
      </c>
      <c r="V28" s="12" t="s">
        <v>927</v>
      </c>
      <c r="W28" s="12" t="s">
        <v>926</v>
      </c>
      <c r="X28" s="12" t="s">
        <v>1791</v>
      </c>
      <c r="Y28" s="12" t="s">
        <v>925</v>
      </c>
      <c r="Z28" s="12" t="s">
        <v>984</v>
      </c>
      <c r="AA28" s="12" t="s">
        <v>983</v>
      </c>
      <c r="AB28" s="12" t="s">
        <v>2784</v>
      </c>
      <c r="AC28" s="13">
        <v>5722</v>
      </c>
      <c r="AD28" s="12" t="s">
        <v>2986</v>
      </c>
      <c r="AE28" s="12" t="s">
        <v>2985</v>
      </c>
      <c r="AF28" s="12" t="s">
        <v>2984</v>
      </c>
      <c r="AG28" s="12" t="s">
        <v>2983</v>
      </c>
      <c r="AH28" s="12"/>
      <c r="AI28" s="12" t="s">
        <v>2855</v>
      </c>
      <c r="AJ28" s="12" t="s">
        <v>1083</v>
      </c>
      <c r="AK28" s="12" t="s">
        <v>2982</v>
      </c>
      <c r="AL28" s="12" t="s">
        <v>2922</v>
      </c>
    </row>
    <row r="29" spans="1:38" hidden="1" x14ac:dyDescent="0.25">
      <c r="A29" s="17">
        <v>1024471243</v>
      </c>
      <c r="B29" s="14">
        <v>2922</v>
      </c>
      <c r="C29" s="12" t="s">
        <v>2855</v>
      </c>
      <c r="D29" s="12" t="s">
        <v>2981</v>
      </c>
      <c r="E29" s="12" t="s">
        <v>934</v>
      </c>
      <c r="F29" s="3" t="s">
        <v>933</v>
      </c>
      <c r="G29" s="12" t="s">
        <v>932</v>
      </c>
      <c r="H29" s="12" t="s">
        <v>949</v>
      </c>
      <c r="I29" s="12" t="s">
        <v>948</v>
      </c>
      <c r="J29" s="12" t="s">
        <v>931</v>
      </c>
      <c r="K29" s="12" t="s">
        <v>930</v>
      </c>
      <c r="L29" s="12" t="s">
        <v>929</v>
      </c>
      <c r="M29" s="4">
        <v>1953300</v>
      </c>
      <c r="N29" s="4">
        <v>0</v>
      </c>
      <c r="O29" s="4">
        <v>1953300</v>
      </c>
      <c r="P29" s="4">
        <v>0</v>
      </c>
      <c r="Q29" s="4">
        <v>1953300</v>
      </c>
      <c r="R29" s="68">
        <f t="shared" si="0"/>
        <v>1</v>
      </c>
      <c r="S29" s="3" t="s">
        <v>928</v>
      </c>
      <c r="T29" s="12" t="s">
        <v>7832</v>
      </c>
      <c r="U29" s="12" t="s">
        <v>1851</v>
      </c>
      <c r="V29" s="12" t="s">
        <v>927</v>
      </c>
      <c r="W29" s="12" t="s">
        <v>926</v>
      </c>
      <c r="X29" s="12" t="s">
        <v>1850</v>
      </c>
      <c r="Y29" s="12" t="s">
        <v>925</v>
      </c>
      <c r="Z29" s="12" t="s">
        <v>924</v>
      </c>
      <c r="AA29" s="12" t="s">
        <v>923</v>
      </c>
      <c r="AB29" s="12" t="s">
        <v>2778</v>
      </c>
      <c r="AC29" s="13">
        <v>5822</v>
      </c>
      <c r="AD29" s="12" t="s">
        <v>2980</v>
      </c>
      <c r="AE29" s="12" t="s">
        <v>2979</v>
      </c>
      <c r="AF29" s="12" t="s">
        <v>2978</v>
      </c>
      <c r="AG29" s="12" t="s">
        <v>2977</v>
      </c>
      <c r="AH29" s="12"/>
      <c r="AI29" s="12" t="s">
        <v>2855</v>
      </c>
      <c r="AJ29" s="12" t="s">
        <v>1083</v>
      </c>
      <c r="AK29" s="12" t="s">
        <v>2976</v>
      </c>
      <c r="AL29" s="12" t="s">
        <v>2922</v>
      </c>
    </row>
    <row r="30" spans="1:38" hidden="1" x14ac:dyDescent="0.25">
      <c r="A30" s="17">
        <v>1020721109</v>
      </c>
      <c r="B30" s="14">
        <v>3022</v>
      </c>
      <c r="C30" s="12" t="s">
        <v>2855</v>
      </c>
      <c r="D30" s="12" t="s">
        <v>2975</v>
      </c>
      <c r="E30" s="12" t="s">
        <v>934</v>
      </c>
      <c r="F30" s="3" t="s">
        <v>933</v>
      </c>
      <c r="G30" s="12" t="s">
        <v>932</v>
      </c>
      <c r="H30" s="12" t="s">
        <v>949</v>
      </c>
      <c r="I30" s="12" t="s">
        <v>948</v>
      </c>
      <c r="J30" s="12" t="s">
        <v>931</v>
      </c>
      <c r="K30" s="12" t="s">
        <v>930</v>
      </c>
      <c r="L30" s="12" t="s">
        <v>929</v>
      </c>
      <c r="M30" s="4">
        <v>1953300</v>
      </c>
      <c r="N30" s="4">
        <v>0</v>
      </c>
      <c r="O30" s="4">
        <v>1953300</v>
      </c>
      <c r="P30" s="4">
        <v>0</v>
      </c>
      <c r="Q30" s="4">
        <v>1953300</v>
      </c>
      <c r="R30" s="68">
        <f t="shared" si="0"/>
        <v>1</v>
      </c>
      <c r="S30" s="3" t="s">
        <v>928</v>
      </c>
      <c r="T30" s="12" t="s">
        <v>7797</v>
      </c>
      <c r="U30" s="12" t="s">
        <v>1798</v>
      </c>
      <c r="V30" s="12" t="s">
        <v>927</v>
      </c>
      <c r="W30" s="12" t="s">
        <v>926</v>
      </c>
      <c r="X30" s="12" t="s">
        <v>1797</v>
      </c>
      <c r="Y30" s="12" t="s">
        <v>925</v>
      </c>
      <c r="Z30" s="12" t="s">
        <v>1013</v>
      </c>
      <c r="AA30" s="12" t="s">
        <v>1012</v>
      </c>
      <c r="AB30" s="12" t="s">
        <v>2772</v>
      </c>
      <c r="AC30" s="13">
        <v>5922</v>
      </c>
      <c r="AD30" s="12" t="s">
        <v>2974</v>
      </c>
      <c r="AE30" s="12" t="s">
        <v>2973</v>
      </c>
      <c r="AF30" s="12" t="s">
        <v>1007</v>
      </c>
      <c r="AG30" s="12" t="s">
        <v>2972</v>
      </c>
      <c r="AH30" s="12"/>
      <c r="AI30" s="12" t="s">
        <v>2855</v>
      </c>
      <c r="AJ30" s="12" t="s">
        <v>1083</v>
      </c>
      <c r="AK30" s="12" t="s">
        <v>2971</v>
      </c>
      <c r="AL30" s="12" t="s">
        <v>2922</v>
      </c>
    </row>
    <row r="31" spans="1:38" hidden="1" x14ac:dyDescent="0.25">
      <c r="A31" s="17">
        <v>87069024</v>
      </c>
      <c r="B31" s="14">
        <v>3122</v>
      </c>
      <c r="C31" s="12" t="s">
        <v>2855</v>
      </c>
      <c r="D31" s="12" t="s">
        <v>2970</v>
      </c>
      <c r="E31" s="12" t="s">
        <v>934</v>
      </c>
      <c r="F31" s="3" t="s">
        <v>933</v>
      </c>
      <c r="G31" s="12" t="s">
        <v>932</v>
      </c>
      <c r="H31" s="12" t="s">
        <v>949</v>
      </c>
      <c r="I31" s="12" t="s">
        <v>948</v>
      </c>
      <c r="J31" s="12" t="s">
        <v>931</v>
      </c>
      <c r="K31" s="12" t="s">
        <v>930</v>
      </c>
      <c r="L31" s="12" t="s">
        <v>929</v>
      </c>
      <c r="M31" s="4">
        <v>1953300</v>
      </c>
      <c r="N31" s="4">
        <v>0</v>
      </c>
      <c r="O31" s="4">
        <v>1953300</v>
      </c>
      <c r="P31" s="4">
        <v>0</v>
      </c>
      <c r="Q31" s="4">
        <v>1953300</v>
      </c>
      <c r="R31" s="68">
        <f t="shared" si="0"/>
        <v>1</v>
      </c>
      <c r="S31" s="3" t="s">
        <v>928</v>
      </c>
      <c r="T31" s="12" t="s">
        <v>7769</v>
      </c>
      <c r="U31" s="12" t="s">
        <v>1757</v>
      </c>
      <c r="V31" s="12" t="s">
        <v>927</v>
      </c>
      <c r="W31" s="12" t="s">
        <v>926</v>
      </c>
      <c r="X31" s="12" t="s">
        <v>1756</v>
      </c>
      <c r="Y31" s="12" t="s">
        <v>925</v>
      </c>
      <c r="Z31" s="12" t="s">
        <v>984</v>
      </c>
      <c r="AA31" s="12" t="s">
        <v>983</v>
      </c>
      <c r="AB31" s="12" t="s">
        <v>2766</v>
      </c>
      <c r="AC31" s="13">
        <v>6022</v>
      </c>
      <c r="AD31" s="12" t="s">
        <v>2969</v>
      </c>
      <c r="AE31" s="12" t="s">
        <v>2968</v>
      </c>
      <c r="AF31" s="12" t="s">
        <v>2967</v>
      </c>
      <c r="AG31" s="12" t="s">
        <v>2966</v>
      </c>
      <c r="AH31" s="12"/>
      <c r="AI31" s="12" t="s">
        <v>2855</v>
      </c>
      <c r="AJ31" s="12" t="s">
        <v>1083</v>
      </c>
      <c r="AK31" s="12" t="s">
        <v>2965</v>
      </c>
      <c r="AL31" s="12" t="s">
        <v>2964</v>
      </c>
    </row>
    <row r="32" spans="1:38" hidden="1" x14ac:dyDescent="0.25">
      <c r="A32" s="17">
        <v>1053814575</v>
      </c>
      <c r="B32" s="14">
        <v>3222</v>
      </c>
      <c r="C32" s="12" t="s">
        <v>2855</v>
      </c>
      <c r="D32" s="12" t="s">
        <v>2963</v>
      </c>
      <c r="E32" s="12" t="s">
        <v>934</v>
      </c>
      <c r="F32" s="3" t="s">
        <v>933</v>
      </c>
      <c r="G32" s="12" t="s">
        <v>932</v>
      </c>
      <c r="H32" s="12" t="s">
        <v>949</v>
      </c>
      <c r="I32" s="12" t="s">
        <v>948</v>
      </c>
      <c r="J32" s="12" t="s">
        <v>931</v>
      </c>
      <c r="K32" s="12" t="s">
        <v>930</v>
      </c>
      <c r="L32" s="12" t="s">
        <v>929</v>
      </c>
      <c r="M32" s="4">
        <v>1953300</v>
      </c>
      <c r="N32" s="4">
        <v>0</v>
      </c>
      <c r="O32" s="4">
        <v>1953300</v>
      </c>
      <c r="P32" s="4">
        <v>0</v>
      </c>
      <c r="Q32" s="4">
        <v>1953300</v>
      </c>
      <c r="R32" s="68">
        <f t="shared" si="0"/>
        <v>1</v>
      </c>
      <c r="S32" s="3" t="s">
        <v>928</v>
      </c>
      <c r="T32" s="12" t="s">
        <v>7840</v>
      </c>
      <c r="U32" s="12" t="s">
        <v>1863</v>
      </c>
      <c r="V32" s="12" t="s">
        <v>927</v>
      </c>
      <c r="W32" s="12" t="s">
        <v>926</v>
      </c>
      <c r="X32" s="12" t="s">
        <v>1862</v>
      </c>
      <c r="Y32" s="12" t="s">
        <v>925</v>
      </c>
      <c r="Z32" s="12" t="s">
        <v>984</v>
      </c>
      <c r="AA32" s="12" t="s">
        <v>983</v>
      </c>
      <c r="AB32" s="12" t="s">
        <v>2760</v>
      </c>
      <c r="AC32" s="13">
        <v>6122</v>
      </c>
      <c r="AD32" s="12" t="s">
        <v>2837</v>
      </c>
      <c r="AE32" s="12" t="s">
        <v>2962</v>
      </c>
      <c r="AF32" s="12" t="s">
        <v>2961</v>
      </c>
      <c r="AG32" s="12" t="s">
        <v>2960</v>
      </c>
      <c r="AH32" s="12"/>
      <c r="AI32" s="12" t="s">
        <v>2855</v>
      </c>
      <c r="AJ32" s="12" t="s">
        <v>1083</v>
      </c>
      <c r="AK32" s="12" t="s">
        <v>2959</v>
      </c>
      <c r="AL32" s="12" t="s">
        <v>2922</v>
      </c>
    </row>
    <row r="33" spans="1:38" hidden="1" x14ac:dyDescent="0.25">
      <c r="A33" s="17">
        <v>1075263096</v>
      </c>
      <c r="B33" s="14">
        <v>3322</v>
      </c>
      <c r="C33" s="12" t="s">
        <v>2855</v>
      </c>
      <c r="D33" s="12" t="s">
        <v>2958</v>
      </c>
      <c r="E33" s="12" t="s">
        <v>934</v>
      </c>
      <c r="F33" s="3" t="s">
        <v>933</v>
      </c>
      <c r="G33" s="12" t="s">
        <v>932</v>
      </c>
      <c r="H33" s="12" t="s">
        <v>949</v>
      </c>
      <c r="I33" s="12" t="s">
        <v>948</v>
      </c>
      <c r="J33" s="12" t="s">
        <v>931</v>
      </c>
      <c r="K33" s="12" t="s">
        <v>930</v>
      </c>
      <c r="L33" s="12" t="s">
        <v>929</v>
      </c>
      <c r="M33" s="4">
        <v>1953300</v>
      </c>
      <c r="N33" s="4">
        <v>0</v>
      </c>
      <c r="O33" s="4">
        <v>1953300</v>
      </c>
      <c r="P33" s="4">
        <v>0</v>
      </c>
      <c r="Q33" s="4">
        <v>1953300</v>
      </c>
      <c r="R33" s="68">
        <f t="shared" si="0"/>
        <v>1</v>
      </c>
      <c r="S33" s="3" t="s">
        <v>928</v>
      </c>
      <c r="T33" s="12" t="s">
        <v>7680</v>
      </c>
      <c r="U33" s="12" t="s">
        <v>1619</v>
      </c>
      <c r="V33" s="12" t="s">
        <v>927</v>
      </c>
      <c r="W33" s="12" t="s">
        <v>926</v>
      </c>
      <c r="X33" s="12" t="s">
        <v>2957</v>
      </c>
      <c r="Y33" s="12" t="s">
        <v>925</v>
      </c>
      <c r="Z33" s="12" t="s">
        <v>1013</v>
      </c>
      <c r="AA33" s="12" t="s">
        <v>1012</v>
      </c>
      <c r="AB33" s="12" t="s">
        <v>2754</v>
      </c>
      <c r="AC33" s="13">
        <v>6222</v>
      </c>
      <c r="AD33" s="12" t="s">
        <v>2806</v>
      </c>
      <c r="AE33" s="12" t="s">
        <v>2956</v>
      </c>
      <c r="AF33" s="12" t="s">
        <v>2955</v>
      </c>
      <c r="AG33" s="12" t="s">
        <v>2954</v>
      </c>
      <c r="AH33" s="12"/>
      <c r="AI33" s="12" t="s">
        <v>2855</v>
      </c>
      <c r="AJ33" s="12" t="s">
        <v>1083</v>
      </c>
      <c r="AK33" s="12" t="s">
        <v>2953</v>
      </c>
      <c r="AL33" s="12" t="s">
        <v>2937</v>
      </c>
    </row>
    <row r="34" spans="1:38" hidden="1" x14ac:dyDescent="0.25">
      <c r="A34" s="17">
        <v>1065624184</v>
      </c>
      <c r="B34" s="14">
        <v>3422</v>
      </c>
      <c r="C34" s="12" t="s">
        <v>2855</v>
      </c>
      <c r="D34" s="12" t="s">
        <v>2952</v>
      </c>
      <c r="E34" s="12" t="s">
        <v>934</v>
      </c>
      <c r="F34" s="3" t="s">
        <v>933</v>
      </c>
      <c r="G34" s="12" t="s">
        <v>932</v>
      </c>
      <c r="H34" s="12" t="s">
        <v>949</v>
      </c>
      <c r="I34" s="12" t="s">
        <v>948</v>
      </c>
      <c r="J34" s="12" t="s">
        <v>931</v>
      </c>
      <c r="K34" s="12" t="s">
        <v>930</v>
      </c>
      <c r="L34" s="12" t="s">
        <v>929</v>
      </c>
      <c r="M34" s="4">
        <v>1953300</v>
      </c>
      <c r="N34" s="4">
        <v>0</v>
      </c>
      <c r="O34" s="4">
        <v>1953300</v>
      </c>
      <c r="P34" s="4">
        <v>0</v>
      </c>
      <c r="Q34" s="4">
        <v>1953300</v>
      </c>
      <c r="R34" s="68">
        <f t="shared" si="0"/>
        <v>1</v>
      </c>
      <c r="S34" s="3" t="s">
        <v>928</v>
      </c>
      <c r="T34" s="12" t="s">
        <v>7589</v>
      </c>
      <c r="U34" s="12" t="s">
        <v>1466</v>
      </c>
      <c r="V34" s="12" t="s">
        <v>927</v>
      </c>
      <c r="W34" s="12" t="s">
        <v>926</v>
      </c>
      <c r="X34" s="12" t="s">
        <v>1465</v>
      </c>
      <c r="Y34" s="12" t="s">
        <v>925</v>
      </c>
      <c r="Z34" s="12" t="s">
        <v>1015</v>
      </c>
      <c r="AA34" s="12" t="s">
        <v>1014</v>
      </c>
      <c r="AB34" s="12" t="s">
        <v>2748</v>
      </c>
      <c r="AC34" s="13">
        <v>6322</v>
      </c>
      <c r="AD34" s="12" t="s">
        <v>2807</v>
      </c>
      <c r="AE34" s="12" t="s">
        <v>2951</v>
      </c>
      <c r="AF34" s="12" t="s">
        <v>2950</v>
      </c>
      <c r="AG34" s="12" t="s">
        <v>2949</v>
      </c>
      <c r="AH34" s="12"/>
      <c r="AI34" s="12" t="s">
        <v>2855</v>
      </c>
      <c r="AJ34" s="12" t="s">
        <v>1083</v>
      </c>
      <c r="AK34" s="12" t="s">
        <v>2948</v>
      </c>
      <c r="AL34" s="12" t="s">
        <v>2922</v>
      </c>
    </row>
    <row r="35" spans="1:38" hidden="1" x14ac:dyDescent="0.25">
      <c r="A35" s="17">
        <v>1083009524</v>
      </c>
      <c r="B35" s="14">
        <v>3522</v>
      </c>
      <c r="C35" s="12" t="s">
        <v>2855</v>
      </c>
      <c r="D35" s="12" t="s">
        <v>2947</v>
      </c>
      <c r="E35" s="12" t="s">
        <v>934</v>
      </c>
      <c r="F35" s="3" t="s">
        <v>933</v>
      </c>
      <c r="G35" s="12" t="s">
        <v>932</v>
      </c>
      <c r="H35" s="12" t="s">
        <v>949</v>
      </c>
      <c r="I35" s="12" t="s">
        <v>948</v>
      </c>
      <c r="J35" s="12" t="s">
        <v>931</v>
      </c>
      <c r="K35" s="12" t="s">
        <v>930</v>
      </c>
      <c r="L35" s="12" t="s">
        <v>929</v>
      </c>
      <c r="M35" s="4">
        <v>1905700</v>
      </c>
      <c r="N35" s="4">
        <v>0</v>
      </c>
      <c r="O35" s="4">
        <v>1905700</v>
      </c>
      <c r="P35" s="4">
        <v>0</v>
      </c>
      <c r="Q35" s="4">
        <v>1905700</v>
      </c>
      <c r="R35" s="68">
        <f t="shared" si="0"/>
        <v>1</v>
      </c>
      <c r="S35" s="3" t="s">
        <v>928</v>
      </c>
      <c r="T35" s="12" t="s">
        <v>7119</v>
      </c>
      <c r="U35" s="12" t="s">
        <v>1381</v>
      </c>
      <c r="V35" s="12" t="s">
        <v>927</v>
      </c>
      <c r="W35" s="12" t="s">
        <v>926</v>
      </c>
      <c r="X35" s="12" t="s">
        <v>1380</v>
      </c>
      <c r="Y35" s="12" t="s">
        <v>925</v>
      </c>
      <c r="Z35" s="12" t="s">
        <v>1015</v>
      </c>
      <c r="AA35" s="12" t="s">
        <v>1014</v>
      </c>
      <c r="AB35" s="12" t="s">
        <v>2742</v>
      </c>
      <c r="AC35" s="13">
        <v>6422</v>
      </c>
      <c r="AD35" s="12" t="s">
        <v>2814</v>
      </c>
      <c r="AE35" s="12" t="s">
        <v>2946</v>
      </c>
      <c r="AF35" s="12" t="s">
        <v>2945</v>
      </c>
      <c r="AG35" s="12" t="s">
        <v>2944</v>
      </c>
      <c r="AH35" s="12"/>
      <c r="AI35" s="12" t="s">
        <v>2855</v>
      </c>
      <c r="AJ35" s="12" t="s">
        <v>1083</v>
      </c>
      <c r="AK35" s="12" t="s">
        <v>2943</v>
      </c>
      <c r="AL35" s="12" t="s">
        <v>2922</v>
      </c>
    </row>
    <row r="36" spans="1:38" hidden="1" x14ac:dyDescent="0.25">
      <c r="A36" s="17">
        <v>1065823920</v>
      </c>
      <c r="B36" s="14">
        <v>3622</v>
      </c>
      <c r="C36" s="12" t="s">
        <v>2855</v>
      </c>
      <c r="D36" s="12" t="s">
        <v>2942</v>
      </c>
      <c r="E36" s="12" t="s">
        <v>934</v>
      </c>
      <c r="F36" s="3" t="s">
        <v>933</v>
      </c>
      <c r="G36" s="12" t="s">
        <v>932</v>
      </c>
      <c r="H36" s="12" t="s">
        <v>949</v>
      </c>
      <c r="I36" s="12" t="s">
        <v>948</v>
      </c>
      <c r="J36" s="12" t="s">
        <v>931</v>
      </c>
      <c r="K36" s="12" t="s">
        <v>930</v>
      </c>
      <c r="L36" s="12" t="s">
        <v>929</v>
      </c>
      <c r="M36" s="4">
        <v>1806533</v>
      </c>
      <c r="N36" s="4">
        <v>0</v>
      </c>
      <c r="O36" s="4">
        <v>1806533</v>
      </c>
      <c r="P36" s="4">
        <v>0</v>
      </c>
      <c r="Q36" s="4">
        <v>1806533</v>
      </c>
      <c r="R36" s="68">
        <f t="shared" si="0"/>
        <v>1</v>
      </c>
      <c r="S36" s="3" t="s">
        <v>928</v>
      </c>
      <c r="T36" s="12" t="s">
        <v>7761</v>
      </c>
      <c r="U36" s="12" t="s">
        <v>1746</v>
      </c>
      <c r="V36" s="12" t="s">
        <v>927</v>
      </c>
      <c r="W36" s="12" t="s">
        <v>926</v>
      </c>
      <c r="X36" s="12" t="s">
        <v>1745</v>
      </c>
      <c r="Y36" s="12" t="s">
        <v>925</v>
      </c>
      <c r="Z36" s="12" t="s">
        <v>984</v>
      </c>
      <c r="AA36" s="12" t="s">
        <v>983</v>
      </c>
      <c r="AB36" s="12" t="s">
        <v>2735</v>
      </c>
      <c r="AC36" s="13">
        <v>6522</v>
      </c>
      <c r="AD36" s="12" t="s">
        <v>2815</v>
      </c>
      <c r="AE36" s="12" t="s">
        <v>2941</v>
      </c>
      <c r="AF36" s="12" t="s">
        <v>2940</v>
      </c>
      <c r="AG36" s="12" t="s">
        <v>2939</v>
      </c>
      <c r="AH36" s="12"/>
      <c r="AI36" s="12" t="s">
        <v>2855</v>
      </c>
      <c r="AJ36" s="12" t="s">
        <v>1083</v>
      </c>
      <c r="AK36" s="12" t="s">
        <v>2938</v>
      </c>
      <c r="AL36" s="12" t="s">
        <v>2937</v>
      </c>
    </row>
    <row r="37" spans="1:38" hidden="1" x14ac:dyDescent="0.25">
      <c r="A37" s="17">
        <v>1083005209</v>
      </c>
      <c r="B37" s="14">
        <v>3722</v>
      </c>
      <c r="C37" s="12" t="s">
        <v>2855</v>
      </c>
      <c r="D37" s="12" t="s">
        <v>2936</v>
      </c>
      <c r="E37" s="12" t="s">
        <v>934</v>
      </c>
      <c r="F37" s="3" t="s">
        <v>933</v>
      </c>
      <c r="G37" s="12" t="s">
        <v>932</v>
      </c>
      <c r="H37" s="12" t="s">
        <v>949</v>
      </c>
      <c r="I37" s="12" t="s">
        <v>948</v>
      </c>
      <c r="J37" s="12" t="s">
        <v>931</v>
      </c>
      <c r="K37" s="12" t="s">
        <v>930</v>
      </c>
      <c r="L37" s="12" t="s">
        <v>929</v>
      </c>
      <c r="M37" s="4">
        <v>1754400</v>
      </c>
      <c r="N37" s="4">
        <v>0</v>
      </c>
      <c r="O37" s="4">
        <v>1754400</v>
      </c>
      <c r="P37" s="4">
        <v>0</v>
      </c>
      <c r="Q37" s="4">
        <v>1754400</v>
      </c>
      <c r="R37" s="68">
        <f t="shared" si="0"/>
        <v>1</v>
      </c>
      <c r="S37" s="3" t="s">
        <v>928</v>
      </c>
      <c r="T37" s="12" t="s">
        <v>8517</v>
      </c>
      <c r="U37" s="12" t="s">
        <v>2935</v>
      </c>
      <c r="V37" s="12" t="s">
        <v>927</v>
      </c>
      <c r="W37" s="12" t="s">
        <v>926</v>
      </c>
      <c r="X37" s="12" t="s">
        <v>2934</v>
      </c>
      <c r="Y37" s="12" t="s">
        <v>925</v>
      </c>
      <c r="Z37" s="12" t="s">
        <v>984</v>
      </c>
      <c r="AA37" s="12" t="s">
        <v>983</v>
      </c>
      <c r="AB37" s="12" t="s">
        <v>2729</v>
      </c>
      <c r="AC37" s="13">
        <v>6622</v>
      </c>
      <c r="AD37" s="12" t="s">
        <v>2933</v>
      </c>
      <c r="AE37" s="12" t="s">
        <v>2932</v>
      </c>
      <c r="AF37" s="12" t="s">
        <v>2931</v>
      </c>
      <c r="AG37" s="12" t="s">
        <v>2930</v>
      </c>
      <c r="AH37" s="12"/>
      <c r="AI37" s="12" t="s">
        <v>2855</v>
      </c>
      <c r="AJ37" s="12" t="s">
        <v>1083</v>
      </c>
      <c r="AK37" s="12" t="s">
        <v>2929</v>
      </c>
      <c r="AL37" s="12" t="s">
        <v>2922</v>
      </c>
    </row>
    <row r="38" spans="1:38" hidden="1" x14ac:dyDescent="0.25">
      <c r="A38" s="17">
        <v>73290863</v>
      </c>
      <c r="B38" s="14">
        <v>3822</v>
      </c>
      <c r="C38" s="12" t="s">
        <v>2855</v>
      </c>
      <c r="D38" s="12" t="s">
        <v>2928</v>
      </c>
      <c r="E38" s="12" t="s">
        <v>934</v>
      </c>
      <c r="F38" s="3" t="s">
        <v>933</v>
      </c>
      <c r="G38" s="12" t="s">
        <v>932</v>
      </c>
      <c r="H38" s="12" t="s">
        <v>949</v>
      </c>
      <c r="I38" s="12" t="s">
        <v>948</v>
      </c>
      <c r="J38" s="12" t="s">
        <v>931</v>
      </c>
      <c r="K38" s="12" t="s">
        <v>930</v>
      </c>
      <c r="L38" s="12" t="s">
        <v>929</v>
      </c>
      <c r="M38" s="4">
        <v>1700000</v>
      </c>
      <c r="N38" s="4">
        <v>0</v>
      </c>
      <c r="O38" s="4">
        <v>1700000</v>
      </c>
      <c r="P38" s="4">
        <v>0</v>
      </c>
      <c r="Q38" s="4">
        <v>1700000</v>
      </c>
      <c r="R38" s="68">
        <f t="shared" si="0"/>
        <v>1</v>
      </c>
      <c r="S38" s="3" t="s">
        <v>928</v>
      </c>
      <c r="T38" s="12" t="s">
        <v>7672</v>
      </c>
      <c r="U38" s="12" t="s">
        <v>1604</v>
      </c>
      <c r="V38" s="12" t="s">
        <v>927</v>
      </c>
      <c r="W38" s="12" t="s">
        <v>926</v>
      </c>
      <c r="X38" s="12" t="s">
        <v>1603</v>
      </c>
      <c r="Y38" s="12" t="s">
        <v>925</v>
      </c>
      <c r="Z38" s="12" t="s">
        <v>984</v>
      </c>
      <c r="AA38" s="12" t="s">
        <v>983</v>
      </c>
      <c r="AB38" s="12" t="s">
        <v>2722</v>
      </c>
      <c r="AC38" s="13">
        <v>6722</v>
      </c>
      <c r="AD38" s="12" t="s">
        <v>2927</v>
      </c>
      <c r="AE38" s="12" t="s">
        <v>2926</v>
      </c>
      <c r="AF38" s="12" t="s">
        <v>2925</v>
      </c>
      <c r="AG38" s="12" t="s">
        <v>2924</v>
      </c>
      <c r="AH38" s="12"/>
      <c r="AI38" s="12" t="s">
        <v>2855</v>
      </c>
      <c r="AJ38" s="12" t="s">
        <v>1083</v>
      </c>
      <c r="AK38" s="12" t="s">
        <v>2923</v>
      </c>
      <c r="AL38" s="12" t="s">
        <v>2922</v>
      </c>
    </row>
    <row r="39" spans="1:38" hidden="1" x14ac:dyDescent="0.25">
      <c r="A39" s="17">
        <v>1121933541</v>
      </c>
      <c r="B39" s="14">
        <v>3922</v>
      </c>
      <c r="C39" s="12" t="s">
        <v>2855</v>
      </c>
      <c r="D39" s="12" t="s">
        <v>2921</v>
      </c>
      <c r="E39" s="12" t="s">
        <v>934</v>
      </c>
      <c r="F39" s="3" t="s">
        <v>933</v>
      </c>
      <c r="G39" s="12" t="s">
        <v>932</v>
      </c>
      <c r="H39" s="12" t="s">
        <v>949</v>
      </c>
      <c r="I39" s="12" t="s">
        <v>948</v>
      </c>
      <c r="J39" s="12" t="s">
        <v>931</v>
      </c>
      <c r="K39" s="12" t="s">
        <v>930</v>
      </c>
      <c r="L39" s="12" t="s">
        <v>929</v>
      </c>
      <c r="M39" s="4">
        <v>1628033</v>
      </c>
      <c r="N39" s="4">
        <v>0</v>
      </c>
      <c r="O39" s="4">
        <v>1628033</v>
      </c>
      <c r="P39" s="4">
        <v>0</v>
      </c>
      <c r="Q39" s="4">
        <v>1628033</v>
      </c>
      <c r="R39" s="68">
        <f t="shared" si="0"/>
        <v>1</v>
      </c>
      <c r="S39" s="3" t="s">
        <v>928</v>
      </c>
      <c r="T39" s="12" t="s">
        <v>7548</v>
      </c>
      <c r="U39" s="12" t="s">
        <v>1395</v>
      </c>
      <c r="V39" s="12" t="s">
        <v>927</v>
      </c>
      <c r="W39" s="12" t="s">
        <v>926</v>
      </c>
      <c r="X39" s="12" t="s">
        <v>1394</v>
      </c>
      <c r="Y39" s="12" t="s">
        <v>925</v>
      </c>
      <c r="Z39" s="12" t="s">
        <v>1013</v>
      </c>
      <c r="AA39" s="12" t="s">
        <v>1012</v>
      </c>
      <c r="AB39" s="12" t="s">
        <v>2716</v>
      </c>
      <c r="AC39" s="13">
        <v>6822</v>
      </c>
      <c r="AD39" s="12" t="s">
        <v>2920</v>
      </c>
      <c r="AE39" s="12" t="s">
        <v>2919</v>
      </c>
      <c r="AF39" s="12" t="s">
        <v>2918</v>
      </c>
      <c r="AG39" s="12" t="s">
        <v>2917</v>
      </c>
      <c r="AH39" s="12"/>
      <c r="AI39" s="12" t="s">
        <v>2855</v>
      </c>
      <c r="AJ39" s="12" t="s">
        <v>1083</v>
      </c>
      <c r="AK39" s="12" t="s">
        <v>2916</v>
      </c>
      <c r="AL39" s="12" t="s">
        <v>2915</v>
      </c>
    </row>
    <row r="40" spans="1:38" hidden="1" x14ac:dyDescent="0.25">
      <c r="A40" s="17">
        <v>1074417714</v>
      </c>
      <c r="B40" s="14">
        <v>4022</v>
      </c>
      <c r="C40" s="12" t="s">
        <v>2855</v>
      </c>
      <c r="D40" s="12" t="s">
        <v>2914</v>
      </c>
      <c r="E40" s="12" t="s">
        <v>934</v>
      </c>
      <c r="F40" s="3" t="s">
        <v>933</v>
      </c>
      <c r="G40" s="12" t="s">
        <v>932</v>
      </c>
      <c r="H40" s="12" t="s">
        <v>1080</v>
      </c>
      <c r="I40" s="12" t="s">
        <v>1079</v>
      </c>
      <c r="J40" s="12" t="s">
        <v>931</v>
      </c>
      <c r="K40" s="12" t="s">
        <v>930</v>
      </c>
      <c r="L40" s="12" t="s">
        <v>929</v>
      </c>
      <c r="M40" s="4">
        <v>42270420</v>
      </c>
      <c r="N40" s="4">
        <v>0</v>
      </c>
      <c r="O40" s="4">
        <v>42270420</v>
      </c>
      <c r="P40" s="4">
        <v>4931549</v>
      </c>
      <c r="Q40" s="4">
        <v>37338871</v>
      </c>
      <c r="R40" s="68">
        <f t="shared" si="0"/>
        <v>0.8833333333333333</v>
      </c>
      <c r="S40" s="3" t="s">
        <v>928</v>
      </c>
      <c r="T40" s="12" t="s">
        <v>8516</v>
      </c>
      <c r="U40" s="12" t="s">
        <v>2913</v>
      </c>
      <c r="V40" s="12" t="s">
        <v>927</v>
      </c>
      <c r="W40" s="12" t="s">
        <v>926</v>
      </c>
      <c r="X40" s="12" t="s">
        <v>2912</v>
      </c>
      <c r="Y40" s="12" t="s">
        <v>925</v>
      </c>
      <c r="Z40" s="12" t="s">
        <v>1015</v>
      </c>
      <c r="AA40" s="12" t="s">
        <v>1014</v>
      </c>
      <c r="AB40" s="12" t="s">
        <v>1001</v>
      </c>
      <c r="AC40" s="13">
        <v>1622</v>
      </c>
      <c r="AD40" s="12" t="s">
        <v>2910</v>
      </c>
      <c r="AE40" s="12" t="s">
        <v>8515</v>
      </c>
      <c r="AF40" s="12" t="s">
        <v>8514</v>
      </c>
      <c r="AG40" s="12" t="s">
        <v>8513</v>
      </c>
      <c r="AH40" s="12"/>
      <c r="AI40" s="12" t="s">
        <v>2855</v>
      </c>
      <c r="AJ40" s="12" t="s">
        <v>1083</v>
      </c>
      <c r="AK40" s="12" t="s">
        <v>2909</v>
      </c>
      <c r="AL40" s="12" t="s">
        <v>2908</v>
      </c>
    </row>
    <row r="41" spans="1:38" hidden="1" x14ac:dyDescent="0.25">
      <c r="A41" s="17">
        <v>1032396395</v>
      </c>
      <c r="B41" s="14">
        <v>4122</v>
      </c>
      <c r="C41" s="12" t="s">
        <v>2855</v>
      </c>
      <c r="D41" s="12" t="s">
        <v>2907</v>
      </c>
      <c r="E41" s="12" t="s">
        <v>934</v>
      </c>
      <c r="F41" s="3" t="s">
        <v>933</v>
      </c>
      <c r="G41" s="12" t="s">
        <v>932</v>
      </c>
      <c r="H41" s="12" t="s">
        <v>1092</v>
      </c>
      <c r="I41" s="12" t="s">
        <v>1091</v>
      </c>
      <c r="J41" s="12" t="s">
        <v>931</v>
      </c>
      <c r="K41" s="12" t="s">
        <v>930</v>
      </c>
      <c r="L41" s="12" t="s">
        <v>929</v>
      </c>
      <c r="M41" s="4">
        <v>19701760</v>
      </c>
      <c r="N41" s="4">
        <v>9522517</v>
      </c>
      <c r="O41" s="4">
        <v>29224277</v>
      </c>
      <c r="P41" s="4">
        <v>7388160</v>
      </c>
      <c r="Q41" s="4">
        <v>21836117</v>
      </c>
      <c r="R41" s="68">
        <f t="shared" si="0"/>
        <v>0.74719100835240504</v>
      </c>
      <c r="S41" s="3" t="s">
        <v>928</v>
      </c>
      <c r="T41" s="12" t="s">
        <v>8512</v>
      </c>
      <c r="U41" s="12" t="s">
        <v>2906</v>
      </c>
      <c r="V41" s="12" t="s">
        <v>927</v>
      </c>
      <c r="W41" s="12" t="s">
        <v>926</v>
      </c>
      <c r="X41" s="12" t="s">
        <v>2905</v>
      </c>
      <c r="Y41" s="12" t="s">
        <v>925</v>
      </c>
      <c r="Z41" s="12" t="s">
        <v>1013</v>
      </c>
      <c r="AA41" s="12" t="s">
        <v>1012</v>
      </c>
      <c r="AB41" s="12" t="s">
        <v>2459</v>
      </c>
      <c r="AC41" s="13">
        <v>2222</v>
      </c>
      <c r="AD41" s="12" t="s">
        <v>2904</v>
      </c>
      <c r="AE41" s="12" t="s">
        <v>8511</v>
      </c>
      <c r="AF41" s="12" t="s">
        <v>8510</v>
      </c>
      <c r="AG41" s="12" t="s">
        <v>8509</v>
      </c>
      <c r="AH41" s="12"/>
      <c r="AI41" s="12" t="s">
        <v>2855</v>
      </c>
      <c r="AJ41" s="12" t="s">
        <v>943</v>
      </c>
      <c r="AK41" s="12" t="s">
        <v>2903</v>
      </c>
      <c r="AL41" s="12" t="s">
        <v>2902</v>
      </c>
    </row>
    <row r="42" spans="1:38" hidden="1" x14ac:dyDescent="0.25">
      <c r="A42" s="17">
        <v>79541984</v>
      </c>
      <c r="B42" s="14">
        <v>4222</v>
      </c>
      <c r="C42" s="12" t="s">
        <v>2855</v>
      </c>
      <c r="D42" s="12" t="s">
        <v>2901</v>
      </c>
      <c r="E42" s="12" t="s">
        <v>934</v>
      </c>
      <c r="F42" s="3" t="s">
        <v>933</v>
      </c>
      <c r="G42" s="12" t="s">
        <v>932</v>
      </c>
      <c r="H42" s="12" t="s">
        <v>1092</v>
      </c>
      <c r="I42" s="12" t="s">
        <v>1091</v>
      </c>
      <c r="J42" s="12" t="s">
        <v>931</v>
      </c>
      <c r="K42" s="12" t="s">
        <v>930</v>
      </c>
      <c r="L42" s="12" t="s">
        <v>929</v>
      </c>
      <c r="M42" s="4">
        <v>42121420.799999997</v>
      </c>
      <c r="N42" s="4">
        <v>0</v>
      </c>
      <c r="O42" s="4">
        <v>42121420.799999997</v>
      </c>
      <c r="P42" s="4">
        <v>10824498.800000001</v>
      </c>
      <c r="Q42" s="4">
        <v>31296921.999999996</v>
      </c>
      <c r="R42" s="68">
        <f t="shared" si="0"/>
        <v>0.74301676927289206</v>
      </c>
      <c r="S42" s="3" t="s">
        <v>928</v>
      </c>
      <c r="T42" s="12" t="s">
        <v>8508</v>
      </c>
      <c r="U42" s="12" t="s">
        <v>2900</v>
      </c>
      <c r="V42" s="12" t="s">
        <v>927</v>
      </c>
      <c r="W42" s="12" t="s">
        <v>926</v>
      </c>
      <c r="X42" s="12" t="s">
        <v>2899</v>
      </c>
      <c r="Y42" s="12" t="s">
        <v>925</v>
      </c>
      <c r="Z42" s="12" t="s">
        <v>984</v>
      </c>
      <c r="AA42" s="12" t="s">
        <v>983</v>
      </c>
      <c r="AB42" s="12" t="s">
        <v>2892</v>
      </c>
      <c r="AC42" s="13">
        <v>822</v>
      </c>
      <c r="AD42" s="12" t="s">
        <v>2898</v>
      </c>
      <c r="AE42" s="12" t="s">
        <v>8507</v>
      </c>
      <c r="AF42" s="12" t="s">
        <v>8506</v>
      </c>
      <c r="AG42" s="12" t="s">
        <v>8505</v>
      </c>
      <c r="AH42" s="12"/>
      <c r="AI42" s="12" t="s">
        <v>2855</v>
      </c>
      <c r="AJ42" s="12" t="s">
        <v>1083</v>
      </c>
      <c r="AK42" s="12" t="s">
        <v>2897</v>
      </c>
      <c r="AL42" s="12" t="s">
        <v>2896</v>
      </c>
    </row>
    <row r="43" spans="1:38" hidden="1" x14ac:dyDescent="0.25">
      <c r="A43" s="17">
        <v>52875882</v>
      </c>
      <c r="B43" s="14">
        <v>4322</v>
      </c>
      <c r="C43" s="12" t="s">
        <v>2855</v>
      </c>
      <c r="D43" s="12" t="s">
        <v>2895</v>
      </c>
      <c r="E43" s="12" t="s">
        <v>934</v>
      </c>
      <c r="F43" s="3" t="s">
        <v>933</v>
      </c>
      <c r="G43" s="12" t="s">
        <v>932</v>
      </c>
      <c r="H43" s="12" t="s">
        <v>988</v>
      </c>
      <c r="I43" s="12" t="s">
        <v>987</v>
      </c>
      <c r="J43" s="12" t="s">
        <v>931</v>
      </c>
      <c r="K43" s="12" t="s">
        <v>930</v>
      </c>
      <c r="L43" s="12" t="s">
        <v>929</v>
      </c>
      <c r="M43" s="4">
        <v>35107293.869999997</v>
      </c>
      <c r="N43" s="4">
        <v>0</v>
      </c>
      <c r="O43" s="4">
        <v>35107293.869999997</v>
      </c>
      <c r="P43" s="4">
        <v>9120050.8699999992</v>
      </c>
      <c r="Q43" s="4">
        <v>25987243</v>
      </c>
      <c r="R43" s="68">
        <f t="shared" si="0"/>
        <v>0.74022347311157199</v>
      </c>
      <c r="S43" s="3" t="s">
        <v>928</v>
      </c>
      <c r="T43" s="12" t="s">
        <v>8504</v>
      </c>
      <c r="U43" s="12" t="s">
        <v>2894</v>
      </c>
      <c r="V43" s="12" t="s">
        <v>927</v>
      </c>
      <c r="W43" s="12" t="s">
        <v>926</v>
      </c>
      <c r="X43" s="12" t="s">
        <v>2893</v>
      </c>
      <c r="Y43" s="12" t="s">
        <v>925</v>
      </c>
      <c r="Z43" s="12" t="s">
        <v>984</v>
      </c>
      <c r="AA43" s="12" t="s">
        <v>983</v>
      </c>
      <c r="AB43" s="12" t="s">
        <v>2221</v>
      </c>
      <c r="AC43" s="13">
        <v>922</v>
      </c>
      <c r="AD43" s="12" t="s">
        <v>2891</v>
      </c>
      <c r="AE43" s="12" t="s">
        <v>8503</v>
      </c>
      <c r="AF43" s="12" t="s">
        <v>8502</v>
      </c>
      <c r="AG43" s="12" t="s">
        <v>8501</v>
      </c>
      <c r="AH43" s="12"/>
      <c r="AI43" s="12" t="s">
        <v>2855</v>
      </c>
      <c r="AJ43" s="12" t="s">
        <v>943</v>
      </c>
      <c r="AK43" s="12" t="s">
        <v>2890</v>
      </c>
      <c r="AL43" s="12" t="s">
        <v>2889</v>
      </c>
    </row>
    <row r="44" spans="1:38" hidden="1" x14ac:dyDescent="0.25">
      <c r="A44" s="17">
        <v>1020776880</v>
      </c>
      <c r="B44" s="14">
        <v>4422</v>
      </c>
      <c r="C44" s="12" t="s">
        <v>2855</v>
      </c>
      <c r="D44" s="12" t="s">
        <v>2888</v>
      </c>
      <c r="E44" s="12" t="s">
        <v>934</v>
      </c>
      <c r="F44" s="3" t="s">
        <v>933</v>
      </c>
      <c r="G44" s="12" t="s">
        <v>932</v>
      </c>
      <c r="H44" s="12" t="s">
        <v>1092</v>
      </c>
      <c r="I44" s="12" t="s">
        <v>1091</v>
      </c>
      <c r="J44" s="12" t="s">
        <v>931</v>
      </c>
      <c r="K44" s="12" t="s">
        <v>930</v>
      </c>
      <c r="L44" s="12" t="s">
        <v>929</v>
      </c>
      <c r="M44" s="4">
        <v>70305793.489999995</v>
      </c>
      <c r="N44" s="4">
        <v>0</v>
      </c>
      <c r="O44" s="4">
        <v>70305793.489999995</v>
      </c>
      <c r="P44" s="4">
        <v>16099008.449999999</v>
      </c>
      <c r="Q44" s="4">
        <v>54206785.039999992</v>
      </c>
      <c r="R44" s="68">
        <f t="shared" si="0"/>
        <v>0.77101448329020195</v>
      </c>
      <c r="S44" s="3" t="s">
        <v>928</v>
      </c>
      <c r="T44" s="12" t="s">
        <v>8500</v>
      </c>
      <c r="U44" s="12" t="s">
        <v>2887</v>
      </c>
      <c r="V44" s="12" t="s">
        <v>927</v>
      </c>
      <c r="W44" s="12" t="s">
        <v>926</v>
      </c>
      <c r="X44" s="12" t="s">
        <v>2886</v>
      </c>
      <c r="Y44" s="12" t="s">
        <v>925</v>
      </c>
      <c r="Z44" s="12" t="s">
        <v>984</v>
      </c>
      <c r="AA44" s="12" t="s">
        <v>983</v>
      </c>
      <c r="AB44" s="12" t="s">
        <v>2797</v>
      </c>
      <c r="AC44" s="13">
        <v>622</v>
      </c>
      <c r="AD44" s="12" t="s">
        <v>2885</v>
      </c>
      <c r="AE44" s="12" t="s">
        <v>8499</v>
      </c>
      <c r="AF44" s="12" t="s">
        <v>8498</v>
      </c>
      <c r="AG44" s="12" t="s">
        <v>8497</v>
      </c>
      <c r="AH44" s="12"/>
      <c r="AI44" s="12" t="s">
        <v>2855</v>
      </c>
      <c r="AJ44" s="12" t="s">
        <v>1083</v>
      </c>
      <c r="AK44" s="12" t="s">
        <v>2884</v>
      </c>
      <c r="AL44" s="12" t="s">
        <v>2883</v>
      </c>
    </row>
    <row r="45" spans="1:38" hidden="1" x14ac:dyDescent="0.25">
      <c r="A45" s="17">
        <v>1032459484</v>
      </c>
      <c r="B45" s="14">
        <v>4522</v>
      </c>
      <c r="C45" s="12" t="s">
        <v>2855</v>
      </c>
      <c r="D45" s="12" t="s">
        <v>2882</v>
      </c>
      <c r="E45" s="12" t="s">
        <v>934</v>
      </c>
      <c r="F45" s="3" t="s">
        <v>933</v>
      </c>
      <c r="G45" s="12" t="s">
        <v>932</v>
      </c>
      <c r="H45" s="12" t="s">
        <v>988</v>
      </c>
      <c r="I45" s="12" t="s">
        <v>987</v>
      </c>
      <c r="J45" s="12" t="s">
        <v>931</v>
      </c>
      <c r="K45" s="12" t="s">
        <v>930</v>
      </c>
      <c r="L45" s="12" t="s">
        <v>929</v>
      </c>
      <c r="M45" s="4">
        <v>35107293.869999997</v>
      </c>
      <c r="N45" s="4">
        <v>0</v>
      </c>
      <c r="O45" s="4">
        <v>35107293.869999997</v>
      </c>
      <c r="P45" s="4">
        <v>9120050.8699999992</v>
      </c>
      <c r="Q45" s="4">
        <v>25987243</v>
      </c>
      <c r="R45" s="68">
        <f t="shared" si="0"/>
        <v>0.74022347311157199</v>
      </c>
      <c r="S45" s="3" t="s">
        <v>928</v>
      </c>
      <c r="T45" s="12" t="s">
        <v>8496</v>
      </c>
      <c r="U45" s="12" t="s">
        <v>2881</v>
      </c>
      <c r="V45" s="12" t="s">
        <v>927</v>
      </c>
      <c r="W45" s="12" t="s">
        <v>926</v>
      </c>
      <c r="X45" s="12" t="s">
        <v>2880</v>
      </c>
      <c r="Y45" s="12" t="s">
        <v>925</v>
      </c>
      <c r="Z45" s="12" t="s">
        <v>979</v>
      </c>
      <c r="AA45" s="12" t="s">
        <v>978</v>
      </c>
      <c r="AB45" s="12" t="s">
        <v>2866</v>
      </c>
      <c r="AC45" s="13">
        <v>1122</v>
      </c>
      <c r="AD45" s="12" t="s">
        <v>2879</v>
      </c>
      <c r="AE45" s="12" t="s">
        <v>8495</v>
      </c>
      <c r="AF45" s="12" t="s">
        <v>8494</v>
      </c>
      <c r="AG45" s="12" t="s">
        <v>8493</v>
      </c>
      <c r="AH45" s="12"/>
      <c r="AI45" s="12" t="s">
        <v>2855</v>
      </c>
      <c r="AJ45" s="12" t="s">
        <v>1083</v>
      </c>
      <c r="AK45" s="12" t="s">
        <v>2878</v>
      </c>
      <c r="AL45" s="12" t="s">
        <v>2877</v>
      </c>
    </row>
    <row r="46" spans="1:38" hidden="1" x14ac:dyDescent="0.25">
      <c r="A46" s="17">
        <v>1016027783</v>
      </c>
      <c r="B46" s="14">
        <v>4622</v>
      </c>
      <c r="C46" s="12" t="s">
        <v>2855</v>
      </c>
      <c r="D46" s="12" t="s">
        <v>2876</v>
      </c>
      <c r="E46" s="12" t="s">
        <v>934</v>
      </c>
      <c r="F46" s="3" t="s">
        <v>933</v>
      </c>
      <c r="G46" s="12" t="s">
        <v>932</v>
      </c>
      <c r="H46" s="12" t="s">
        <v>1092</v>
      </c>
      <c r="I46" s="12" t="s">
        <v>1091</v>
      </c>
      <c r="J46" s="12" t="s">
        <v>931</v>
      </c>
      <c r="K46" s="12" t="s">
        <v>930</v>
      </c>
      <c r="L46" s="12" t="s">
        <v>929</v>
      </c>
      <c r="M46" s="4">
        <v>65659511.009999998</v>
      </c>
      <c r="N46" s="4">
        <v>0</v>
      </c>
      <c r="O46" s="4">
        <v>65659511.009999998</v>
      </c>
      <c r="P46" s="4">
        <v>17056798.010000002</v>
      </c>
      <c r="Q46" s="4">
        <v>48602713</v>
      </c>
      <c r="R46" s="68">
        <f t="shared" si="0"/>
        <v>0.74022349926726938</v>
      </c>
      <c r="S46" s="3" t="s">
        <v>928</v>
      </c>
      <c r="T46" s="12" t="s">
        <v>8492</v>
      </c>
      <c r="U46" s="12" t="s">
        <v>2875</v>
      </c>
      <c r="V46" s="12" t="s">
        <v>927</v>
      </c>
      <c r="W46" s="12" t="s">
        <v>926</v>
      </c>
      <c r="X46" s="12" t="s">
        <v>2874</v>
      </c>
      <c r="Y46" s="12" t="s">
        <v>925</v>
      </c>
      <c r="Z46" s="12" t="s">
        <v>979</v>
      </c>
      <c r="AA46" s="12" t="s">
        <v>978</v>
      </c>
      <c r="AB46" s="12" t="s">
        <v>2873</v>
      </c>
      <c r="AC46" s="13">
        <v>1722</v>
      </c>
      <c r="AD46" s="12" t="s">
        <v>2872</v>
      </c>
      <c r="AE46" s="12" t="s">
        <v>8491</v>
      </c>
      <c r="AF46" s="12" t="s">
        <v>8490</v>
      </c>
      <c r="AG46" s="12" t="s">
        <v>8489</v>
      </c>
      <c r="AH46" s="12"/>
      <c r="AI46" s="12" t="s">
        <v>2855</v>
      </c>
      <c r="AJ46" s="12" t="s">
        <v>1083</v>
      </c>
      <c r="AK46" s="12" t="s">
        <v>2871</v>
      </c>
      <c r="AL46" s="12" t="s">
        <v>2870</v>
      </c>
    </row>
    <row r="47" spans="1:38" hidden="1" x14ac:dyDescent="0.25">
      <c r="A47" s="17">
        <v>52870133</v>
      </c>
      <c r="B47" s="14">
        <v>4722</v>
      </c>
      <c r="C47" s="12" t="s">
        <v>2855</v>
      </c>
      <c r="D47" s="12" t="s">
        <v>2869</v>
      </c>
      <c r="E47" s="12" t="s">
        <v>934</v>
      </c>
      <c r="F47" s="3" t="s">
        <v>933</v>
      </c>
      <c r="G47" s="12" t="s">
        <v>932</v>
      </c>
      <c r="H47" s="12" t="s">
        <v>1092</v>
      </c>
      <c r="I47" s="12" t="s">
        <v>1091</v>
      </c>
      <c r="J47" s="12" t="s">
        <v>931</v>
      </c>
      <c r="K47" s="12" t="s">
        <v>930</v>
      </c>
      <c r="L47" s="12" t="s">
        <v>929</v>
      </c>
      <c r="M47" s="4">
        <v>35107293.869999997</v>
      </c>
      <c r="N47" s="4">
        <v>-32949862.399999999</v>
      </c>
      <c r="O47" s="4">
        <v>2157431.4700000002</v>
      </c>
      <c r="P47" s="4">
        <v>0</v>
      </c>
      <c r="Q47" s="4">
        <v>2157431.4700000002</v>
      </c>
      <c r="R47" s="68">
        <f t="shared" si="0"/>
        <v>1</v>
      </c>
      <c r="S47" s="3" t="s">
        <v>928</v>
      </c>
      <c r="T47" s="12" t="s">
        <v>8488</v>
      </c>
      <c r="U47" s="12" t="s">
        <v>2868</v>
      </c>
      <c r="V47" s="12" t="s">
        <v>927</v>
      </c>
      <c r="W47" s="12" t="s">
        <v>926</v>
      </c>
      <c r="X47" s="12" t="s">
        <v>2867</v>
      </c>
      <c r="Y47" s="12" t="s">
        <v>925</v>
      </c>
      <c r="Z47" s="12" t="s">
        <v>984</v>
      </c>
      <c r="AA47" s="12" t="s">
        <v>983</v>
      </c>
      <c r="AB47" s="12" t="s">
        <v>1010</v>
      </c>
      <c r="AC47" s="13">
        <v>1222</v>
      </c>
      <c r="AD47" s="12" t="s">
        <v>2865</v>
      </c>
      <c r="AE47" s="12" t="s">
        <v>2864</v>
      </c>
      <c r="AF47" s="12" t="s">
        <v>2863</v>
      </c>
      <c r="AG47" s="12" t="s">
        <v>2862</v>
      </c>
      <c r="AH47" s="12"/>
      <c r="AI47" s="12" t="s">
        <v>2855</v>
      </c>
      <c r="AJ47" s="12" t="s">
        <v>943</v>
      </c>
      <c r="AK47" s="12" t="s">
        <v>2861</v>
      </c>
      <c r="AL47" s="12" t="s">
        <v>2860</v>
      </c>
    </row>
    <row r="48" spans="1:38" hidden="1" x14ac:dyDescent="0.25">
      <c r="A48" s="17">
        <v>37557646</v>
      </c>
      <c r="B48" s="14">
        <v>4822</v>
      </c>
      <c r="C48" s="12" t="s">
        <v>2855</v>
      </c>
      <c r="D48" s="12" t="s">
        <v>2859</v>
      </c>
      <c r="E48" s="12" t="s">
        <v>934</v>
      </c>
      <c r="F48" s="3" t="s">
        <v>933</v>
      </c>
      <c r="G48" s="12" t="s">
        <v>932</v>
      </c>
      <c r="H48" s="12" t="s">
        <v>1092</v>
      </c>
      <c r="I48" s="12" t="s">
        <v>1091</v>
      </c>
      <c r="J48" s="12" t="s">
        <v>931</v>
      </c>
      <c r="K48" s="12" t="s">
        <v>930</v>
      </c>
      <c r="L48" s="12" t="s">
        <v>929</v>
      </c>
      <c r="M48" s="4">
        <v>96888422.400000006</v>
      </c>
      <c r="N48" s="4">
        <v>0</v>
      </c>
      <c r="O48" s="4">
        <v>96888422.400000006</v>
      </c>
      <c r="P48" s="4">
        <v>27598520.32</v>
      </c>
      <c r="Q48" s="4">
        <v>69289902.080000013</v>
      </c>
      <c r="R48" s="68">
        <f t="shared" si="0"/>
        <v>0.7151515151515152</v>
      </c>
      <c r="S48" s="3" t="s">
        <v>928</v>
      </c>
      <c r="T48" s="12" t="s">
        <v>8487</v>
      </c>
      <c r="U48" s="12" t="s">
        <v>2858</v>
      </c>
      <c r="V48" s="12" t="s">
        <v>927</v>
      </c>
      <c r="W48" s="12" t="s">
        <v>926</v>
      </c>
      <c r="X48" s="12" t="s">
        <v>2857</v>
      </c>
      <c r="Y48" s="12" t="s">
        <v>925</v>
      </c>
      <c r="Z48" s="12" t="s">
        <v>984</v>
      </c>
      <c r="AA48" s="12" t="s">
        <v>983</v>
      </c>
      <c r="AB48" s="12" t="s">
        <v>2790</v>
      </c>
      <c r="AC48" s="13">
        <v>322</v>
      </c>
      <c r="AD48" s="12" t="s">
        <v>2856</v>
      </c>
      <c r="AE48" s="12" t="s">
        <v>8486</v>
      </c>
      <c r="AF48" s="12" t="s">
        <v>8485</v>
      </c>
      <c r="AG48" s="12" t="s">
        <v>8484</v>
      </c>
      <c r="AH48" s="12"/>
      <c r="AI48" s="12" t="s">
        <v>2855</v>
      </c>
      <c r="AJ48" s="12" t="s">
        <v>1083</v>
      </c>
      <c r="AK48" s="12" t="s">
        <v>2854</v>
      </c>
      <c r="AL48" s="12" t="s">
        <v>2853</v>
      </c>
    </row>
    <row r="49" spans="1:38" hidden="1" x14ac:dyDescent="0.25">
      <c r="A49" s="17">
        <v>900062917</v>
      </c>
      <c r="B49" s="14">
        <v>4922</v>
      </c>
      <c r="C49" s="12" t="s">
        <v>2804</v>
      </c>
      <c r="D49" s="12" t="s">
        <v>2852</v>
      </c>
      <c r="E49" s="12" t="s">
        <v>934</v>
      </c>
      <c r="F49" s="3" t="s">
        <v>933</v>
      </c>
      <c r="G49" s="12" t="s">
        <v>932</v>
      </c>
      <c r="H49" s="12" t="s">
        <v>1082</v>
      </c>
      <c r="I49" s="12" t="s">
        <v>1081</v>
      </c>
      <c r="J49" s="12" t="s">
        <v>931</v>
      </c>
      <c r="K49" s="12" t="s">
        <v>930</v>
      </c>
      <c r="L49" s="12" t="s">
        <v>929</v>
      </c>
      <c r="M49" s="4">
        <v>547960000</v>
      </c>
      <c r="N49" s="4">
        <v>200976675.34999999</v>
      </c>
      <c r="O49" s="4">
        <v>748936675.35000002</v>
      </c>
      <c r="P49" s="4">
        <v>236137642.34999999</v>
      </c>
      <c r="Q49" s="4">
        <v>512799033</v>
      </c>
      <c r="R49" s="68">
        <f t="shared" si="0"/>
        <v>0.68470279247621835</v>
      </c>
      <c r="S49" s="3" t="s">
        <v>957</v>
      </c>
      <c r="T49" s="12" t="s">
        <v>8483</v>
      </c>
      <c r="U49" s="12" t="s">
        <v>2851</v>
      </c>
      <c r="V49" s="12" t="s">
        <v>927</v>
      </c>
      <c r="W49" s="12" t="s">
        <v>926</v>
      </c>
      <c r="X49" s="12" t="s">
        <v>2850</v>
      </c>
      <c r="Y49" s="12" t="s">
        <v>925</v>
      </c>
      <c r="Z49" s="12" t="s">
        <v>953</v>
      </c>
      <c r="AA49" s="12" t="s">
        <v>952</v>
      </c>
      <c r="AB49" s="12" t="s">
        <v>2368</v>
      </c>
      <c r="AC49" s="13">
        <v>13122</v>
      </c>
      <c r="AD49" s="12" t="s">
        <v>2849</v>
      </c>
      <c r="AE49" s="12" t="s">
        <v>8482</v>
      </c>
      <c r="AF49" s="12" t="s">
        <v>8481</v>
      </c>
      <c r="AG49" s="12" t="s">
        <v>8480</v>
      </c>
      <c r="AH49" s="12"/>
      <c r="AI49" s="12" t="s">
        <v>2804</v>
      </c>
      <c r="AJ49" s="12" t="s">
        <v>943</v>
      </c>
      <c r="AK49" s="12" t="s">
        <v>2848</v>
      </c>
      <c r="AL49" s="12" t="s">
        <v>2847</v>
      </c>
    </row>
    <row r="50" spans="1:38" hidden="1" x14ac:dyDescent="0.25">
      <c r="A50" s="17">
        <v>79725476</v>
      </c>
      <c r="B50" s="14">
        <v>5022</v>
      </c>
      <c r="C50" s="12" t="s">
        <v>2804</v>
      </c>
      <c r="D50" s="12" t="s">
        <v>2846</v>
      </c>
      <c r="E50" s="12" t="s">
        <v>934</v>
      </c>
      <c r="F50" s="3" t="s">
        <v>933</v>
      </c>
      <c r="G50" s="12" t="s">
        <v>932</v>
      </c>
      <c r="H50" s="12" t="s">
        <v>988</v>
      </c>
      <c r="I50" s="12" t="s">
        <v>987</v>
      </c>
      <c r="J50" s="12" t="s">
        <v>931</v>
      </c>
      <c r="K50" s="12" t="s">
        <v>930</v>
      </c>
      <c r="L50" s="12" t="s">
        <v>929</v>
      </c>
      <c r="M50" s="4">
        <v>32246878.27</v>
      </c>
      <c r="N50" s="4">
        <v>0</v>
      </c>
      <c r="O50" s="4">
        <v>32246878.27</v>
      </c>
      <c r="P50" s="4">
        <v>8286165.2699999996</v>
      </c>
      <c r="Q50" s="4">
        <v>23960713</v>
      </c>
      <c r="R50" s="68">
        <f t="shared" si="0"/>
        <v>0.74303976959813789</v>
      </c>
      <c r="S50" s="3" t="s">
        <v>928</v>
      </c>
      <c r="T50" s="12" t="s">
        <v>8479</v>
      </c>
      <c r="U50" s="12" t="s">
        <v>2845</v>
      </c>
      <c r="V50" s="12" t="s">
        <v>927</v>
      </c>
      <c r="W50" s="12" t="s">
        <v>926</v>
      </c>
      <c r="X50" s="12" t="s">
        <v>2844</v>
      </c>
      <c r="Y50" s="12" t="s">
        <v>925</v>
      </c>
      <c r="Z50" s="12" t="s">
        <v>1720</v>
      </c>
      <c r="AA50" s="12" t="s">
        <v>1719</v>
      </c>
      <c r="AB50" s="12" t="s">
        <v>1536</v>
      </c>
      <c r="AC50" s="13">
        <v>122</v>
      </c>
      <c r="AD50" s="12" t="s">
        <v>2843</v>
      </c>
      <c r="AE50" s="12" t="s">
        <v>8478</v>
      </c>
      <c r="AF50" s="12" t="s">
        <v>8477</v>
      </c>
      <c r="AG50" s="12" t="s">
        <v>8476</v>
      </c>
      <c r="AH50" s="12"/>
      <c r="AI50" s="12" t="s">
        <v>2804</v>
      </c>
      <c r="AJ50" s="12" t="s">
        <v>943</v>
      </c>
      <c r="AK50" s="12" t="s">
        <v>2842</v>
      </c>
      <c r="AL50" s="12" t="s">
        <v>2841</v>
      </c>
    </row>
    <row r="51" spans="1:38" hidden="1" x14ac:dyDescent="0.25">
      <c r="A51" s="17">
        <v>1013661467</v>
      </c>
      <c r="B51" s="14">
        <v>5122</v>
      </c>
      <c r="C51" s="12" t="s">
        <v>2804</v>
      </c>
      <c r="D51" s="12" t="s">
        <v>2840</v>
      </c>
      <c r="E51" s="12" t="s">
        <v>934</v>
      </c>
      <c r="F51" s="3" t="s">
        <v>933</v>
      </c>
      <c r="G51" s="12" t="s">
        <v>932</v>
      </c>
      <c r="H51" s="12" t="s">
        <v>1080</v>
      </c>
      <c r="I51" s="12" t="s">
        <v>1079</v>
      </c>
      <c r="J51" s="12" t="s">
        <v>931</v>
      </c>
      <c r="K51" s="12" t="s">
        <v>930</v>
      </c>
      <c r="L51" s="12" t="s">
        <v>929</v>
      </c>
      <c r="M51" s="4">
        <v>35107293.869999997</v>
      </c>
      <c r="N51" s="4">
        <v>-294196.55</v>
      </c>
      <c r="O51" s="4">
        <v>34813097.32</v>
      </c>
      <c r="P51" s="4">
        <v>8825854.3200000003</v>
      </c>
      <c r="Q51" s="4">
        <v>25987243</v>
      </c>
      <c r="R51" s="68">
        <f t="shared" si="0"/>
        <v>0.74647891169023972</v>
      </c>
      <c r="S51" s="3" t="s">
        <v>928</v>
      </c>
      <c r="T51" s="12" t="s">
        <v>8475</v>
      </c>
      <c r="U51" s="12" t="s">
        <v>2839</v>
      </c>
      <c r="V51" s="12" t="s">
        <v>927</v>
      </c>
      <c r="W51" s="12" t="s">
        <v>926</v>
      </c>
      <c r="X51" s="12" t="s">
        <v>2838</v>
      </c>
      <c r="Y51" s="12" t="s">
        <v>925</v>
      </c>
      <c r="Z51" s="12" t="s">
        <v>984</v>
      </c>
      <c r="AA51" s="12" t="s">
        <v>983</v>
      </c>
      <c r="AB51" s="12" t="s">
        <v>2806</v>
      </c>
      <c r="AC51" s="13">
        <v>3222</v>
      </c>
      <c r="AD51" s="12" t="s">
        <v>2836</v>
      </c>
      <c r="AE51" s="12" t="s">
        <v>8474</v>
      </c>
      <c r="AF51" s="12" t="s">
        <v>8473</v>
      </c>
      <c r="AG51" s="12" t="s">
        <v>8472</v>
      </c>
      <c r="AH51" s="12"/>
      <c r="AI51" s="12" t="s">
        <v>2804</v>
      </c>
      <c r="AJ51" s="12" t="s">
        <v>1083</v>
      </c>
      <c r="AK51" s="12" t="s">
        <v>2835</v>
      </c>
      <c r="AL51" s="12" t="s">
        <v>2834</v>
      </c>
    </row>
    <row r="52" spans="1:38" hidden="1" x14ac:dyDescent="0.25">
      <c r="A52" s="17">
        <v>1048846938</v>
      </c>
      <c r="B52" s="14">
        <v>5222</v>
      </c>
      <c r="C52" s="12" t="s">
        <v>2804</v>
      </c>
      <c r="D52" s="12" t="s">
        <v>2833</v>
      </c>
      <c r="E52" s="12" t="s">
        <v>934</v>
      </c>
      <c r="F52" s="3" t="s">
        <v>933</v>
      </c>
      <c r="G52" s="12" t="s">
        <v>932</v>
      </c>
      <c r="H52" s="12" t="s">
        <v>1092</v>
      </c>
      <c r="I52" s="12" t="s">
        <v>1091</v>
      </c>
      <c r="J52" s="12" t="s">
        <v>931</v>
      </c>
      <c r="K52" s="12" t="s">
        <v>930</v>
      </c>
      <c r="L52" s="12" t="s">
        <v>929</v>
      </c>
      <c r="M52" s="4">
        <v>42121420.799999997</v>
      </c>
      <c r="N52" s="4">
        <v>0</v>
      </c>
      <c r="O52" s="4">
        <v>42121420.799999997</v>
      </c>
      <c r="P52" s="4">
        <v>10942156.800000001</v>
      </c>
      <c r="Q52" s="4">
        <v>31179263.999999996</v>
      </c>
      <c r="R52" s="68">
        <f t="shared" si="0"/>
        <v>0.74022346368715075</v>
      </c>
      <c r="S52" s="3" t="s">
        <v>928</v>
      </c>
      <c r="T52" s="12" t="s">
        <v>8471</v>
      </c>
      <c r="U52" s="12" t="s">
        <v>2832</v>
      </c>
      <c r="V52" s="12" t="s">
        <v>927</v>
      </c>
      <c r="W52" s="12" t="s">
        <v>926</v>
      </c>
      <c r="X52" s="12" t="s">
        <v>2831</v>
      </c>
      <c r="Y52" s="12" t="s">
        <v>925</v>
      </c>
      <c r="Z52" s="12" t="s">
        <v>2830</v>
      </c>
      <c r="AA52" s="12" t="s">
        <v>2829</v>
      </c>
      <c r="AB52" s="12" t="s">
        <v>2828</v>
      </c>
      <c r="AC52" s="13">
        <v>1422</v>
      </c>
      <c r="AD52" s="12" t="s">
        <v>2827</v>
      </c>
      <c r="AE52" s="12" t="s">
        <v>8470</v>
      </c>
      <c r="AF52" s="12" t="s">
        <v>8469</v>
      </c>
      <c r="AG52" s="12" t="s">
        <v>8468</v>
      </c>
      <c r="AH52" s="12"/>
      <c r="AI52" s="12" t="s">
        <v>2804</v>
      </c>
      <c r="AJ52" s="12" t="s">
        <v>1083</v>
      </c>
      <c r="AK52" s="12" t="s">
        <v>2826</v>
      </c>
      <c r="AL52" s="12" t="s">
        <v>2825</v>
      </c>
    </row>
    <row r="53" spans="1:38" hidden="1" x14ac:dyDescent="0.25">
      <c r="A53" s="17">
        <v>1111744164</v>
      </c>
      <c r="B53" s="14">
        <v>5322</v>
      </c>
      <c r="C53" s="12" t="s">
        <v>2804</v>
      </c>
      <c r="D53" s="12" t="s">
        <v>2824</v>
      </c>
      <c r="E53" s="12" t="s">
        <v>934</v>
      </c>
      <c r="F53" s="3" t="s">
        <v>933</v>
      </c>
      <c r="G53" s="12" t="s">
        <v>932</v>
      </c>
      <c r="H53" s="12" t="s">
        <v>1080</v>
      </c>
      <c r="I53" s="12" t="s">
        <v>1079</v>
      </c>
      <c r="J53" s="12" t="s">
        <v>931</v>
      </c>
      <c r="K53" s="12" t="s">
        <v>930</v>
      </c>
      <c r="L53" s="12" t="s">
        <v>929</v>
      </c>
      <c r="M53" s="4">
        <v>35107293.869999997</v>
      </c>
      <c r="N53" s="4">
        <v>0</v>
      </c>
      <c r="O53" s="4">
        <v>35107293.869999997</v>
      </c>
      <c r="P53" s="4">
        <v>9218115.8699999992</v>
      </c>
      <c r="Q53" s="4">
        <v>25889178</v>
      </c>
      <c r="R53" s="68">
        <f t="shared" si="0"/>
        <v>0.7374301789213924</v>
      </c>
      <c r="S53" s="3" t="s">
        <v>928</v>
      </c>
      <c r="T53" s="12" t="s">
        <v>8467</v>
      </c>
      <c r="U53" s="12" t="s">
        <v>2823</v>
      </c>
      <c r="V53" s="12" t="s">
        <v>927</v>
      </c>
      <c r="W53" s="12" t="s">
        <v>926</v>
      </c>
      <c r="X53" s="12" t="s">
        <v>2822</v>
      </c>
      <c r="Y53" s="12" t="s">
        <v>925</v>
      </c>
      <c r="Z53" s="12" t="s">
        <v>947</v>
      </c>
      <c r="AA53" s="12" t="s">
        <v>946</v>
      </c>
      <c r="AB53" s="12" t="s">
        <v>2814</v>
      </c>
      <c r="AC53" s="13">
        <v>3422</v>
      </c>
      <c r="AD53" s="12" t="s">
        <v>2821</v>
      </c>
      <c r="AE53" s="12" t="s">
        <v>8466</v>
      </c>
      <c r="AF53" s="12" t="s">
        <v>8465</v>
      </c>
      <c r="AG53" s="12" t="s">
        <v>8464</v>
      </c>
      <c r="AH53" s="12"/>
      <c r="AI53" s="12" t="s">
        <v>2804</v>
      </c>
      <c r="AJ53" s="12" t="s">
        <v>943</v>
      </c>
      <c r="AK53" s="12" t="s">
        <v>2820</v>
      </c>
      <c r="AL53" s="12" t="s">
        <v>2819</v>
      </c>
    </row>
    <row r="54" spans="1:38" hidden="1" x14ac:dyDescent="0.25">
      <c r="A54" s="17">
        <v>52482570</v>
      </c>
      <c r="B54" s="14">
        <v>5422</v>
      </c>
      <c r="C54" s="12" t="s">
        <v>2804</v>
      </c>
      <c r="D54" s="12" t="s">
        <v>2818</v>
      </c>
      <c r="E54" s="12" t="s">
        <v>934</v>
      </c>
      <c r="F54" s="3" t="s">
        <v>933</v>
      </c>
      <c r="G54" s="12" t="s">
        <v>932</v>
      </c>
      <c r="H54" s="12" t="s">
        <v>1080</v>
      </c>
      <c r="I54" s="12" t="s">
        <v>1079</v>
      </c>
      <c r="J54" s="12" t="s">
        <v>931</v>
      </c>
      <c r="K54" s="12" t="s">
        <v>930</v>
      </c>
      <c r="L54" s="12" t="s">
        <v>929</v>
      </c>
      <c r="M54" s="4">
        <v>50443059.200000003</v>
      </c>
      <c r="N54" s="4">
        <v>-563610.14</v>
      </c>
      <c r="O54" s="4">
        <v>49879449.060000002</v>
      </c>
      <c r="P54" s="4">
        <v>12681215.060000001</v>
      </c>
      <c r="Q54" s="4">
        <v>37198234</v>
      </c>
      <c r="R54" s="68">
        <f t="shared" si="0"/>
        <v>0.74576272795744469</v>
      </c>
      <c r="S54" s="3" t="s">
        <v>928</v>
      </c>
      <c r="T54" s="12" t="s">
        <v>8463</v>
      </c>
      <c r="U54" s="12" t="s">
        <v>2817</v>
      </c>
      <c r="V54" s="12" t="s">
        <v>927</v>
      </c>
      <c r="W54" s="12" t="s">
        <v>926</v>
      </c>
      <c r="X54" s="12" t="s">
        <v>2816</v>
      </c>
      <c r="Y54" s="12" t="s">
        <v>925</v>
      </c>
      <c r="Z54" s="12" t="s">
        <v>984</v>
      </c>
      <c r="AA54" s="12" t="s">
        <v>983</v>
      </c>
      <c r="AB54" s="12" t="s">
        <v>2815</v>
      </c>
      <c r="AC54" s="13">
        <v>3522</v>
      </c>
      <c r="AD54" s="12" t="s">
        <v>2813</v>
      </c>
      <c r="AE54" s="12" t="s">
        <v>8462</v>
      </c>
      <c r="AF54" s="12" t="s">
        <v>8461</v>
      </c>
      <c r="AG54" s="12" t="s">
        <v>8460</v>
      </c>
      <c r="AH54" s="12"/>
      <c r="AI54" s="12" t="s">
        <v>2804</v>
      </c>
      <c r="AJ54" s="12" t="s">
        <v>1083</v>
      </c>
      <c r="AK54" s="12" t="s">
        <v>2812</v>
      </c>
      <c r="AL54" s="12" t="s">
        <v>2811</v>
      </c>
    </row>
    <row r="55" spans="1:38" hidden="1" x14ac:dyDescent="0.25">
      <c r="A55" s="17">
        <v>24334910</v>
      </c>
      <c r="B55" s="14">
        <v>5522</v>
      </c>
      <c r="C55" s="12" t="s">
        <v>2804</v>
      </c>
      <c r="D55" s="12" t="s">
        <v>2810</v>
      </c>
      <c r="E55" s="12" t="s">
        <v>934</v>
      </c>
      <c r="F55" s="3" t="s">
        <v>933</v>
      </c>
      <c r="G55" s="12" t="s">
        <v>932</v>
      </c>
      <c r="H55" s="12" t="s">
        <v>1092</v>
      </c>
      <c r="I55" s="12" t="s">
        <v>1091</v>
      </c>
      <c r="J55" s="12" t="s">
        <v>931</v>
      </c>
      <c r="K55" s="12" t="s">
        <v>930</v>
      </c>
      <c r="L55" s="12" t="s">
        <v>929</v>
      </c>
      <c r="M55" s="4">
        <v>35107293.869999997</v>
      </c>
      <c r="N55" s="4">
        <v>-294196.55</v>
      </c>
      <c r="O55" s="4">
        <v>34813097.32</v>
      </c>
      <c r="P55" s="4">
        <v>8825854.3200000003</v>
      </c>
      <c r="Q55" s="4">
        <v>25987243</v>
      </c>
      <c r="R55" s="68">
        <f t="shared" si="0"/>
        <v>0.74647891169023972</v>
      </c>
      <c r="S55" s="3" t="s">
        <v>928</v>
      </c>
      <c r="T55" s="12" t="s">
        <v>8459</v>
      </c>
      <c r="U55" s="12" t="s">
        <v>2809</v>
      </c>
      <c r="V55" s="12" t="s">
        <v>927</v>
      </c>
      <c r="W55" s="12" t="s">
        <v>926</v>
      </c>
      <c r="X55" s="12" t="s">
        <v>2808</v>
      </c>
      <c r="Y55" s="12" t="s">
        <v>925</v>
      </c>
      <c r="Z55" s="12" t="s">
        <v>984</v>
      </c>
      <c r="AA55" s="12" t="s">
        <v>983</v>
      </c>
      <c r="AB55" s="12" t="s">
        <v>2807</v>
      </c>
      <c r="AC55" s="13">
        <v>3322</v>
      </c>
      <c r="AD55" s="12" t="s">
        <v>2805</v>
      </c>
      <c r="AE55" s="12" t="s">
        <v>8458</v>
      </c>
      <c r="AF55" s="12" t="s">
        <v>8457</v>
      </c>
      <c r="AG55" s="12" t="s">
        <v>8456</v>
      </c>
      <c r="AH55" s="12"/>
      <c r="AI55" s="12" t="s">
        <v>2804</v>
      </c>
      <c r="AJ55" s="12" t="s">
        <v>1083</v>
      </c>
      <c r="AK55" s="12" t="s">
        <v>2803</v>
      </c>
      <c r="AL55" s="12" t="s">
        <v>2802</v>
      </c>
    </row>
    <row r="56" spans="1:38" hidden="1" x14ac:dyDescent="0.25">
      <c r="A56" s="17">
        <v>900475780</v>
      </c>
      <c r="B56" s="14">
        <v>5622</v>
      </c>
      <c r="C56" s="12" t="s">
        <v>2728</v>
      </c>
      <c r="D56" s="12" t="s">
        <v>2801</v>
      </c>
      <c r="E56" s="12" t="s">
        <v>934</v>
      </c>
      <c r="F56" s="3" t="s">
        <v>933</v>
      </c>
      <c r="G56" s="12" t="s">
        <v>932</v>
      </c>
      <c r="H56" s="12" t="s">
        <v>988</v>
      </c>
      <c r="I56" s="12" t="s">
        <v>987</v>
      </c>
      <c r="J56" s="12" t="s">
        <v>931</v>
      </c>
      <c r="K56" s="12" t="s">
        <v>930</v>
      </c>
      <c r="L56" s="12" t="s">
        <v>929</v>
      </c>
      <c r="M56" s="4">
        <v>356210052</v>
      </c>
      <c r="N56" s="4">
        <v>0</v>
      </c>
      <c r="O56" s="4">
        <v>356210052</v>
      </c>
      <c r="P56" s="4">
        <v>128063465.56999999</v>
      </c>
      <c r="Q56" s="4">
        <v>228146586.43000001</v>
      </c>
      <c r="R56" s="68">
        <f t="shared" si="0"/>
        <v>0.64048329110600166</v>
      </c>
      <c r="S56" s="3" t="s">
        <v>957</v>
      </c>
      <c r="T56" s="12" t="s">
        <v>8455</v>
      </c>
      <c r="U56" s="12" t="s">
        <v>2800</v>
      </c>
      <c r="V56" s="12" t="s">
        <v>927</v>
      </c>
      <c r="W56" s="12" t="s">
        <v>955</v>
      </c>
      <c r="X56" s="12" t="s">
        <v>2799</v>
      </c>
      <c r="Y56" s="12" t="s">
        <v>925</v>
      </c>
      <c r="Z56" s="12" t="s">
        <v>924</v>
      </c>
      <c r="AA56" s="12" t="s">
        <v>923</v>
      </c>
      <c r="AB56" s="12" t="s">
        <v>2798</v>
      </c>
      <c r="AC56" s="13">
        <v>722</v>
      </c>
      <c r="AD56" s="12" t="s">
        <v>2796</v>
      </c>
      <c r="AE56" s="12" t="s">
        <v>8454</v>
      </c>
      <c r="AF56" s="12" t="s">
        <v>8453</v>
      </c>
      <c r="AG56" s="12" t="s">
        <v>8452</v>
      </c>
      <c r="AH56" s="12"/>
      <c r="AI56" s="12" t="s">
        <v>2728</v>
      </c>
      <c r="AJ56" s="12" t="s">
        <v>2741</v>
      </c>
      <c r="AK56" s="12" t="s">
        <v>2795</v>
      </c>
      <c r="AL56" s="12" t="s">
        <v>2794</v>
      </c>
    </row>
    <row r="57" spans="1:38" hidden="1" x14ac:dyDescent="0.25">
      <c r="A57" s="17">
        <v>20421116</v>
      </c>
      <c r="B57" s="14">
        <v>5722</v>
      </c>
      <c r="C57" s="12" t="s">
        <v>2728</v>
      </c>
      <c r="D57" s="12" t="s">
        <v>2793</v>
      </c>
      <c r="E57" s="12" t="s">
        <v>934</v>
      </c>
      <c r="F57" s="3" t="s">
        <v>933</v>
      </c>
      <c r="G57" s="12" t="s">
        <v>932</v>
      </c>
      <c r="H57" s="12" t="s">
        <v>1092</v>
      </c>
      <c r="I57" s="12" t="s">
        <v>1091</v>
      </c>
      <c r="J57" s="12" t="s">
        <v>931</v>
      </c>
      <c r="K57" s="12" t="s">
        <v>930</v>
      </c>
      <c r="L57" s="12" t="s">
        <v>929</v>
      </c>
      <c r="M57" s="4">
        <v>83821568</v>
      </c>
      <c r="N57" s="4">
        <v>0</v>
      </c>
      <c r="O57" s="4">
        <v>83821568</v>
      </c>
      <c r="P57" s="4">
        <v>26725717</v>
      </c>
      <c r="Q57" s="4">
        <v>57095851</v>
      </c>
      <c r="R57" s="68">
        <f t="shared" si="0"/>
        <v>0.68115942426655629</v>
      </c>
      <c r="S57" s="3" t="s">
        <v>928</v>
      </c>
      <c r="T57" s="12" t="s">
        <v>8451</v>
      </c>
      <c r="U57" s="12" t="s">
        <v>2792</v>
      </c>
      <c r="V57" s="12" t="s">
        <v>927</v>
      </c>
      <c r="W57" s="12" t="s">
        <v>926</v>
      </c>
      <c r="X57" s="12" t="s">
        <v>2791</v>
      </c>
      <c r="Y57" s="12" t="s">
        <v>925</v>
      </c>
      <c r="Z57" s="12" t="s">
        <v>924</v>
      </c>
      <c r="AA57" s="12" t="s">
        <v>923</v>
      </c>
      <c r="AB57" s="12" t="s">
        <v>935</v>
      </c>
      <c r="AC57" s="13">
        <v>422</v>
      </c>
      <c r="AD57" s="12" t="s">
        <v>2367</v>
      </c>
      <c r="AE57" s="12" t="s">
        <v>8450</v>
      </c>
      <c r="AF57" s="12" t="s">
        <v>8449</v>
      </c>
      <c r="AG57" s="12" t="s">
        <v>8448</v>
      </c>
      <c r="AH57" s="12"/>
      <c r="AI57" s="12" t="s">
        <v>2728</v>
      </c>
      <c r="AJ57" s="12" t="s">
        <v>1083</v>
      </c>
      <c r="AK57" s="12" t="s">
        <v>2789</v>
      </c>
      <c r="AL57" s="12" t="s">
        <v>2788</v>
      </c>
    </row>
    <row r="58" spans="1:38" hidden="1" x14ac:dyDescent="0.25">
      <c r="A58" s="17">
        <v>1026272606</v>
      </c>
      <c r="B58" s="14">
        <v>5822</v>
      </c>
      <c r="C58" s="12" t="s">
        <v>2728</v>
      </c>
      <c r="D58" s="12" t="s">
        <v>2787</v>
      </c>
      <c r="E58" s="12" t="s">
        <v>934</v>
      </c>
      <c r="F58" s="3" t="s">
        <v>933</v>
      </c>
      <c r="G58" s="12" t="s">
        <v>932</v>
      </c>
      <c r="H58" s="12" t="s">
        <v>1092</v>
      </c>
      <c r="I58" s="12" t="s">
        <v>1091</v>
      </c>
      <c r="J58" s="12" t="s">
        <v>931</v>
      </c>
      <c r="K58" s="12" t="s">
        <v>930</v>
      </c>
      <c r="L58" s="12" t="s">
        <v>929</v>
      </c>
      <c r="M58" s="4">
        <v>42003763</v>
      </c>
      <c r="N58" s="4">
        <v>0</v>
      </c>
      <c r="O58" s="4">
        <v>42003763</v>
      </c>
      <c r="P58" s="4">
        <v>10942157</v>
      </c>
      <c r="Q58" s="4">
        <v>31061606</v>
      </c>
      <c r="R58" s="68">
        <f t="shared" si="0"/>
        <v>0.73949579231746454</v>
      </c>
      <c r="S58" s="3" t="s">
        <v>928</v>
      </c>
      <c r="T58" s="12" t="s">
        <v>8447</v>
      </c>
      <c r="U58" s="12" t="s">
        <v>2786</v>
      </c>
      <c r="V58" s="12" t="s">
        <v>927</v>
      </c>
      <c r="W58" s="12" t="s">
        <v>926</v>
      </c>
      <c r="X58" s="12" t="s">
        <v>2785</v>
      </c>
      <c r="Y58" s="12" t="s">
        <v>925</v>
      </c>
      <c r="Z58" s="12" t="s">
        <v>1013</v>
      </c>
      <c r="AA58" s="12" t="s">
        <v>1012</v>
      </c>
      <c r="AB58" s="12" t="s">
        <v>2447</v>
      </c>
      <c r="AC58" s="13">
        <v>6922</v>
      </c>
      <c r="AD58" s="12" t="s">
        <v>2784</v>
      </c>
      <c r="AE58" s="12" t="s">
        <v>8446</v>
      </c>
      <c r="AF58" s="12" t="s">
        <v>8445</v>
      </c>
      <c r="AG58" s="12" t="s">
        <v>8444</v>
      </c>
      <c r="AH58" s="12"/>
      <c r="AI58" s="12" t="s">
        <v>2728</v>
      </c>
      <c r="AJ58" s="12" t="s">
        <v>1083</v>
      </c>
      <c r="AK58" s="12" t="s">
        <v>2783</v>
      </c>
      <c r="AL58" s="12" t="s">
        <v>2782</v>
      </c>
    </row>
    <row r="59" spans="1:38" hidden="1" x14ac:dyDescent="0.25">
      <c r="A59" s="17">
        <v>1032460038</v>
      </c>
      <c r="B59" s="14">
        <v>5922</v>
      </c>
      <c r="C59" s="12" t="s">
        <v>2728</v>
      </c>
      <c r="D59" s="12" t="s">
        <v>2781</v>
      </c>
      <c r="E59" s="12" t="s">
        <v>934</v>
      </c>
      <c r="F59" s="3" t="s">
        <v>933</v>
      </c>
      <c r="G59" s="12" t="s">
        <v>932</v>
      </c>
      <c r="H59" s="12" t="s">
        <v>1092</v>
      </c>
      <c r="I59" s="12" t="s">
        <v>1091</v>
      </c>
      <c r="J59" s="12" t="s">
        <v>931</v>
      </c>
      <c r="K59" s="12" t="s">
        <v>930</v>
      </c>
      <c r="L59" s="12" t="s">
        <v>929</v>
      </c>
      <c r="M59" s="4">
        <v>35009229</v>
      </c>
      <c r="N59" s="4">
        <v>0</v>
      </c>
      <c r="O59" s="4">
        <v>35009229</v>
      </c>
      <c r="P59" s="4">
        <v>9021986</v>
      </c>
      <c r="Q59" s="4">
        <v>25987243</v>
      </c>
      <c r="R59" s="68">
        <f t="shared" si="0"/>
        <v>0.74229692404822745</v>
      </c>
      <c r="S59" s="3" t="s">
        <v>928</v>
      </c>
      <c r="T59" s="12" t="s">
        <v>8443</v>
      </c>
      <c r="U59" s="12" t="s">
        <v>2780</v>
      </c>
      <c r="V59" s="12" t="s">
        <v>927</v>
      </c>
      <c r="W59" s="12" t="s">
        <v>926</v>
      </c>
      <c r="X59" s="12" t="s">
        <v>2779</v>
      </c>
      <c r="Y59" s="12" t="s">
        <v>925</v>
      </c>
      <c r="Z59" s="12" t="s">
        <v>979</v>
      </c>
      <c r="AA59" s="12" t="s">
        <v>978</v>
      </c>
      <c r="AB59" s="12" t="s">
        <v>2700</v>
      </c>
      <c r="AC59" s="13">
        <v>7122</v>
      </c>
      <c r="AD59" s="12" t="s">
        <v>2778</v>
      </c>
      <c r="AE59" s="12" t="s">
        <v>8442</v>
      </c>
      <c r="AF59" s="12" t="s">
        <v>8441</v>
      </c>
      <c r="AG59" s="12" t="s">
        <v>8440</v>
      </c>
      <c r="AH59" s="12"/>
      <c r="AI59" s="12" t="s">
        <v>2728</v>
      </c>
      <c r="AJ59" s="12" t="s">
        <v>1083</v>
      </c>
      <c r="AK59" s="12" t="s">
        <v>2777</v>
      </c>
      <c r="AL59" s="12" t="s">
        <v>2776</v>
      </c>
    </row>
    <row r="60" spans="1:38" hidden="1" x14ac:dyDescent="0.25">
      <c r="A60" s="17">
        <v>1020775900</v>
      </c>
      <c r="B60" s="14">
        <v>6022</v>
      </c>
      <c r="C60" s="12" t="s">
        <v>2728</v>
      </c>
      <c r="D60" s="12" t="s">
        <v>2775</v>
      </c>
      <c r="E60" s="12" t="s">
        <v>934</v>
      </c>
      <c r="F60" s="3" t="s">
        <v>933</v>
      </c>
      <c r="G60" s="12" t="s">
        <v>932</v>
      </c>
      <c r="H60" s="12" t="s">
        <v>1092</v>
      </c>
      <c r="I60" s="12" t="s">
        <v>1091</v>
      </c>
      <c r="J60" s="12" t="s">
        <v>931</v>
      </c>
      <c r="K60" s="12" t="s">
        <v>930</v>
      </c>
      <c r="L60" s="12" t="s">
        <v>929</v>
      </c>
      <c r="M60" s="4">
        <v>34322773</v>
      </c>
      <c r="N60" s="4">
        <v>0</v>
      </c>
      <c r="O60" s="4">
        <v>34322773</v>
      </c>
      <c r="P60" s="4">
        <v>8825856</v>
      </c>
      <c r="Q60" s="4">
        <v>25496917</v>
      </c>
      <c r="R60" s="68">
        <f t="shared" si="0"/>
        <v>0.74285714035984218</v>
      </c>
      <c r="S60" s="3" t="s">
        <v>928</v>
      </c>
      <c r="T60" s="12" t="s">
        <v>8439</v>
      </c>
      <c r="U60" s="12" t="s">
        <v>2774</v>
      </c>
      <c r="V60" s="12" t="s">
        <v>927</v>
      </c>
      <c r="W60" s="12" t="s">
        <v>926</v>
      </c>
      <c r="X60" s="12" t="s">
        <v>2773</v>
      </c>
      <c r="Y60" s="12" t="s">
        <v>925</v>
      </c>
      <c r="Z60" s="12" t="s">
        <v>984</v>
      </c>
      <c r="AA60" s="12" t="s">
        <v>983</v>
      </c>
      <c r="AB60" s="12" t="s">
        <v>2694</v>
      </c>
      <c r="AC60" s="13">
        <v>7222</v>
      </c>
      <c r="AD60" s="12" t="s">
        <v>2772</v>
      </c>
      <c r="AE60" s="12" t="s">
        <v>8438</v>
      </c>
      <c r="AF60" s="12" t="s">
        <v>8437</v>
      </c>
      <c r="AG60" s="12" t="s">
        <v>8436</v>
      </c>
      <c r="AH60" s="12"/>
      <c r="AI60" s="12" t="s">
        <v>2728</v>
      </c>
      <c r="AJ60" s="12" t="s">
        <v>1083</v>
      </c>
      <c r="AK60" s="12" t="s">
        <v>2771</v>
      </c>
      <c r="AL60" s="12" t="s">
        <v>2770</v>
      </c>
    </row>
    <row r="61" spans="1:38" hidden="1" x14ac:dyDescent="0.25">
      <c r="A61" s="17">
        <v>52441030</v>
      </c>
      <c r="B61" s="14">
        <v>6122</v>
      </c>
      <c r="C61" s="12" t="s">
        <v>2728</v>
      </c>
      <c r="D61" s="12" t="s">
        <v>2769</v>
      </c>
      <c r="E61" s="12" t="s">
        <v>934</v>
      </c>
      <c r="F61" s="3" t="s">
        <v>933</v>
      </c>
      <c r="G61" s="12" t="s">
        <v>932</v>
      </c>
      <c r="H61" s="12" t="s">
        <v>988</v>
      </c>
      <c r="I61" s="12" t="s">
        <v>987</v>
      </c>
      <c r="J61" s="12" t="s">
        <v>931</v>
      </c>
      <c r="K61" s="12" t="s">
        <v>930</v>
      </c>
      <c r="L61" s="12" t="s">
        <v>929</v>
      </c>
      <c r="M61" s="4">
        <v>22299648</v>
      </c>
      <c r="N61" s="4">
        <v>-7620608</v>
      </c>
      <c r="O61" s="4">
        <v>14679040</v>
      </c>
      <c r="P61" s="4">
        <v>0</v>
      </c>
      <c r="Q61" s="4">
        <v>14679040</v>
      </c>
      <c r="R61" s="68">
        <f t="shared" si="0"/>
        <v>1</v>
      </c>
      <c r="S61" s="3" t="s">
        <v>928</v>
      </c>
      <c r="T61" s="12" t="s">
        <v>6569</v>
      </c>
      <c r="U61" s="12" t="s">
        <v>2768</v>
      </c>
      <c r="V61" s="12" t="s">
        <v>927</v>
      </c>
      <c r="W61" s="12" t="s">
        <v>926</v>
      </c>
      <c r="X61" s="12" t="s">
        <v>2767</v>
      </c>
      <c r="Y61" s="12" t="s">
        <v>925</v>
      </c>
      <c r="Z61" s="12" t="s">
        <v>947</v>
      </c>
      <c r="AA61" s="12" t="s">
        <v>946</v>
      </c>
      <c r="AB61" s="12" t="s">
        <v>1581</v>
      </c>
      <c r="AC61" s="13">
        <v>8522</v>
      </c>
      <c r="AD61" s="12" t="s">
        <v>2766</v>
      </c>
      <c r="AE61" s="12" t="s">
        <v>8435</v>
      </c>
      <c r="AF61" s="12" t="s">
        <v>8434</v>
      </c>
      <c r="AG61" s="12" t="s">
        <v>8433</v>
      </c>
      <c r="AH61" s="12"/>
      <c r="AI61" s="12" t="s">
        <v>2728</v>
      </c>
      <c r="AJ61" s="12" t="s">
        <v>943</v>
      </c>
      <c r="AK61" s="12" t="s">
        <v>2765</v>
      </c>
      <c r="AL61" s="12" t="s">
        <v>2764</v>
      </c>
    </row>
    <row r="62" spans="1:38" hidden="1" x14ac:dyDescent="0.25">
      <c r="A62" s="17">
        <v>1110480631</v>
      </c>
      <c r="B62" s="14">
        <v>6222</v>
      </c>
      <c r="C62" s="12" t="s">
        <v>2728</v>
      </c>
      <c r="D62" s="12" t="s">
        <v>2763</v>
      </c>
      <c r="E62" s="12" t="s">
        <v>934</v>
      </c>
      <c r="F62" s="3" t="s">
        <v>933</v>
      </c>
      <c r="G62" s="12" t="s">
        <v>932</v>
      </c>
      <c r="H62" s="12" t="s">
        <v>1092</v>
      </c>
      <c r="I62" s="12" t="s">
        <v>1091</v>
      </c>
      <c r="J62" s="12" t="s">
        <v>931</v>
      </c>
      <c r="K62" s="12" t="s">
        <v>930</v>
      </c>
      <c r="L62" s="12" t="s">
        <v>929</v>
      </c>
      <c r="M62" s="4">
        <v>50443059</v>
      </c>
      <c r="N62" s="4">
        <v>0</v>
      </c>
      <c r="O62" s="4">
        <v>50443059</v>
      </c>
      <c r="P62" s="4">
        <v>13244825</v>
      </c>
      <c r="Q62" s="4">
        <v>37198234</v>
      </c>
      <c r="R62" s="68">
        <f t="shared" si="0"/>
        <v>0.73743017845131076</v>
      </c>
      <c r="S62" s="3" t="s">
        <v>928</v>
      </c>
      <c r="T62" s="12" t="s">
        <v>8432</v>
      </c>
      <c r="U62" s="12" t="s">
        <v>2762</v>
      </c>
      <c r="V62" s="12" t="s">
        <v>927</v>
      </c>
      <c r="W62" s="12" t="s">
        <v>926</v>
      </c>
      <c r="X62" s="12" t="s">
        <v>2761</v>
      </c>
      <c r="Y62" s="12" t="s">
        <v>925</v>
      </c>
      <c r="Z62" s="12" t="s">
        <v>947</v>
      </c>
      <c r="AA62" s="12" t="s">
        <v>946</v>
      </c>
      <c r="AB62" s="12" t="s">
        <v>2654</v>
      </c>
      <c r="AC62" s="13">
        <v>7322</v>
      </c>
      <c r="AD62" s="12" t="s">
        <v>2760</v>
      </c>
      <c r="AE62" s="12" t="s">
        <v>8431</v>
      </c>
      <c r="AF62" s="12" t="s">
        <v>8430</v>
      </c>
      <c r="AG62" s="12" t="s">
        <v>8429</v>
      </c>
      <c r="AH62" s="12"/>
      <c r="AI62" s="12" t="s">
        <v>2728</v>
      </c>
      <c r="AJ62" s="12" t="s">
        <v>1083</v>
      </c>
      <c r="AK62" s="12" t="s">
        <v>2759</v>
      </c>
      <c r="AL62" s="12" t="s">
        <v>2758</v>
      </c>
    </row>
    <row r="63" spans="1:38" hidden="1" x14ac:dyDescent="0.25">
      <c r="A63" s="17">
        <v>3802427</v>
      </c>
      <c r="B63" s="14">
        <v>6322</v>
      </c>
      <c r="C63" s="12" t="s">
        <v>2728</v>
      </c>
      <c r="D63" s="12" t="s">
        <v>2757</v>
      </c>
      <c r="E63" s="12" t="s">
        <v>934</v>
      </c>
      <c r="F63" s="3" t="s">
        <v>933</v>
      </c>
      <c r="G63" s="12" t="s">
        <v>932</v>
      </c>
      <c r="H63" s="12" t="s">
        <v>949</v>
      </c>
      <c r="I63" s="12" t="s">
        <v>948</v>
      </c>
      <c r="J63" s="12" t="s">
        <v>931</v>
      </c>
      <c r="K63" s="12" t="s">
        <v>930</v>
      </c>
      <c r="L63" s="12" t="s">
        <v>929</v>
      </c>
      <c r="M63" s="4">
        <v>26442752</v>
      </c>
      <c r="N63" s="4">
        <v>0</v>
      </c>
      <c r="O63" s="4">
        <v>26442752</v>
      </c>
      <c r="P63" s="4">
        <v>6814379</v>
      </c>
      <c r="Q63" s="4">
        <v>19628373</v>
      </c>
      <c r="R63" s="68">
        <f t="shared" si="0"/>
        <v>0.74229690616165822</v>
      </c>
      <c r="S63" s="3" t="s">
        <v>928</v>
      </c>
      <c r="T63" s="12" t="s">
        <v>8428</v>
      </c>
      <c r="U63" s="12" t="s">
        <v>2756</v>
      </c>
      <c r="V63" s="12" t="s">
        <v>927</v>
      </c>
      <c r="W63" s="12" t="s">
        <v>926</v>
      </c>
      <c r="X63" s="12" t="s">
        <v>2755</v>
      </c>
      <c r="Y63" s="12" t="s">
        <v>925</v>
      </c>
      <c r="Z63" s="12" t="s">
        <v>1720</v>
      </c>
      <c r="AA63" s="12" t="s">
        <v>1719</v>
      </c>
      <c r="AB63" s="12" t="s">
        <v>2345</v>
      </c>
      <c r="AC63" s="13">
        <v>13522</v>
      </c>
      <c r="AD63" s="12" t="s">
        <v>2754</v>
      </c>
      <c r="AE63" s="12" t="s">
        <v>8427</v>
      </c>
      <c r="AF63" s="12" t="s">
        <v>8426</v>
      </c>
      <c r="AG63" s="12" t="s">
        <v>8425</v>
      </c>
      <c r="AH63" s="12"/>
      <c r="AI63" s="12" t="s">
        <v>2728</v>
      </c>
      <c r="AJ63" s="12" t="s">
        <v>943</v>
      </c>
      <c r="AK63" s="12" t="s">
        <v>2753</v>
      </c>
      <c r="AL63" s="12" t="s">
        <v>2752</v>
      </c>
    </row>
    <row r="64" spans="1:38" hidden="1" x14ac:dyDescent="0.25">
      <c r="A64" s="17">
        <v>1023900491</v>
      </c>
      <c r="B64" s="14">
        <v>6422</v>
      </c>
      <c r="C64" s="12" t="s">
        <v>2728</v>
      </c>
      <c r="D64" s="12" t="s">
        <v>2751</v>
      </c>
      <c r="E64" s="12" t="s">
        <v>934</v>
      </c>
      <c r="F64" s="3" t="s">
        <v>933</v>
      </c>
      <c r="G64" s="12" t="s">
        <v>932</v>
      </c>
      <c r="H64" s="12" t="s">
        <v>1202</v>
      </c>
      <c r="I64" s="12" t="s">
        <v>1201</v>
      </c>
      <c r="J64" s="12" t="s">
        <v>931</v>
      </c>
      <c r="K64" s="12" t="s">
        <v>930</v>
      </c>
      <c r="L64" s="12" t="s">
        <v>929</v>
      </c>
      <c r="M64" s="4">
        <v>22299648</v>
      </c>
      <c r="N64" s="4">
        <v>-15116288</v>
      </c>
      <c r="O64" s="4">
        <v>7183360</v>
      </c>
      <c r="P64" s="4">
        <v>62464</v>
      </c>
      <c r="Q64" s="4">
        <v>7120896</v>
      </c>
      <c r="R64" s="68">
        <f t="shared" si="0"/>
        <v>0.99130434782608701</v>
      </c>
      <c r="S64" s="3" t="s">
        <v>928</v>
      </c>
      <c r="T64" s="12" t="s">
        <v>8424</v>
      </c>
      <c r="U64" s="12" t="s">
        <v>2750</v>
      </c>
      <c r="V64" s="12" t="s">
        <v>927</v>
      </c>
      <c r="W64" s="12" t="s">
        <v>926</v>
      </c>
      <c r="X64" s="12" t="s">
        <v>2749</v>
      </c>
      <c r="Y64" s="12" t="s">
        <v>925</v>
      </c>
      <c r="Z64" s="12" t="s">
        <v>984</v>
      </c>
      <c r="AA64" s="12" t="s">
        <v>983</v>
      </c>
      <c r="AB64" s="12" t="s">
        <v>1691</v>
      </c>
      <c r="AC64" s="13">
        <v>15322</v>
      </c>
      <c r="AD64" s="12" t="s">
        <v>2748</v>
      </c>
      <c r="AE64" s="12" t="s">
        <v>8423</v>
      </c>
      <c r="AF64" s="12" t="s">
        <v>8422</v>
      </c>
      <c r="AG64" s="12" t="s">
        <v>8421</v>
      </c>
      <c r="AH64" s="12"/>
      <c r="AI64" s="12" t="s">
        <v>2728</v>
      </c>
      <c r="AJ64" s="12" t="s">
        <v>943</v>
      </c>
      <c r="AK64" s="12" t="s">
        <v>2747</v>
      </c>
      <c r="AL64" s="12" t="s">
        <v>2746</v>
      </c>
    </row>
    <row r="65" spans="1:38" hidden="1" x14ac:dyDescent="0.25">
      <c r="A65" s="17">
        <v>830001113</v>
      </c>
      <c r="B65" s="14">
        <v>6522</v>
      </c>
      <c r="C65" s="12" t="s">
        <v>2728</v>
      </c>
      <c r="D65" s="12" t="s">
        <v>2745</v>
      </c>
      <c r="E65" s="12" t="s">
        <v>934</v>
      </c>
      <c r="F65" s="3" t="s">
        <v>933</v>
      </c>
      <c r="G65" s="12" t="s">
        <v>932</v>
      </c>
      <c r="H65" s="12" t="s">
        <v>1080</v>
      </c>
      <c r="I65" s="12" t="s">
        <v>1079</v>
      </c>
      <c r="J65" s="12" t="s">
        <v>931</v>
      </c>
      <c r="K65" s="12" t="s">
        <v>930</v>
      </c>
      <c r="L65" s="12" t="s">
        <v>929</v>
      </c>
      <c r="M65" s="4">
        <v>12582912</v>
      </c>
      <c r="N65" s="4">
        <v>0</v>
      </c>
      <c r="O65" s="4">
        <v>12582912</v>
      </c>
      <c r="P65" s="4">
        <v>4115312</v>
      </c>
      <c r="Q65" s="4">
        <v>8467600</v>
      </c>
      <c r="R65" s="68">
        <f t="shared" si="0"/>
        <v>0.67294438680013025</v>
      </c>
      <c r="S65" s="3" t="s">
        <v>957</v>
      </c>
      <c r="T65" s="12" t="s">
        <v>8420</v>
      </c>
      <c r="U65" s="12" t="s">
        <v>2744</v>
      </c>
      <c r="V65" s="12" t="s">
        <v>927</v>
      </c>
      <c r="W65" s="12" t="s">
        <v>955</v>
      </c>
      <c r="X65" s="12" t="s">
        <v>2743</v>
      </c>
      <c r="Y65" s="12" t="s">
        <v>925</v>
      </c>
      <c r="Z65" s="12" t="s">
        <v>924</v>
      </c>
      <c r="AA65" s="12" t="s">
        <v>923</v>
      </c>
      <c r="AB65" s="12" t="s">
        <v>1136</v>
      </c>
      <c r="AC65" s="13">
        <v>222</v>
      </c>
      <c r="AD65" s="12" t="s">
        <v>2742</v>
      </c>
      <c r="AE65" s="12" t="s">
        <v>8419</v>
      </c>
      <c r="AF65" s="12" t="s">
        <v>8418</v>
      </c>
      <c r="AG65" s="12" t="s">
        <v>8417</v>
      </c>
      <c r="AH65" s="12"/>
      <c r="AI65" s="12" t="s">
        <v>2728</v>
      </c>
      <c r="AJ65" s="12" t="s">
        <v>2741</v>
      </c>
      <c r="AK65" s="12" t="s">
        <v>2740</v>
      </c>
      <c r="AL65" s="12" t="s">
        <v>2739</v>
      </c>
    </row>
    <row r="66" spans="1:38" hidden="1" x14ac:dyDescent="0.25">
      <c r="A66" s="17">
        <v>1030630793</v>
      </c>
      <c r="B66" s="14">
        <v>6622</v>
      </c>
      <c r="C66" s="12" t="s">
        <v>2728</v>
      </c>
      <c r="D66" s="12" t="s">
        <v>2738</v>
      </c>
      <c r="E66" s="12" t="s">
        <v>934</v>
      </c>
      <c r="F66" s="3" t="s">
        <v>933</v>
      </c>
      <c r="G66" s="12" t="s">
        <v>932</v>
      </c>
      <c r="H66" s="12" t="s">
        <v>949</v>
      </c>
      <c r="I66" s="12" t="s">
        <v>948</v>
      </c>
      <c r="J66" s="12" t="s">
        <v>931</v>
      </c>
      <c r="K66" s="12" t="s">
        <v>930</v>
      </c>
      <c r="L66" s="12" t="s">
        <v>929</v>
      </c>
      <c r="M66" s="4">
        <v>26442752</v>
      </c>
      <c r="N66" s="4">
        <v>0</v>
      </c>
      <c r="O66" s="4">
        <v>26442752</v>
      </c>
      <c r="P66" s="4">
        <v>6888448</v>
      </c>
      <c r="Q66" s="4">
        <v>19554304</v>
      </c>
      <c r="R66" s="68">
        <f t="shared" si="0"/>
        <v>0.73949579831932777</v>
      </c>
      <c r="S66" s="3" t="s">
        <v>928</v>
      </c>
      <c r="T66" s="12" t="s">
        <v>8416</v>
      </c>
      <c r="U66" s="12" t="s">
        <v>2737</v>
      </c>
      <c r="V66" s="12" t="s">
        <v>927</v>
      </c>
      <c r="W66" s="12" t="s">
        <v>926</v>
      </c>
      <c r="X66" s="12" t="s">
        <v>2736</v>
      </c>
      <c r="Y66" s="12" t="s">
        <v>925</v>
      </c>
      <c r="Z66" s="12" t="s">
        <v>984</v>
      </c>
      <c r="AA66" s="12" t="s">
        <v>983</v>
      </c>
      <c r="AB66" s="12" t="s">
        <v>2127</v>
      </c>
      <c r="AC66" s="13">
        <v>13422</v>
      </c>
      <c r="AD66" s="12" t="s">
        <v>2735</v>
      </c>
      <c r="AE66" s="12" t="s">
        <v>8415</v>
      </c>
      <c r="AF66" s="12" t="s">
        <v>8414</v>
      </c>
      <c r="AG66" s="12" t="s">
        <v>8413</v>
      </c>
      <c r="AH66" s="12"/>
      <c r="AI66" s="12" t="s">
        <v>2728</v>
      </c>
      <c r="AJ66" s="12" t="s">
        <v>943</v>
      </c>
      <c r="AK66" s="12" t="s">
        <v>2734</v>
      </c>
      <c r="AL66" s="12" t="s">
        <v>2733</v>
      </c>
    </row>
    <row r="67" spans="1:38" hidden="1" x14ac:dyDescent="0.25">
      <c r="A67" s="17">
        <v>1018503919</v>
      </c>
      <c r="B67" s="14">
        <v>6722</v>
      </c>
      <c r="C67" s="12" t="s">
        <v>2728</v>
      </c>
      <c r="D67" s="12" t="s">
        <v>2732</v>
      </c>
      <c r="E67" s="12" t="s">
        <v>934</v>
      </c>
      <c r="F67" s="3" t="s">
        <v>933</v>
      </c>
      <c r="G67" s="12" t="s">
        <v>932</v>
      </c>
      <c r="H67" s="12" t="s">
        <v>988</v>
      </c>
      <c r="I67" s="12" t="s">
        <v>987</v>
      </c>
      <c r="J67" s="12" t="s">
        <v>931</v>
      </c>
      <c r="K67" s="12" t="s">
        <v>930</v>
      </c>
      <c r="L67" s="12" t="s">
        <v>929</v>
      </c>
      <c r="M67" s="4">
        <v>26442752</v>
      </c>
      <c r="N67" s="4">
        <v>0</v>
      </c>
      <c r="O67" s="4">
        <v>26442752</v>
      </c>
      <c r="P67" s="4">
        <v>6888448</v>
      </c>
      <c r="Q67" s="4">
        <v>19554304</v>
      </c>
      <c r="R67" s="68">
        <f t="shared" ref="R67:R130" si="1">+IFERROR(Q67/O67,0)</f>
        <v>0.73949579831932777</v>
      </c>
      <c r="S67" s="3" t="s">
        <v>928</v>
      </c>
      <c r="T67" s="12" t="s">
        <v>8412</v>
      </c>
      <c r="U67" s="12" t="s">
        <v>2731</v>
      </c>
      <c r="V67" s="12" t="s">
        <v>927</v>
      </c>
      <c r="W67" s="12" t="s">
        <v>926</v>
      </c>
      <c r="X67" s="12" t="s">
        <v>2730</v>
      </c>
      <c r="Y67" s="12" t="s">
        <v>925</v>
      </c>
      <c r="Z67" s="12" t="s">
        <v>1409</v>
      </c>
      <c r="AA67" s="12" t="s">
        <v>1408</v>
      </c>
      <c r="AB67" s="12" t="s">
        <v>1274</v>
      </c>
      <c r="AC67" s="13">
        <v>13922</v>
      </c>
      <c r="AD67" s="12" t="s">
        <v>2729</v>
      </c>
      <c r="AE67" s="12" t="s">
        <v>8411</v>
      </c>
      <c r="AF67" s="12" t="s">
        <v>8410</v>
      </c>
      <c r="AG67" s="12" t="s">
        <v>8409</v>
      </c>
      <c r="AH67" s="12"/>
      <c r="AI67" s="12" t="s">
        <v>2728</v>
      </c>
      <c r="AJ67" s="12" t="s">
        <v>943</v>
      </c>
      <c r="AK67" s="12" t="s">
        <v>2727</v>
      </c>
      <c r="AL67" s="12" t="s">
        <v>2726</v>
      </c>
    </row>
    <row r="68" spans="1:38" hidden="1" x14ac:dyDescent="0.25">
      <c r="A68" s="17">
        <v>60380997</v>
      </c>
      <c r="B68" s="14">
        <v>6822</v>
      </c>
      <c r="C68" s="12" t="s">
        <v>2573</v>
      </c>
      <c r="D68" s="12" t="s">
        <v>2725</v>
      </c>
      <c r="E68" s="12" t="s">
        <v>934</v>
      </c>
      <c r="F68" s="3" t="s">
        <v>933</v>
      </c>
      <c r="G68" s="12" t="s">
        <v>932</v>
      </c>
      <c r="H68" s="12" t="s">
        <v>1141</v>
      </c>
      <c r="I68" s="12" t="s">
        <v>1140</v>
      </c>
      <c r="J68" s="12" t="s">
        <v>931</v>
      </c>
      <c r="K68" s="12" t="s">
        <v>930</v>
      </c>
      <c r="L68" s="12" t="s">
        <v>929</v>
      </c>
      <c r="M68" s="4">
        <v>32829758</v>
      </c>
      <c r="N68" s="4">
        <v>-10270763</v>
      </c>
      <c r="O68" s="4">
        <v>22558995</v>
      </c>
      <c r="P68" s="4">
        <v>1650658</v>
      </c>
      <c r="Q68" s="4">
        <v>20908337</v>
      </c>
      <c r="R68" s="68">
        <f t="shared" si="1"/>
        <v>0.9268292758609149</v>
      </c>
      <c r="S68" s="3" t="s">
        <v>928</v>
      </c>
      <c r="T68" s="12" t="s">
        <v>8408</v>
      </c>
      <c r="U68" s="12" t="s">
        <v>2724</v>
      </c>
      <c r="V68" s="12" t="s">
        <v>927</v>
      </c>
      <c r="W68" s="12" t="s">
        <v>926</v>
      </c>
      <c r="X68" s="12" t="s">
        <v>2723</v>
      </c>
      <c r="Y68" s="12" t="s">
        <v>925</v>
      </c>
      <c r="Z68" s="12" t="s">
        <v>924</v>
      </c>
      <c r="AA68" s="12" t="s">
        <v>923</v>
      </c>
      <c r="AB68" s="12" t="s">
        <v>1529</v>
      </c>
      <c r="AC68" s="13">
        <v>18222</v>
      </c>
      <c r="AD68" s="12" t="s">
        <v>2722</v>
      </c>
      <c r="AE68" s="12" t="s">
        <v>8407</v>
      </c>
      <c r="AF68" s="12" t="s">
        <v>8406</v>
      </c>
      <c r="AG68" s="12" t="s">
        <v>8405</v>
      </c>
      <c r="AH68" s="12"/>
      <c r="AI68" s="12" t="s">
        <v>2573</v>
      </c>
      <c r="AJ68" s="12" t="s">
        <v>1083</v>
      </c>
      <c r="AK68" s="12" t="s">
        <v>2721</v>
      </c>
      <c r="AL68" s="12" t="s">
        <v>2720</v>
      </c>
    </row>
    <row r="69" spans="1:38" hidden="1" x14ac:dyDescent="0.25">
      <c r="A69" s="17">
        <v>1101177804</v>
      </c>
      <c r="B69" s="14">
        <v>6922</v>
      </c>
      <c r="C69" s="12" t="s">
        <v>2573</v>
      </c>
      <c r="D69" s="12" t="s">
        <v>2719</v>
      </c>
      <c r="E69" s="12" t="s">
        <v>934</v>
      </c>
      <c r="F69" s="3" t="s">
        <v>933</v>
      </c>
      <c r="G69" s="12" t="s">
        <v>932</v>
      </c>
      <c r="H69" s="12" t="s">
        <v>1202</v>
      </c>
      <c r="I69" s="12" t="s">
        <v>1201</v>
      </c>
      <c r="J69" s="12" t="s">
        <v>931</v>
      </c>
      <c r="K69" s="12" t="s">
        <v>930</v>
      </c>
      <c r="L69" s="12" t="s">
        <v>929</v>
      </c>
      <c r="M69" s="4">
        <v>20890283</v>
      </c>
      <c r="N69" s="4">
        <v>0</v>
      </c>
      <c r="O69" s="4">
        <v>20890283</v>
      </c>
      <c r="P69" s="4">
        <v>5354974</v>
      </c>
      <c r="Q69" s="4">
        <v>15535309</v>
      </c>
      <c r="R69" s="68">
        <f t="shared" si="1"/>
        <v>0.74366196953866059</v>
      </c>
      <c r="S69" s="3" t="s">
        <v>928</v>
      </c>
      <c r="T69" s="12" t="s">
        <v>8404</v>
      </c>
      <c r="U69" s="12" t="s">
        <v>2718</v>
      </c>
      <c r="V69" s="12" t="s">
        <v>927</v>
      </c>
      <c r="W69" s="12" t="s">
        <v>926</v>
      </c>
      <c r="X69" s="12" t="s">
        <v>2717</v>
      </c>
      <c r="Y69" s="12" t="s">
        <v>925</v>
      </c>
      <c r="Z69" s="12" t="s">
        <v>984</v>
      </c>
      <c r="AA69" s="12" t="s">
        <v>983</v>
      </c>
      <c r="AB69" s="12" t="s">
        <v>2094</v>
      </c>
      <c r="AC69" s="13">
        <v>18122</v>
      </c>
      <c r="AD69" s="12" t="s">
        <v>2716</v>
      </c>
      <c r="AE69" s="12" t="s">
        <v>8403</v>
      </c>
      <c r="AF69" s="12" t="s">
        <v>8402</v>
      </c>
      <c r="AG69" s="12" t="s">
        <v>8401</v>
      </c>
      <c r="AH69" s="12"/>
      <c r="AI69" s="12" t="s">
        <v>2573</v>
      </c>
      <c r="AJ69" s="12" t="s">
        <v>943</v>
      </c>
      <c r="AK69" s="12" t="s">
        <v>2715</v>
      </c>
      <c r="AL69" s="12" t="s">
        <v>2714</v>
      </c>
    </row>
    <row r="70" spans="1:38" hidden="1" x14ac:dyDescent="0.25">
      <c r="A70" s="17">
        <v>1018469443</v>
      </c>
      <c r="B70" s="14">
        <v>7022</v>
      </c>
      <c r="C70" s="12" t="s">
        <v>2573</v>
      </c>
      <c r="D70" s="12" t="s">
        <v>2713</v>
      </c>
      <c r="E70" s="12" t="s">
        <v>934</v>
      </c>
      <c r="F70" s="3" t="s">
        <v>933</v>
      </c>
      <c r="G70" s="12" t="s">
        <v>932</v>
      </c>
      <c r="H70" s="12" t="s">
        <v>1202</v>
      </c>
      <c r="I70" s="12" t="s">
        <v>1201</v>
      </c>
      <c r="J70" s="12" t="s">
        <v>931</v>
      </c>
      <c r="K70" s="12" t="s">
        <v>930</v>
      </c>
      <c r="L70" s="12" t="s">
        <v>929</v>
      </c>
      <c r="M70" s="4">
        <v>34813099</v>
      </c>
      <c r="N70" s="4">
        <v>0</v>
      </c>
      <c r="O70" s="4">
        <v>34813099</v>
      </c>
      <c r="P70" s="4">
        <v>8923921</v>
      </c>
      <c r="Q70" s="4">
        <v>25889178</v>
      </c>
      <c r="R70" s="68">
        <f t="shared" si="1"/>
        <v>0.74366197620039509</v>
      </c>
      <c r="S70" s="3" t="s">
        <v>928</v>
      </c>
      <c r="T70" s="12" t="s">
        <v>8400</v>
      </c>
      <c r="U70" s="12" t="s">
        <v>2712</v>
      </c>
      <c r="V70" s="12" t="s">
        <v>927</v>
      </c>
      <c r="W70" s="12" t="s">
        <v>926</v>
      </c>
      <c r="X70" s="12" t="s">
        <v>2711</v>
      </c>
      <c r="Y70" s="12" t="s">
        <v>925</v>
      </c>
      <c r="Z70" s="12" t="s">
        <v>1015</v>
      </c>
      <c r="AA70" s="12" t="s">
        <v>1014</v>
      </c>
      <c r="AB70" s="12" t="s">
        <v>1657</v>
      </c>
      <c r="AC70" s="13">
        <v>19022</v>
      </c>
      <c r="AD70" s="12" t="s">
        <v>2447</v>
      </c>
      <c r="AE70" s="12" t="s">
        <v>8399</v>
      </c>
      <c r="AF70" s="12" t="s">
        <v>8398</v>
      </c>
      <c r="AG70" s="12" t="s">
        <v>8397</v>
      </c>
      <c r="AH70" s="12"/>
      <c r="AI70" s="12" t="s">
        <v>2573</v>
      </c>
      <c r="AJ70" s="12" t="s">
        <v>1083</v>
      </c>
      <c r="AK70" s="12" t="s">
        <v>2710</v>
      </c>
      <c r="AL70" s="12" t="s">
        <v>2709</v>
      </c>
    </row>
    <row r="71" spans="1:38" hidden="1" x14ac:dyDescent="0.25">
      <c r="A71" s="17">
        <v>1020745060</v>
      </c>
      <c r="B71" s="14">
        <v>7122</v>
      </c>
      <c r="C71" s="12" t="s">
        <v>2573</v>
      </c>
      <c r="D71" s="12" t="s">
        <v>2708</v>
      </c>
      <c r="E71" s="12" t="s">
        <v>934</v>
      </c>
      <c r="F71" s="3" t="s">
        <v>933</v>
      </c>
      <c r="G71" s="12" t="s">
        <v>932</v>
      </c>
      <c r="H71" s="12" t="s">
        <v>1202</v>
      </c>
      <c r="I71" s="12" t="s">
        <v>1201</v>
      </c>
      <c r="J71" s="12" t="s">
        <v>931</v>
      </c>
      <c r="K71" s="12" t="s">
        <v>930</v>
      </c>
      <c r="L71" s="12" t="s">
        <v>929</v>
      </c>
      <c r="M71" s="4">
        <v>34813099</v>
      </c>
      <c r="N71" s="4">
        <v>0</v>
      </c>
      <c r="O71" s="4">
        <v>34813099</v>
      </c>
      <c r="P71" s="4">
        <v>8923921</v>
      </c>
      <c r="Q71" s="4">
        <v>25889178</v>
      </c>
      <c r="R71" s="68">
        <f t="shared" si="1"/>
        <v>0.74366197620039509</v>
      </c>
      <c r="S71" s="3" t="s">
        <v>928</v>
      </c>
      <c r="T71" s="12" t="s">
        <v>8396</v>
      </c>
      <c r="U71" s="12" t="s">
        <v>2707</v>
      </c>
      <c r="V71" s="12" t="s">
        <v>927</v>
      </c>
      <c r="W71" s="12" t="s">
        <v>926</v>
      </c>
      <c r="X71" s="12" t="s">
        <v>2706</v>
      </c>
      <c r="Y71" s="12" t="s">
        <v>925</v>
      </c>
      <c r="Z71" s="12" t="s">
        <v>984</v>
      </c>
      <c r="AA71" s="12" t="s">
        <v>983</v>
      </c>
      <c r="AB71" s="12" t="s">
        <v>2037</v>
      </c>
      <c r="AC71" s="13">
        <v>18922</v>
      </c>
      <c r="AD71" s="12" t="s">
        <v>2448</v>
      </c>
      <c r="AE71" s="12" t="s">
        <v>8395</v>
      </c>
      <c r="AF71" s="12" t="s">
        <v>8394</v>
      </c>
      <c r="AG71" s="12" t="s">
        <v>8393</v>
      </c>
      <c r="AH71" s="12"/>
      <c r="AI71" s="12" t="s">
        <v>2573</v>
      </c>
      <c r="AJ71" s="12" t="s">
        <v>1083</v>
      </c>
      <c r="AK71" s="12" t="s">
        <v>2705</v>
      </c>
      <c r="AL71" s="12" t="s">
        <v>2704</v>
      </c>
    </row>
    <row r="72" spans="1:38" hidden="1" x14ac:dyDescent="0.25">
      <c r="A72" s="17">
        <v>52953223</v>
      </c>
      <c r="B72" s="14">
        <v>7222</v>
      </c>
      <c r="C72" s="12" t="s">
        <v>2573</v>
      </c>
      <c r="D72" s="12" t="s">
        <v>2703</v>
      </c>
      <c r="E72" s="12" t="s">
        <v>934</v>
      </c>
      <c r="F72" s="3" t="s">
        <v>933</v>
      </c>
      <c r="G72" s="12" t="s">
        <v>932</v>
      </c>
      <c r="H72" s="12" t="s">
        <v>1202</v>
      </c>
      <c r="I72" s="12" t="s">
        <v>1201</v>
      </c>
      <c r="J72" s="12" t="s">
        <v>931</v>
      </c>
      <c r="K72" s="12" t="s">
        <v>930</v>
      </c>
      <c r="L72" s="12" t="s">
        <v>929</v>
      </c>
      <c r="M72" s="4">
        <v>22174720</v>
      </c>
      <c r="N72" s="4">
        <v>0</v>
      </c>
      <c r="O72" s="4">
        <v>22174720</v>
      </c>
      <c r="P72" s="4">
        <v>5684224</v>
      </c>
      <c r="Q72" s="4">
        <v>16490496</v>
      </c>
      <c r="R72" s="68">
        <f t="shared" si="1"/>
        <v>0.74366197183098592</v>
      </c>
      <c r="S72" s="3" t="s">
        <v>928</v>
      </c>
      <c r="T72" s="12" t="s">
        <v>8392</v>
      </c>
      <c r="U72" s="12" t="s">
        <v>2702</v>
      </c>
      <c r="V72" s="12" t="s">
        <v>927</v>
      </c>
      <c r="W72" s="12" t="s">
        <v>926</v>
      </c>
      <c r="X72" s="12" t="s">
        <v>2701</v>
      </c>
      <c r="Y72" s="12" t="s">
        <v>925</v>
      </c>
      <c r="Z72" s="12" t="s">
        <v>947</v>
      </c>
      <c r="AA72" s="12" t="s">
        <v>946</v>
      </c>
      <c r="AB72" s="12" t="s">
        <v>2227</v>
      </c>
      <c r="AC72" s="13">
        <v>15722</v>
      </c>
      <c r="AD72" s="12" t="s">
        <v>2700</v>
      </c>
      <c r="AE72" s="12" t="s">
        <v>8391</v>
      </c>
      <c r="AF72" s="12" t="s">
        <v>8390</v>
      </c>
      <c r="AG72" s="12" t="s">
        <v>8389</v>
      </c>
      <c r="AH72" s="12"/>
      <c r="AI72" s="12" t="s">
        <v>2573</v>
      </c>
      <c r="AJ72" s="12" t="s">
        <v>943</v>
      </c>
      <c r="AK72" s="12" t="s">
        <v>2699</v>
      </c>
      <c r="AL72" s="12" t="s">
        <v>2698</v>
      </c>
    </row>
    <row r="73" spans="1:38" hidden="1" x14ac:dyDescent="0.25">
      <c r="A73" s="17">
        <v>1013581590</v>
      </c>
      <c r="B73" s="14">
        <v>7322</v>
      </c>
      <c r="C73" s="12" t="s">
        <v>2573</v>
      </c>
      <c r="D73" s="12" t="s">
        <v>2697</v>
      </c>
      <c r="E73" s="12" t="s">
        <v>934</v>
      </c>
      <c r="F73" s="3" t="s">
        <v>933</v>
      </c>
      <c r="G73" s="12" t="s">
        <v>932</v>
      </c>
      <c r="H73" s="12" t="s">
        <v>1202</v>
      </c>
      <c r="I73" s="12" t="s">
        <v>1201</v>
      </c>
      <c r="J73" s="12" t="s">
        <v>931</v>
      </c>
      <c r="K73" s="12" t="s">
        <v>930</v>
      </c>
      <c r="L73" s="12" t="s">
        <v>929</v>
      </c>
      <c r="M73" s="4">
        <v>22174720</v>
      </c>
      <c r="N73" s="4">
        <v>0</v>
      </c>
      <c r="O73" s="4">
        <v>22174720</v>
      </c>
      <c r="P73" s="4">
        <v>5684224</v>
      </c>
      <c r="Q73" s="4">
        <v>16490496</v>
      </c>
      <c r="R73" s="68">
        <f t="shared" si="1"/>
        <v>0.74366197183098592</v>
      </c>
      <c r="S73" s="3" t="s">
        <v>928</v>
      </c>
      <c r="T73" s="12" t="s">
        <v>8388</v>
      </c>
      <c r="U73" s="12" t="s">
        <v>2696</v>
      </c>
      <c r="V73" s="12" t="s">
        <v>927</v>
      </c>
      <c r="W73" s="12" t="s">
        <v>926</v>
      </c>
      <c r="X73" s="12" t="s">
        <v>2695</v>
      </c>
      <c r="Y73" s="12" t="s">
        <v>925</v>
      </c>
      <c r="Z73" s="12" t="s">
        <v>984</v>
      </c>
      <c r="AA73" s="12" t="s">
        <v>983</v>
      </c>
      <c r="AB73" s="12" t="s">
        <v>1616</v>
      </c>
      <c r="AC73" s="13">
        <v>15922</v>
      </c>
      <c r="AD73" s="12" t="s">
        <v>2694</v>
      </c>
      <c r="AE73" s="12" t="s">
        <v>8387</v>
      </c>
      <c r="AF73" s="12" t="s">
        <v>8386</v>
      </c>
      <c r="AG73" s="12" t="s">
        <v>8385</v>
      </c>
      <c r="AH73" s="12"/>
      <c r="AI73" s="12" t="s">
        <v>2573</v>
      </c>
      <c r="AJ73" s="12" t="s">
        <v>943</v>
      </c>
      <c r="AK73" s="12" t="s">
        <v>2693</v>
      </c>
      <c r="AL73" s="12" t="s">
        <v>2692</v>
      </c>
    </row>
    <row r="74" spans="1:38" hidden="1" x14ac:dyDescent="0.25">
      <c r="A74" s="17">
        <v>1102855779</v>
      </c>
      <c r="B74" s="14">
        <v>7422</v>
      </c>
      <c r="C74" s="12" t="s">
        <v>2573</v>
      </c>
      <c r="D74" s="12" t="s">
        <v>2691</v>
      </c>
      <c r="E74" s="12" t="s">
        <v>934</v>
      </c>
      <c r="F74" s="3" t="s">
        <v>933</v>
      </c>
      <c r="G74" s="12" t="s">
        <v>932</v>
      </c>
      <c r="H74" s="12" t="s">
        <v>1202</v>
      </c>
      <c r="I74" s="12" t="s">
        <v>1201</v>
      </c>
      <c r="J74" s="12" t="s">
        <v>931</v>
      </c>
      <c r="K74" s="12" t="s">
        <v>930</v>
      </c>
      <c r="L74" s="12" t="s">
        <v>929</v>
      </c>
      <c r="M74" s="4">
        <v>20890283</v>
      </c>
      <c r="N74" s="4">
        <v>0</v>
      </c>
      <c r="O74" s="4">
        <v>20890283</v>
      </c>
      <c r="P74" s="4">
        <v>5354974</v>
      </c>
      <c r="Q74" s="4">
        <v>15535309</v>
      </c>
      <c r="R74" s="68">
        <f t="shared" si="1"/>
        <v>0.74366196953866059</v>
      </c>
      <c r="S74" s="3" t="s">
        <v>928</v>
      </c>
      <c r="T74" s="12" t="s">
        <v>8384</v>
      </c>
      <c r="U74" s="12" t="s">
        <v>2690</v>
      </c>
      <c r="V74" s="12" t="s">
        <v>927</v>
      </c>
      <c r="W74" s="12" t="s">
        <v>926</v>
      </c>
      <c r="X74" s="12" t="s">
        <v>2689</v>
      </c>
      <c r="Y74" s="12" t="s">
        <v>925</v>
      </c>
      <c r="Z74" s="12" t="s">
        <v>924</v>
      </c>
      <c r="AA74" s="12" t="s">
        <v>923</v>
      </c>
      <c r="AB74" s="12" t="s">
        <v>1385</v>
      </c>
      <c r="AC74" s="13">
        <v>16522</v>
      </c>
      <c r="AD74" s="12" t="s">
        <v>2654</v>
      </c>
      <c r="AE74" s="12" t="s">
        <v>8383</v>
      </c>
      <c r="AF74" s="12" t="s">
        <v>8382</v>
      </c>
      <c r="AG74" s="12" t="s">
        <v>8381</v>
      </c>
      <c r="AH74" s="12"/>
      <c r="AI74" s="12" t="s">
        <v>2573</v>
      </c>
      <c r="AJ74" s="12" t="s">
        <v>943</v>
      </c>
      <c r="AK74" s="12" t="s">
        <v>2688</v>
      </c>
      <c r="AL74" s="12" t="s">
        <v>2687</v>
      </c>
    </row>
    <row r="75" spans="1:38" hidden="1" x14ac:dyDescent="0.25">
      <c r="A75" s="17">
        <v>1012374947</v>
      </c>
      <c r="B75" s="14">
        <v>7522</v>
      </c>
      <c r="C75" s="12" t="s">
        <v>2573</v>
      </c>
      <c r="D75" s="12" t="s">
        <v>2686</v>
      </c>
      <c r="E75" s="12" t="s">
        <v>934</v>
      </c>
      <c r="F75" s="3" t="s">
        <v>933</v>
      </c>
      <c r="G75" s="12" t="s">
        <v>932</v>
      </c>
      <c r="H75" s="12" t="s">
        <v>1202</v>
      </c>
      <c r="I75" s="12" t="s">
        <v>1201</v>
      </c>
      <c r="J75" s="12" t="s">
        <v>931</v>
      </c>
      <c r="K75" s="12" t="s">
        <v>930</v>
      </c>
      <c r="L75" s="12" t="s">
        <v>929</v>
      </c>
      <c r="M75" s="4">
        <v>20890283</v>
      </c>
      <c r="N75" s="4">
        <v>0</v>
      </c>
      <c r="O75" s="4">
        <v>20890283</v>
      </c>
      <c r="P75" s="4">
        <v>5354974</v>
      </c>
      <c r="Q75" s="4">
        <v>15535309</v>
      </c>
      <c r="R75" s="68">
        <f t="shared" si="1"/>
        <v>0.74366196953866059</v>
      </c>
      <c r="S75" s="3" t="s">
        <v>928</v>
      </c>
      <c r="T75" s="12" t="s">
        <v>8380</v>
      </c>
      <c r="U75" s="12" t="s">
        <v>2685</v>
      </c>
      <c r="V75" s="12" t="s">
        <v>927</v>
      </c>
      <c r="W75" s="12" t="s">
        <v>926</v>
      </c>
      <c r="X75" s="12" t="s">
        <v>2684</v>
      </c>
      <c r="Y75" s="12" t="s">
        <v>925</v>
      </c>
      <c r="Z75" s="12" t="s">
        <v>924</v>
      </c>
      <c r="AA75" s="12" t="s">
        <v>923</v>
      </c>
      <c r="AB75" s="12" t="s">
        <v>1628</v>
      </c>
      <c r="AC75" s="13">
        <v>16722</v>
      </c>
      <c r="AD75" s="12" t="s">
        <v>2467</v>
      </c>
      <c r="AE75" s="12" t="s">
        <v>8379</v>
      </c>
      <c r="AF75" s="12" t="s">
        <v>8378</v>
      </c>
      <c r="AG75" s="12" t="s">
        <v>8377</v>
      </c>
      <c r="AH75" s="12"/>
      <c r="AI75" s="12" t="s">
        <v>2573</v>
      </c>
      <c r="AJ75" s="12" t="s">
        <v>943</v>
      </c>
      <c r="AK75" s="12" t="s">
        <v>2683</v>
      </c>
      <c r="AL75" s="12" t="s">
        <v>2682</v>
      </c>
    </row>
    <row r="76" spans="1:38" hidden="1" x14ac:dyDescent="0.25">
      <c r="A76" s="17">
        <v>1106453181</v>
      </c>
      <c r="B76" s="14">
        <v>7622</v>
      </c>
      <c r="C76" s="12" t="s">
        <v>2573</v>
      </c>
      <c r="D76" s="12" t="s">
        <v>2681</v>
      </c>
      <c r="E76" s="12" t="s">
        <v>934</v>
      </c>
      <c r="F76" s="3" t="s">
        <v>933</v>
      </c>
      <c r="G76" s="12" t="s">
        <v>932</v>
      </c>
      <c r="H76" s="12" t="s">
        <v>1202</v>
      </c>
      <c r="I76" s="12" t="s">
        <v>1201</v>
      </c>
      <c r="J76" s="12" t="s">
        <v>931</v>
      </c>
      <c r="K76" s="12" t="s">
        <v>930</v>
      </c>
      <c r="L76" s="12" t="s">
        <v>929</v>
      </c>
      <c r="M76" s="4">
        <v>20890283</v>
      </c>
      <c r="N76" s="4">
        <v>0</v>
      </c>
      <c r="O76" s="4">
        <v>20890283</v>
      </c>
      <c r="P76" s="4">
        <v>5354974</v>
      </c>
      <c r="Q76" s="4">
        <v>15535309</v>
      </c>
      <c r="R76" s="68">
        <f t="shared" si="1"/>
        <v>0.74366196953866059</v>
      </c>
      <c r="S76" s="3" t="s">
        <v>928</v>
      </c>
      <c r="T76" s="12" t="s">
        <v>8376</v>
      </c>
      <c r="U76" s="12" t="s">
        <v>2680</v>
      </c>
      <c r="V76" s="12" t="s">
        <v>927</v>
      </c>
      <c r="W76" s="12" t="s">
        <v>926</v>
      </c>
      <c r="X76" s="12" t="s">
        <v>2679</v>
      </c>
      <c r="Y76" s="12" t="s">
        <v>925</v>
      </c>
      <c r="Z76" s="12" t="s">
        <v>924</v>
      </c>
      <c r="AA76" s="12" t="s">
        <v>923</v>
      </c>
      <c r="AB76" s="12" t="s">
        <v>2114</v>
      </c>
      <c r="AC76" s="13">
        <v>17722</v>
      </c>
      <c r="AD76" s="12" t="s">
        <v>2643</v>
      </c>
      <c r="AE76" s="12" t="s">
        <v>8375</v>
      </c>
      <c r="AF76" s="12" t="s">
        <v>8374</v>
      </c>
      <c r="AG76" s="12" t="s">
        <v>8373</v>
      </c>
      <c r="AH76" s="12"/>
      <c r="AI76" s="12" t="s">
        <v>2573</v>
      </c>
      <c r="AJ76" s="12" t="s">
        <v>943</v>
      </c>
      <c r="AK76" s="12" t="s">
        <v>2678</v>
      </c>
      <c r="AL76" s="12" t="s">
        <v>2677</v>
      </c>
    </row>
    <row r="77" spans="1:38" hidden="1" x14ac:dyDescent="0.25">
      <c r="A77" s="17">
        <v>1113530028</v>
      </c>
      <c r="B77" s="14">
        <v>7722</v>
      </c>
      <c r="C77" s="12" t="s">
        <v>2573</v>
      </c>
      <c r="D77" s="12" t="s">
        <v>2676</v>
      </c>
      <c r="E77" s="12" t="s">
        <v>934</v>
      </c>
      <c r="F77" s="3" t="s">
        <v>933</v>
      </c>
      <c r="G77" s="12" t="s">
        <v>932</v>
      </c>
      <c r="H77" s="12" t="s">
        <v>1202</v>
      </c>
      <c r="I77" s="12" t="s">
        <v>1201</v>
      </c>
      <c r="J77" s="12" t="s">
        <v>931</v>
      </c>
      <c r="K77" s="12" t="s">
        <v>930</v>
      </c>
      <c r="L77" s="12" t="s">
        <v>929</v>
      </c>
      <c r="M77" s="4">
        <v>21425152</v>
      </c>
      <c r="N77" s="4">
        <v>0</v>
      </c>
      <c r="O77" s="4">
        <v>21425152</v>
      </c>
      <c r="P77" s="4">
        <v>5621760</v>
      </c>
      <c r="Q77" s="4">
        <v>15803392</v>
      </c>
      <c r="R77" s="68">
        <f t="shared" si="1"/>
        <v>0.73760932944606417</v>
      </c>
      <c r="S77" s="3" t="s">
        <v>928</v>
      </c>
      <c r="T77" s="12" t="s">
        <v>8372</v>
      </c>
      <c r="U77" s="12" t="s">
        <v>2675</v>
      </c>
      <c r="V77" s="12" t="s">
        <v>927</v>
      </c>
      <c r="W77" s="12" t="s">
        <v>926</v>
      </c>
      <c r="X77" s="12" t="s">
        <v>2674</v>
      </c>
      <c r="Y77" s="12" t="s">
        <v>925</v>
      </c>
      <c r="Z77" s="12" t="s">
        <v>1015</v>
      </c>
      <c r="AA77" s="12" t="s">
        <v>1014</v>
      </c>
      <c r="AB77" s="12" t="s">
        <v>2050</v>
      </c>
      <c r="AC77" s="13">
        <v>18722</v>
      </c>
      <c r="AD77" s="12" t="s">
        <v>2590</v>
      </c>
      <c r="AE77" s="12" t="s">
        <v>8371</v>
      </c>
      <c r="AF77" s="12" t="s">
        <v>8370</v>
      </c>
      <c r="AG77" s="12" t="s">
        <v>8369</v>
      </c>
      <c r="AH77" s="12"/>
      <c r="AI77" s="12" t="s">
        <v>2573</v>
      </c>
      <c r="AJ77" s="12" t="s">
        <v>943</v>
      </c>
      <c r="AK77" s="12" t="s">
        <v>2673</v>
      </c>
      <c r="AL77" s="12" t="s">
        <v>2672</v>
      </c>
    </row>
    <row r="78" spans="1:38" hidden="1" x14ac:dyDescent="0.25">
      <c r="A78" s="17">
        <v>52156658</v>
      </c>
      <c r="B78" s="14">
        <v>7822</v>
      </c>
      <c r="C78" s="12" t="s">
        <v>2573</v>
      </c>
      <c r="D78" s="12" t="s">
        <v>2671</v>
      </c>
      <c r="E78" s="12" t="s">
        <v>934</v>
      </c>
      <c r="F78" s="3" t="s">
        <v>933</v>
      </c>
      <c r="G78" s="12" t="s">
        <v>932</v>
      </c>
      <c r="H78" s="12" t="s">
        <v>1092</v>
      </c>
      <c r="I78" s="12" t="s">
        <v>1091</v>
      </c>
      <c r="J78" s="12" t="s">
        <v>931</v>
      </c>
      <c r="K78" s="12" t="s">
        <v>930</v>
      </c>
      <c r="L78" s="12" t="s">
        <v>929</v>
      </c>
      <c r="M78" s="4">
        <v>33013161.960000001</v>
      </c>
      <c r="N78" s="4">
        <v>0</v>
      </c>
      <c r="O78" s="4">
        <v>33013161.960000001</v>
      </c>
      <c r="P78" s="4">
        <v>1100438.73</v>
      </c>
      <c r="Q78" s="4">
        <v>31912723.23</v>
      </c>
      <c r="R78" s="68">
        <f t="shared" si="1"/>
        <v>0.96666666672724855</v>
      </c>
      <c r="S78" s="3" t="s">
        <v>928</v>
      </c>
      <c r="T78" s="12" t="s">
        <v>8368</v>
      </c>
      <c r="U78" s="12" t="s">
        <v>2670</v>
      </c>
      <c r="V78" s="12" t="s">
        <v>927</v>
      </c>
      <c r="W78" s="12" t="s">
        <v>926</v>
      </c>
      <c r="X78" s="12" t="s">
        <v>2669</v>
      </c>
      <c r="Y78" s="12" t="s">
        <v>925</v>
      </c>
      <c r="Z78" s="12" t="s">
        <v>984</v>
      </c>
      <c r="AA78" s="12" t="s">
        <v>983</v>
      </c>
      <c r="AB78" s="12" t="s">
        <v>2577</v>
      </c>
      <c r="AC78" s="13">
        <v>1922</v>
      </c>
      <c r="AD78" s="12" t="s">
        <v>2466</v>
      </c>
      <c r="AE78" s="12" t="s">
        <v>2667</v>
      </c>
      <c r="AF78" s="12" t="s">
        <v>2666</v>
      </c>
      <c r="AG78" s="12" t="s">
        <v>2665</v>
      </c>
      <c r="AH78" s="12"/>
      <c r="AI78" s="12" t="s">
        <v>2573</v>
      </c>
      <c r="AJ78" s="12" t="s">
        <v>1083</v>
      </c>
      <c r="AK78" s="12" t="s">
        <v>2664</v>
      </c>
      <c r="AL78" s="12" t="s">
        <v>2663</v>
      </c>
    </row>
    <row r="79" spans="1:38" hidden="1" x14ac:dyDescent="0.25">
      <c r="A79" s="17">
        <v>1024570730</v>
      </c>
      <c r="B79" s="14">
        <v>7922</v>
      </c>
      <c r="C79" s="12" t="s">
        <v>2573</v>
      </c>
      <c r="D79" s="12" t="s">
        <v>2662</v>
      </c>
      <c r="E79" s="12" t="s">
        <v>934</v>
      </c>
      <c r="F79" s="3" t="s">
        <v>933</v>
      </c>
      <c r="G79" s="12" t="s">
        <v>932</v>
      </c>
      <c r="H79" s="12" t="s">
        <v>949</v>
      </c>
      <c r="I79" s="12" t="s">
        <v>948</v>
      </c>
      <c r="J79" s="12" t="s">
        <v>931</v>
      </c>
      <c r="K79" s="12" t="s">
        <v>930</v>
      </c>
      <c r="L79" s="12" t="s">
        <v>929</v>
      </c>
      <c r="M79" s="4">
        <v>22299648</v>
      </c>
      <c r="N79" s="4">
        <v>0</v>
      </c>
      <c r="O79" s="4">
        <v>22299648</v>
      </c>
      <c r="P79" s="4">
        <v>7745536</v>
      </c>
      <c r="Q79" s="4">
        <v>14554112</v>
      </c>
      <c r="R79" s="68">
        <f t="shared" si="1"/>
        <v>0.65266106442577032</v>
      </c>
      <c r="S79" s="3" t="s">
        <v>928</v>
      </c>
      <c r="T79" s="12" t="s">
        <v>8367</v>
      </c>
      <c r="U79" s="12" t="s">
        <v>2661</v>
      </c>
      <c r="V79" s="12" t="s">
        <v>927</v>
      </c>
      <c r="W79" s="12" t="s">
        <v>926</v>
      </c>
      <c r="X79" s="12" t="s">
        <v>2660</v>
      </c>
      <c r="Y79" s="12" t="s">
        <v>925</v>
      </c>
      <c r="Z79" s="12" t="s">
        <v>1013</v>
      </c>
      <c r="AA79" s="12" t="s">
        <v>1012</v>
      </c>
      <c r="AB79" s="12" t="s">
        <v>2360</v>
      </c>
      <c r="AC79" s="13">
        <v>13222</v>
      </c>
      <c r="AD79" s="12" t="s">
        <v>2584</v>
      </c>
      <c r="AE79" s="12" t="s">
        <v>8366</v>
      </c>
      <c r="AF79" s="12" t="s">
        <v>8365</v>
      </c>
      <c r="AG79" s="12" t="s">
        <v>8364</v>
      </c>
      <c r="AH79" s="12"/>
      <c r="AI79" s="12" t="s">
        <v>2573</v>
      </c>
      <c r="AJ79" s="12" t="s">
        <v>943</v>
      </c>
      <c r="AK79" s="12" t="s">
        <v>2659</v>
      </c>
      <c r="AL79" s="12" t="s">
        <v>2658</v>
      </c>
    </row>
    <row r="80" spans="1:38" hidden="1" x14ac:dyDescent="0.25">
      <c r="A80" s="17">
        <v>1014235743</v>
      </c>
      <c r="B80" s="14">
        <v>8022</v>
      </c>
      <c r="C80" s="12" t="s">
        <v>2573</v>
      </c>
      <c r="D80" s="12" t="s">
        <v>2657</v>
      </c>
      <c r="E80" s="12" t="s">
        <v>934</v>
      </c>
      <c r="F80" s="3" t="s">
        <v>933</v>
      </c>
      <c r="G80" s="12" t="s">
        <v>932</v>
      </c>
      <c r="H80" s="12" t="s">
        <v>1092</v>
      </c>
      <c r="I80" s="12" t="s">
        <v>1091</v>
      </c>
      <c r="J80" s="12" t="s">
        <v>931</v>
      </c>
      <c r="K80" s="12" t="s">
        <v>930</v>
      </c>
      <c r="L80" s="12" t="s">
        <v>929</v>
      </c>
      <c r="M80" s="4">
        <v>50443059</v>
      </c>
      <c r="N80" s="4">
        <v>0</v>
      </c>
      <c r="O80" s="4">
        <v>50443059</v>
      </c>
      <c r="P80" s="4">
        <v>13244825</v>
      </c>
      <c r="Q80" s="4">
        <v>37198234</v>
      </c>
      <c r="R80" s="68">
        <f t="shared" si="1"/>
        <v>0.73743017845131076</v>
      </c>
      <c r="S80" s="3" t="s">
        <v>928</v>
      </c>
      <c r="T80" s="12" t="s">
        <v>8363</v>
      </c>
      <c r="U80" s="12" t="s">
        <v>2656</v>
      </c>
      <c r="V80" s="12" t="s">
        <v>927</v>
      </c>
      <c r="W80" s="12" t="s">
        <v>926</v>
      </c>
      <c r="X80" s="12" t="s">
        <v>2655</v>
      </c>
      <c r="Y80" s="12" t="s">
        <v>925</v>
      </c>
      <c r="Z80" s="12" t="s">
        <v>984</v>
      </c>
      <c r="AA80" s="12" t="s">
        <v>983</v>
      </c>
      <c r="AB80" s="12" t="s">
        <v>2643</v>
      </c>
      <c r="AC80" s="13">
        <v>7422</v>
      </c>
      <c r="AD80" s="12" t="s">
        <v>2525</v>
      </c>
      <c r="AE80" s="12" t="s">
        <v>8362</v>
      </c>
      <c r="AF80" s="12" t="s">
        <v>8361</v>
      </c>
      <c r="AG80" s="12" t="s">
        <v>8360</v>
      </c>
      <c r="AH80" s="12"/>
      <c r="AI80" s="12" t="s">
        <v>2573</v>
      </c>
      <c r="AJ80" s="12" t="s">
        <v>1083</v>
      </c>
      <c r="AK80" s="12" t="s">
        <v>2653</v>
      </c>
      <c r="AL80" s="12" t="s">
        <v>2652</v>
      </c>
    </row>
    <row r="81" spans="1:38" hidden="1" x14ac:dyDescent="0.25">
      <c r="A81" s="17">
        <v>1110499226</v>
      </c>
      <c r="B81" s="14">
        <v>8122</v>
      </c>
      <c r="C81" s="12" t="s">
        <v>2573</v>
      </c>
      <c r="D81" s="12" t="s">
        <v>2651</v>
      </c>
      <c r="E81" s="12" t="s">
        <v>934</v>
      </c>
      <c r="F81" s="3" t="s">
        <v>933</v>
      </c>
      <c r="G81" s="12" t="s">
        <v>932</v>
      </c>
      <c r="H81" s="12" t="s">
        <v>1092</v>
      </c>
      <c r="I81" s="12" t="s">
        <v>1091</v>
      </c>
      <c r="J81" s="12" t="s">
        <v>931</v>
      </c>
      <c r="K81" s="12" t="s">
        <v>930</v>
      </c>
      <c r="L81" s="12" t="s">
        <v>929</v>
      </c>
      <c r="M81" s="4">
        <v>50443059</v>
      </c>
      <c r="N81" s="4">
        <v>0</v>
      </c>
      <c r="O81" s="4">
        <v>50443059</v>
      </c>
      <c r="P81" s="4">
        <v>13244825</v>
      </c>
      <c r="Q81" s="4">
        <v>37198234</v>
      </c>
      <c r="R81" s="68">
        <f t="shared" si="1"/>
        <v>0.73743017845131076</v>
      </c>
      <c r="S81" s="3" t="s">
        <v>928</v>
      </c>
      <c r="T81" s="12" t="s">
        <v>8359</v>
      </c>
      <c r="U81" s="12" t="s">
        <v>2650</v>
      </c>
      <c r="V81" s="12" t="s">
        <v>927</v>
      </c>
      <c r="W81" s="12" t="s">
        <v>926</v>
      </c>
      <c r="X81" s="12" t="s">
        <v>2649</v>
      </c>
      <c r="Y81" s="12" t="s">
        <v>925</v>
      </c>
      <c r="Z81" s="12" t="s">
        <v>984</v>
      </c>
      <c r="AA81" s="12" t="s">
        <v>983</v>
      </c>
      <c r="AB81" s="12" t="s">
        <v>2590</v>
      </c>
      <c r="AC81" s="13">
        <v>7522</v>
      </c>
      <c r="AD81" s="12" t="s">
        <v>2518</v>
      </c>
      <c r="AE81" s="12" t="s">
        <v>8358</v>
      </c>
      <c r="AF81" s="12" t="s">
        <v>8357</v>
      </c>
      <c r="AG81" s="12" t="s">
        <v>8356</v>
      </c>
      <c r="AH81" s="12"/>
      <c r="AI81" s="12" t="s">
        <v>2573</v>
      </c>
      <c r="AJ81" s="12" t="s">
        <v>1083</v>
      </c>
      <c r="AK81" s="12" t="s">
        <v>2648</v>
      </c>
      <c r="AL81" s="12" t="s">
        <v>2647</v>
      </c>
    </row>
    <row r="82" spans="1:38" hidden="1" x14ac:dyDescent="0.25">
      <c r="A82" s="17">
        <v>1015453249</v>
      </c>
      <c r="B82" s="14">
        <v>8222</v>
      </c>
      <c r="C82" s="12" t="s">
        <v>2573</v>
      </c>
      <c r="D82" s="12" t="s">
        <v>2646</v>
      </c>
      <c r="E82" s="12" t="s">
        <v>934</v>
      </c>
      <c r="F82" s="3" t="s">
        <v>933</v>
      </c>
      <c r="G82" s="12" t="s">
        <v>932</v>
      </c>
      <c r="H82" s="12" t="s">
        <v>1092</v>
      </c>
      <c r="I82" s="12" t="s">
        <v>1091</v>
      </c>
      <c r="J82" s="12" t="s">
        <v>931</v>
      </c>
      <c r="K82" s="12" t="s">
        <v>930</v>
      </c>
      <c r="L82" s="12" t="s">
        <v>929</v>
      </c>
      <c r="M82" s="4">
        <v>42599199</v>
      </c>
      <c r="N82" s="4">
        <v>13034083</v>
      </c>
      <c r="O82" s="4">
        <v>55633282</v>
      </c>
      <c r="P82" s="4">
        <v>14305701</v>
      </c>
      <c r="Q82" s="4">
        <v>41327581</v>
      </c>
      <c r="R82" s="68">
        <f t="shared" si="1"/>
        <v>0.74285714439784445</v>
      </c>
      <c r="S82" s="3" t="s">
        <v>928</v>
      </c>
      <c r="T82" s="12" t="s">
        <v>8355</v>
      </c>
      <c r="U82" s="12" t="s">
        <v>2645</v>
      </c>
      <c r="V82" s="12" t="s">
        <v>927</v>
      </c>
      <c r="W82" s="12" t="s">
        <v>926</v>
      </c>
      <c r="X82" s="12" t="s">
        <v>2644</v>
      </c>
      <c r="Y82" s="12" t="s">
        <v>925</v>
      </c>
      <c r="Z82" s="12" t="s">
        <v>924</v>
      </c>
      <c r="AA82" s="12" t="s">
        <v>923</v>
      </c>
      <c r="AB82" s="12" t="s">
        <v>2466</v>
      </c>
      <c r="AC82" s="13">
        <v>7622</v>
      </c>
      <c r="AD82" s="12" t="s">
        <v>2519</v>
      </c>
      <c r="AE82" s="12" t="s">
        <v>8354</v>
      </c>
      <c r="AF82" s="12" t="s">
        <v>8353</v>
      </c>
      <c r="AG82" s="12" t="s">
        <v>8352</v>
      </c>
      <c r="AH82" s="12"/>
      <c r="AI82" s="12" t="s">
        <v>2573</v>
      </c>
      <c r="AJ82" s="12" t="s">
        <v>1083</v>
      </c>
      <c r="AK82" s="12" t="s">
        <v>2642</v>
      </c>
      <c r="AL82" s="12" t="s">
        <v>2641</v>
      </c>
    </row>
    <row r="83" spans="1:38" hidden="1" x14ac:dyDescent="0.25">
      <c r="A83" s="17">
        <v>1022967434</v>
      </c>
      <c r="B83" s="14">
        <v>8322</v>
      </c>
      <c r="C83" s="12" t="s">
        <v>2573</v>
      </c>
      <c r="D83" s="12" t="s">
        <v>2640</v>
      </c>
      <c r="E83" s="12" t="s">
        <v>934</v>
      </c>
      <c r="F83" s="3" t="s">
        <v>933</v>
      </c>
      <c r="G83" s="12" t="s">
        <v>932</v>
      </c>
      <c r="H83" s="12" t="s">
        <v>1202</v>
      </c>
      <c r="I83" s="12" t="s">
        <v>1201</v>
      </c>
      <c r="J83" s="12" t="s">
        <v>931</v>
      </c>
      <c r="K83" s="12" t="s">
        <v>930</v>
      </c>
      <c r="L83" s="12" t="s">
        <v>929</v>
      </c>
      <c r="M83" s="4">
        <v>22174720</v>
      </c>
      <c r="N83" s="4">
        <v>0</v>
      </c>
      <c r="O83" s="4">
        <v>22174720</v>
      </c>
      <c r="P83" s="4">
        <v>5684224</v>
      </c>
      <c r="Q83" s="4">
        <v>16490496</v>
      </c>
      <c r="R83" s="68">
        <f t="shared" si="1"/>
        <v>0.74366197183098592</v>
      </c>
      <c r="S83" s="3" t="s">
        <v>928</v>
      </c>
      <c r="T83" s="12" t="s">
        <v>8351</v>
      </c>
      <c r="U83" s="12" t="s">
        <v>2639</v>
      </c>
      <c r="V83" s="12" t="s">
        <v>927</v>
      </c>
      <c r="W83" s="12" t="s">
        <v>926</v>
      </c>
      <c r="X83" s="12" t="s">
        <v>2638</v>
      </c>
      <c r="Y83" s="12" t="s">
        <v>925</v>
      </c>
      <c r="Z83" s="12" t="s">
        <v>984</v>
      </c>
      <c r="AA83" s="12" t="s">
        <v>983</v>
      </c>
      <c r="AB83" s="12" t="s">
        <v>1860</v>
      </c>
      <c r="AC83" s="13">
        <v>16122</v>
      </c>
      <c r="AD83" s="12" t="s">
        <v>2637</v>
      </c>
      <c r="AE83" s="12" t="s">
        <v>8350</v>
      </c>
      <c r="AF83" s="12" t="s">
        <v>8349</v>
      </c>
      <c r="AG83" s="12" t="s">
        <v>8348</v>
      </c>
      <c r="AH83" s="12"/>
      <c r="AI83" s="12" t="s">
        <v>2573</v>
      </c>
      <c r="AJ83" s="12" t="s">
        <v>943</v>
      </c>
      <c r="AK83" s="12" t="s">
        <v>2636</v>
      </c>
      <c r="AL83" s="12" t="s">
        <v>2635</v>
      </c>
    </row>
    <row r="84" spans="1:38" hidden="1" x14ac:dyDescent="0.25">
      <c r="A84" s="17">
        <v>1015408646</v>
      </c>
      <c r="B84" s="14">
        <v>8422</v>
      </c>
      <c r="C84" s="12" t="s">
        <v>2573</v>
      </c>
      <c r="D84" s="12" t="s">
        <v>2634</v>
      </c>
      <c r="E84" s="12" t="s">
        <v>934</v>
      </c>
      <c r="F84" s="3" t="s">
        <v>933</v>
      </c>
      <c r="G84" s="12" t="s">
        <v>932</v>
      </c>
      <c r="H84" s="12" t="s">
        <v>949</v>
      </c>
      <c r="I84" s="12" t="s">
        <v>948</v>
      </c>
      <c r="J84" s="12" t="s">
        <v>931</v>
      </c>
      <c r="K84" s="12" t="s">
        <v>930</v>
      </c>
      <c r="L84" s="12" t="s">
        <v>929</v>
      </c>
      <c r="M84" s="4">
        <v>35009229</v>
      </c>
      <c r="N84" s="4">
        <v>0</v>
      </c>
      <c r="O84" s="4">
        <v>35009229</v>
      </c>
      <c r="P84" s="4">
        <v>9512312</v>
      </c>
      <c r="Q84" s="4">
        <v>25496917</v>
      </c>
      <c r="R84" s="68">
        <f t="shared" si="1"/>
        <v>0.72829130284474419</v>
      </c>
      <c r="S84" s="3" t="s">
        <v>928</v>
      </c>
      <c r="T84" s="12" t="s">
        <v>8347</v>
      </c>
      <c r="U84" s="12" t="s">
        <v>2633</v>
      </c>
      <c r="V84" s="12" t="s">
        <v>927</v>
      </c>
      <c r="W84" s="12" t="s">
        <v>926</v>
      </c>
      <c r="X84" s="12" t="s">
        <v>2632</v>
      </c>
      <c r="Y84" s="12" t="s">
        <v>925</v>
      </c>
      <c r="Z84" s="12" t="s">
        <v>984</v>
      </c>
      <c r="AA84" s="12" t="s">
        <v>983</v>
      </c>
      <c r="AB84" s="12" t="s">
        <v>1123</v>
      </c>
      <c r="AC84" s="13">
        <v>14122</v>
      </c>
      <c r="AD84" s="12" t="s">
        <v>2631</v>
      </c>
      <c r="AE84" s="12" t="s">
        <v>8346</v>
      </c>
      <c r="AF84" s="12" t="s">
        <v>8345</v>
      </c>
      <c r="AG84" s="12" t="s">
        <v>8344</v>
      </c>
      <c r="AH84" s="12"/>
      <c r="AI84" s="12" t="s">
        <v>2573</v>
      </c>
      <c r="AJ84" s="12" t="s">
        <v>1083</v>
      </c>
      <c r="AK84" s="12" t="s">
        <v>2630</v>
      </c>
      <c r="AL84" s="12" t="s">
        <v>2629</v>
      </c>
    </row>
    <row r="85" spans="1:38" hidden="1" x14ac:dyDescent="0.25">
      <c r="A85" s="17">
        <v>1052380416</v>
      </c>
      <c r="B85" s="14">
        <v>8522</v>
      </c>
      <c r="C85" s="12" t="s">
        <v>2573</v>
      </c>
      <c r="D85" s="12" t="s">
        <v>2628</v>
      </c>
      <c r="E85" s="12" t="s">
        <v>934</v>
      </c>
      <c r="F85" s="3" t="s">
        <v>933</v>
      </c>
      <c r="G85" s="12" t="s">
        <v>932</v>
      </c>
      <c r="H85" s="12" t="s">
        <v>1105</v>
      </c>
      <c r="I85" s="12" t="s">
        <v>1104</v>
      </c>
      <c r="J85" s="12" t="s">
        <v>931</v>
      </c>
      <c r="K85" s="12" t="s">
        <v>930</v>
      </c>
      <c r="L85" s="12" t="s">
        <v>929</v>
      </c>
      <c r="M85" s="4">
        <v>63169877</v>
      </c>
      <c r="N85" s="4">
        <v>-15792469</v>
      </c>
      <c r="O85" s="4">
        <v>47377408</v>
      </c>
      <c r="P85" s="4">
        <v>6074027</v>
      </c>
      <c r="Q85" s="4">
        <v>41303381</v>
      </c>
      <c r="R85" s="68">
        <f t="shared" si="1"/>
        <v>0.87179486475916956</v>
      </c>
      <c r="S85" s="3" t="s">
        <v>928</v>
      </c>
      <c r="T85" s="12" t="s">
        <v>8343</v>
      </c>
      <c r="U85" s="12" t="s">
        <v>2627</v>
      </c>
      <c r="V85" s="12" t="s">
        <v>927</v>
      </c>
      <c r="W85" s="12" t="s">
        <v>926</v>
      </c>
      <c r="X85" s="12" t="s">
        <v>2626</v>
      </c>
      <c r="Y85" s="12" t="s">
        <v>925</v>
      </c>
      <c r="Z85" s="12" t="s">
        <v>984</v>
      </c>
      <c r="AA85" s="12" t="s">
        <v>983</v>
      </c>
      <c r="AB85" s="12" t="s">
        <v>2005</v>
      </c>
      <c r="AC85" s="13">
        <v>19422</v>
      </c>
      <c r="AD85" s="12" t="s">
        <v>2625</v>
      </c>
      <c r="AE85" s="12" t="s">
        <v>2624</v>
      </c>
      <c r="AF85" s="12" t="s">
        <v>2623</v>
      </c>
      <c r="AG85" s="12" t="s">
        <v>2622</v>
      </c>
      <c r="AH85" s="12"/>
      <c r="AI85" s="12" t="s">
        <v>2573</v>
      </c>
      <c r="AJ85" s="12" t="s">
        <v>1083</v>
      </c>
      <c r="AK85" s="12" t="s">
        <v>2621</v>
      </c>
      <c r="AL85" s="12" t="s">
        <v>2620</v>
      </c>
    </row>
    <row r="86" spans="1:38" hidden="1" x14ac:dyDescent="0.25">
      <c r="A86" s="17">
        <v>1030542327</v>
      </c>
      <c r="B86" s="14">
        <v>8622</v>
      </c>
      <c r="C86" s="12" t="s">
        <v>2573</v>
      </c>
      <c r="D86" s="12" t="s">
        <v>2619</v>
      </c>
      <c r="E86" s="12" t="s">
        <v>934</v>
      </c>
      <c r="F86" s="3" t="s">
        <v>933</v>
      </c>
      <c r="G86" s="12" t="s">
        <v>932</v>
      </c>
      <c r="H86" s="12" t="s">
        <v>1080</v>
      </c>
      <c r="I86" s="12" t="s">
        <v>1079</v>
      </c>
      <c r="J86" s="12" t="s">
        <v>931</v>
      </c>
      <c r="K86" s="12" t="s">
        <v>930</v>
      </c>
      <c r="L86" s="12" t="s">
        <v>929</v>
      </c>
      <c r="M86" s="4">
        <v>35009229</v>
      </c>
      <c r="N86" s="4">
        <v>0</v>
      </c>
      <c r="O86" s="4">
        <v>35009229</v>
      </c>
      <c r="P86" s="4">
        <v>9512312</v>
      </c>
      <c r="Q86" s="4">
        <v>25496917</v>
      </c>
      <c r="R86" s="68">
        <f t="shared" si="1"/>
        <v>0.72829130284474419</v>
      </c>
      <c r="S86" s="3" t="s">
        <v>928</v>
      </c>
      <c r="T86" s="12" t="s">
        <v>8342</v>
      </c>
      <c r="U86" s="12" t="s">
        <v>2618</v>
      </c>
      <c r="V86" s="12" t="s">
        <v>927</v>
      </c>
      <c r="W86" s="12" t="s">
        <v>926</v>
      </c>
      <c r="X86" s="12" t="s">
        <v>2617</v>
      </c>
      <c r="Y86" s="12" t="s">
        <v>925</v>
      </c>
      <c r="Z86" s="12" t="s">
        <v>984</v>
      </c>
      <c r="AA86" s="12" t="s">
        <v>983</v>
      </c>
      <c r="AB86" s="12" t="s">
        <v>1122</v>
      </c>
      <c r="AC86" s="13">
        <v>14322</v>
      </c>
      <c r="AD86" s="12" t="s">
        <v>1581</v>
      </c>
      <c r="AE86" s="12" t="s">
        <v>8341</v>
      </c>
      <c r="AF86" s="12" t="s">
        <v>8340</v>
      </c>
      <c r="AG86" s="12" t="s">
        <v>8339</v>
      </c>
      <c r="AH86" s="12"/>
      <c r="AI86" s="12" t="s">
        <v>2573</v>
      </c>
      <c r="AJ86" s="12" t="s">
        <v>1083</v>
      </c>
      <c r="AK86" s="12" t="s">
        <v>2616</v>
      </c>
      <c r="AL86" s="12" t="s">
        <v>2615</v>
      </c>
    </row>
    <row r="87" spans="1:38" hidden="1" x14ac:dyDescent="0.25">
      <c r="A87" s="17">
        <v>1022338621</v>
      </c>
      <c r="B87" s="14">
        <v>8722</v>
      </c>
      <c r="C87" s="12" t="s">
        <v>2573</v>
      </c>
      <c r="D87" s="12" t="s">
        <v>2614</v>
      </c>
      <c r="E87" s="12" t="s">
        <v>934</v>
      </c>
      <c r="F87" s="3" t="s">
        <v>933</v>
      </c>
      <c r="G87" s="12" t="s">
        <v>932</v>
      </c>
      <c r="H87" s="12" t="s">
        <v>949</v>
      </c>
      <c r="I87" s="12" t="s">
        <v>948</v>
      </c>
      <c r="J87" s="12" t="s">
        <v>931</v>
      </c>
      <c r="K87" s="12" t="s">
        <v>930</v>
      </c>
      <c r="L87" s="12" t="s">
        <v>929</v>
      </c>
      <c r="M87" s="4">
        <v>41327581</v>
      </c>
      <c r="N87" s="4">
        <v>12716179</v>
      </c>
      <c r="O87" s="4">
        <v>54043760</v>
      </c>
      <c r="P87" s="4">
        <v>12716179</v>
      </c>
      <c r="Q87" s="4">
        <v>41327581</v>
      </c>
      <c r="R87" s="68">
        <f t="shared" si="1"/>
        <v>0.76470587908761345</v>
      </c>
      <c r="S87" s="3" t="s">
        <v>928</v>
      </c>
      <c r="T87" s="12" t="s">
        <v>8338</v>
      </c>
      <c r="U87" s="12" t="s">
        <v>2613</v>
      </c>
      <c r="V87" s="12" t="s">
        <v>927</v>
      </c>
      <c r="W87" s="12" t="s">
        <v>926</v>
      </c>
      <c r="X87" s="12" t="s">
        <v>2612</v>
      </c>
      <c r="Y87" s="12" t="s">
        <v>925</v>
      </c>
      <c r="Z87" s="12" t="s">
        <v>947</v>
      </c>
      <c r="AA87" s="12" t="s">
        <v>946</v>
      </c>
      <c r="AB87" s="12" t="s">
        <v>2017</v>
      </c>
      <c r="AC87" s="13">
        <v>19222</v>
      </c>
      <c r="AD87" s="12" t="s">
        <v>1582</v>
      </c>
      <c r="AE87" s="12" t="s">
        <v>8337</v>
      </c>
      <c r="AF87" s="12" t="s">
        <v>8336</v>
      </c>
      <c r="AG87" s="12" t="s">
        <v>8335</v>
      </c>
      <c r="AH87" s="12"/>
      <c r="AI87" s="12" t="s">
        <v>2573</v>
      </c>
      <c r="AJ87" s="12" t="s">
        <v>1083</v>
      </c>
      <c r="AK87" s="12" t="s">
        <v>2611</v>
      </c>
      <c r="AL87" s="12" t="s">
        <v>2610</v>
      </c>
    </row>
    <row r="88" spans="1:38" hidden="1" x14ac:dyDescent="0.25">
      <c r="A88" s="17">
        <v>1012379162</v>
      </c>
      <c r="B88" s="14">
        <v>8822</v>
      </c>
      <c r="C88" s="12" t="s">
        <v>2573</v>
      </c>
      <c r="D88" s="12" t="s">
        <v>2609</v>
      </c>
      <c r="E88" s="12" t="s">
        <v>934</v>
      </c>
      <c r="F88" s="3" t="s">
        <v>933</v>
      </c>
      <c r="G88" s="12" t="s">
        <v>932</v>
      </c>
      <c r="H88" s="12" t="s">
        <v>1080</v>
      </c>
      <c r="I88" s="12" t="s">
        <v>1079</v>
      </c>
      <c r="J88" s="12" t="s">
        <v>931</v>
      </c>
      <c r="K88" s="12" t="s">
        <v>930</v>
      </c>
      <c r="L88" s="12" t="s">
        <v>929</v>
      </c>
      <c r="M88" s="4">
        <v>42003763</v>
      </c>
      <c r="N88" s="4">
        <v>0</v>
      </c>
      <c r="O88" s="4">
        <v>42003763</v>
      </c>
      <c r="P88" s="4">
        <v>11412787</v>
      </c>
      <c r="Q88" s="4">
        <v>30590976</v>
      </c>
      <c r="R88" s="68">
        <f t="shared" si="1"/>
        <v>0.72829131999435381</v>
      </c>
      <c r="S88" s="3" t="s">
        <v>928</v>
      </c>
      <c r="T88" s="12" t="s">
        <v>8334</v>
      </c>
      <c r="U88" s="12" t="s">
        <v>2608</v>
      </c>
      <c r="V88" s="12" t="s">
        <v>927</v>
      </c>
      <c r="W88" s="12" t="s">
        <v>926</v>
      </c>
      <c r="X88" s="12" t="s">
        <v>2607</v>
      </c>
      <c r="Y88" s="12" t="s">
        <v>925</v>
      </c>
      <c r="Z88" s="12" t="s">
        <v>947</v>
      </c>
      <c r="AA88" s="12" t="s">
        <v>946</v>
      </c>
      <c r="AB88" s="12" t="s">
        <v>2309</v>
      </c>
      <c r="AC88" s="13">
        <v>14222</v>
      </c>
      <c r="AD88" s="12" t="s">
        <v>1698</v>
      </c>
      <c r="AE88" s="12" t="s">
        <v>8333</v>
      </c>
      <c r="AF88" s="12" t="s">
        <v>8332</v>
      </c>
      <c r="AG88" s="12" t="s">
        <v>8331</v>
      </c>
      <c r="AH88" s="12"/>
      <c r="AI88" s="12" t="s">
        <v>2573</v>
      </c>
      <c r="AJ88" s="12" t="s">
        <v>1083</v>
      </c>
      <c r="AK88" s="12" t="s">
        <v>2606</v>
      </c>
      <c r="AL88" s="12" t="s">
        <v>2605</v>
      </c>
    </row>
    <row r="89" spans="1:38" hidden="1" x14ac:dyDescent="0.25">
      <c r="A89" s="17">
        <v>1024469284</v>
      </c>
      <c r="B89" s="14">
        <v>8922</v>
      </c>
      <c r="C89" s="12" t="s">
        <v>2573</v>
      </c>
      <c r="D89" s="12" t="s">
        <v>2604</v>
      </c>
      <c r="E89" s="12" t="s">
        <v>934</v>
      </c>
      <c r="F89" s="3" t="s">
        <v>933</v>
      </c>
      <c r="G89" s="12" t="s">
        <v>932</v>
      </c>
      <c r="H89" s="12" t="s">
        <v>988</v>
      </c>
      <c r="I89" s="12" t="s">
        <v>987</v>
      </c>
      <c r="J89" s="12" t="s">
        <v>931</v>
      </c>
      <c r="K89" s="12" t="s">
        <v>930</v>
      </c>
      <c r="L89" s="12" t="s">
        <v>929</v>
      </c>
      <c r="M89" s="4">
        <v>29060096</v>
      </c>
      <c r="N89" s="4">
        <v>0</v>
      </c>
      <c r="O89" s="4">
        <v>29060096</v>
      </c>
      <c r="P89" s="4">
        <v>7716523</v>
      </c>
      <c r="Q89" s="4">
        <v>21343573</v>
      </c>
      <c r="R89" s="68">
        <f t="shared" si="1"/>
        <v>0.7344632653656753</v>
      </c>
      <c r="S89" s="3" t="s">
        <v>928</v>
      </c>
      <c r="T89" s="12" t="s">
        <v>8330</v>
      </c>
      <c r="U89" s="12" t="s">
        <v>2603</v>
      </c>
      <c r="V89" s="12" t="s">
        <v>927</v>
      </c>
      <c r="W89" s="12" t="s">
        <v>926</v>
      </c>
      <c r="X89" s="12" t="s">
        <v>2602</v>
      </c>
      <c r="Y89" s="12" t="s">
        <v>925</v>
      </c>
      <c r="Z89" s="12" t="s">
        <v>947</v>
      </c>
      <c r="AA89" s="12" t="s">
        <v>946</v>
      </c>
      <c r="AB89" s="12" t="s">
        <v>1016</v>
      </c>
      <c r="AC89" s="13">
        <v>30822</v>
      </c>
      <c r="AD89" s="12" t="s">
        <v>2293</v>
      </c>
      <c r="AE89" s="12" t="s">
        <v>8329</v>
      </c>
      <c r="AF89" s="12" t="s">
        <v>8328</v>
      </c>
      <c r="AG89" s="12" t="s">
        <v>8327</v>
      </c>
      <c r="AH89" s="12"/>
      <c r="AI89" s="12" t="s">
        <v>2573</v>
      </c>
      <c r="AJ89" s="12" t="s">
        <v>943</v>
      </c>
      <c r="AK89" s="12" t="s">
        <v>2601</v>
      </c>
      <c r="AL89" s="12" t="s">
        <v>2600</v>
      </c>
    </row>
    <row r="90" spans="1:38" hidden="1" x14ac:dyDescent="0.25">
      <c r="A90" s="17">
        <v>1022954148</v>
      </c>
      <c r="B90" s="14">
        <v>9022</v>
      </c>
      <c r="C90" s="12" t="s">
        <v>2573</v>
      </c>
      <c r="D90" s="12" t="s">
        <v>2599</v>
      </c>
      <c r="E90" s="12" t="s">
        <v>934</v>
      </c>
      <c r="F90" s="3" t="s">
        <v>933</v>
      </c>
      <c r="G90" s="12" t="s">
        <v>932</v>
      </c>
      <c r="H90" s="12" t="s">
        <v>1092</v>
      </c>
      <c r="I90" s="12" t="s">
        <v>1091</v>
      </c>
      <c r="J90" s="12" t="s">
        <v>931</v>
      </c>
      <c r="K90" s="12" t="s">
        <v>930</v>
      </c>
      <c r="L90" s="12" t="s">
        <v>929</v>
      </c>
      <c r="M90" s="4">
        <v>23535616</v>
      </c>
      <c r="N90" s="4">
        <v>10787157</v>
      </c>
      <c r="O90" s="4">
        <v>34322773</v>
      </c>
      <c r="P90" s="4">
        <v>11767808</v>
      </c>
      <c r="Q90" s="4">
        <v>22554965</v>
      </c>
      <c r="R90" s="68">
        <f t="shared" si="1"/>
        <v>0.65714285381312287</v>
      </c>
      <c r="S90" s="3" t="s">
        <v>928</v>
      </c>
      <c r="T90" s="12" t="s">
        <v>8326</v>
      </c>
      <c r="U90" s="12" t="s">
        <v>2598</v>
      </c>
      <c r="V90" s="12" t="s">
        <v>927</v>
      </c>
      <c r="W90" s="12" t="s">
        <v>926</v>
      </c>
      <c r="X90" s="12" t="s">
        <v>2597</v>
      </c>
      <c r="Y90" s="12" t="s">
        <v>925</v>
      </c>
      <c r="Z90" s="12" t="s">
        <v>984</v>
      </c>
      <c r="AA90" s="12" t="s">
        <v>983</v>
      </c>
      <c r="AB90" s="12" t="s">
        <v>2596</v>
      </c>
      <c r="AC90" s="13">
        <v>2122</v>
      </c>
      <c r="AD90" s="12" t="s">
        <v>2255</v>
      </c>
      <c r="AE90" s="12" t="s">
        <v>8325</v>
      </c>
      <c r="AF90" s="12" t="s">
        <v>8324</v>
      </c>
      <c r="AG90" s="12" t="s">
        <v>8323</v>
      </c>
      <c r="AH90" s="12"/>
      <c r="AI90" s="12" t="s">
        <v>2573</v>
      </c>
      <c r="AJ90" s="12" t="s">
        <v>1083</v>
      </c>
      <c r="AK90" s="12" t="s">
        <v>2595</v>
      </c>
      <c r="AL90" s="12" t="s">
        <v>2594</v>
      </c>
    </row>
    <row r="91" spans="1:38" hidden="1" x14ac:dyDescent="0.25">
      <c r="A91" s="17">
        <v>1014179736</v>
      </c>
      <c r="B91" s="14">
        <v>9122</v>
      </c>
      <c r="C91" s="12" t="s">
        <v>2573</v>
      </c>
      <c r="D91" s="12" t="s">
        <v>2593</v>
      </c>
      <c r="E91" s="12" t="s">
        <v>934</v>
      </c>
      <c r="F91" s="3" t="s">
        <v>933</v>
      </c>
      <c r="G91" s="12" t="s">
        <v>932</v>
      </c>
      <c r="H91" s="12" t="s">
        <v>1092</v>
      </c>
      <c r="I91" s="12" t="s">
        <v>1091</v>
      </c>
      <c r="J91" s="12" t="s">
        <v>931</v>
      </c>
      <c r="K91" s="12" t="s">
        <v>930</v>
      </c>
      <c r="L91" s="12" t="s">
        <v>929</v>
      </c>
      <c r="M91" s="4">
        <v>115801395</v>
      </c>
      <c r="N91" s="4">
        <v>0</v>
      </c>
      <c r="O91" s="4">
        <v>115801395</v>
      </c>
      <c r="P91" s="4">
        <v>29033779</v>
      </c>
      <c r="Q91" s="4">
        <v>86767616</v>
      </c>
      <c r="R91" s="68">
        <f t="shared" si="1"/>
        <v>0.74927954019897602</v>
      </c>
      <c r="S91" s="3" t="s">
        <v>928</v>
      </c>
      <c r="T91" s="12" t="s">
        <v>8322</v>
      </c>
      <c r="U91" s="12" t="s">
        <v>2592</v>
      </c>
      <c r="V91" s="12" t="s">
        <v>927</v>
      </c>
      <c r="W91" s="12" t="s">
        <v>926</v>
      </c>
      <c r="X91" s="12" t="s">
        <v>2591</v>
      </c>
      <c r="Y91" s="12" t="s">
        <v>925</v>
      </c>
      <c r="Z91" s="12" t="s">
        <v>924</v>
      </c>
      <c r="AA91" s="12" t="s">
        <v>923</v>
      </c>
      <c r="AB91" s="12" t="s">
        <v>2584</v>
      </c>
      <c r="AC91" s="13">
        <v>7722</v>
      </c>
      <c r="AD91" s="12" t="s">
        <v>1789</v>
      </c>
      <c r="AE91" s="12" t="s">
        <v>8321</v>
      </c>
      <c r="AF91" s="12" t="s">
        <v>8320</v>
      </c>
      <c r="AG91" s="12" t="s">
        <v>8319</v>
      </c>
      <c r="AH91" s="12"/>
      <c r="AI91" s="12" t="s">
        <v>2573</v>
      </c>
      <c r="AJ91" s="12" t="s">
        <v>1083</v>
      </c>
      <c r="AK91" s="12" t="s">
        <v>2589</v>
      </c>
      <c r="AL91" s="12" t="s">
        <v>2588</v>
      </c>
    </row>
    <row r="92" spans="1:38" hidden="1" x14ac:dyDescent="0.25">
      <c r="A92" s="17">
        <v>40879121</v>
      </c>
      <c r="B92" s="14">
        <v>9222</v>
      </c>
      <c r="C92" s="12" t="s">
        <v>2573</v>
      </c>
      <c r="D92" s="12" t="s">
        <v>2587</v>
      </c>
      <c r="E92" s="12" t="s">
        <v>934</v>
      </c>
      <c r="F92" s="3" t="s">
        <v>933</v>
      </c>
      <c r="G92" s="12" t="s">
        <v>932</v>
      </c>
      <c r="H92" s="12" t="s">
        <v>1092</v>
      </c>
      <c r="I92" s="12" t="s">
        <v>1091</v>
      </c>
      <c r="J92" s="12" t="s">
        <v>931</v>
      </c>
      <c r="K92" s="12" t="s">
        <v>930</v>
      </c>
      <c r="L92" s="12" t="s">
        <v>929</v>
      </c>
      <c r="M92" s="4">
        <v>63169877</v>
      </c>
      <c r="N92" s="4">
        <v>21866496</v>
      </c>
      <c r="O92" s="4">
        <v>85036373</v>
      </c>
      <c r="P92" s="4">
        <v>21866496</v>
      </c>
      <c r="Q92" s="4">
        <v>63169877</v>
      </c>
      <c r="R92" s="68">
        <f t="shared" si="1"/>
        <v>0.74285714184917084</v>
      </c>
      <c r="S92" s="3" t="s">
        <v>928</v>
      </c>
      <c r="T92" s="12" t="s">
        <v>8318</v>
      </c>
      <c r="U92" s="12" t="s">
        <v>2586</v>
      </c>
      <c r="V92" s="12" t="s">
        <v>927</v>
      </c>
      <c r="W92" s="12" t="s">
        <v>926</v>
      </c>
      <c r="X92" s="12" t="s">
        <v>2585</v>
      </c>
      <c r="Y92" s="12" t="s">
        <v>925</v>
      </c>
      <c r="Z92" s="12" t="s">
        <v>924</v>
      </c>
      <c r="AA92" s="12" t="s">
        <v>923</v>
      </c>
      <c r="AB92" s="12" t="s">
        <v>2525</v>
      </c>
      <c r="AC92" s="13">
        <v>7922</v>
      </c>
      <c r="AD92" s="12" t="s">
        <v>1790</v>
      </c>
      <c r="AE92" s="12" t="s">
        <v>8317</v>
      </c>
      <c r="AF92" s="12" t="s">
        <v>8316</v>
      </c>
      <c r="AG92" s="12" t="s">
        <v>8315</v>
      </c>
      <c r="AH92" s="12"/>
      <c r="AI92" s="12" t="s">
        <v>2573</v>
      </c>
      <c r="AJ92" s="12" t="s">
        <v>1083</v>
      </c>
      <c r="AK92" s="12" t="s">
        <v>2583</v>
      </c>
      <c r="AL92" s="12" t="s">
        <v>2582</v>
      </c>
    </row>
    <row r="93" spans="1:38" hidden="1" x14ac:dyDescent="0.25">
      <c r="A93" s="17">
        <v>7161492</v>
      </c>
      <c r="B93" s="14">
        <v>9322</v>
      </c>
      <c r="C93" s="12" t="s">
        <v>2573</v>
      </c>
      <c r="D93" s="12" t="s">
        <v>2581</v>
      </c>
      <c r="E93" s="12" t="s">
        <v>934</v>
      </c>
      <c r="F93" s="3" t="s">
        <v>933</v>
      </c>
      <c r="G93" s="12" t="s">
        <v>932</v>
      </c>
      <c r="H93" s="12" t="s">
        <v>1092</v>
      </c>
      <c r="I93" s="12" t="s">
        <v>1091</v>
      </c>
      <c r="J93" s="12" t="s">
        <v>931</v>
      </c>
      <c r="K93" s="12" t="s">
        <v>930</v>
      </c>
      <c r="L93" s="12" t="s">
        <v>929</v>
      </c>
      <c r="M93" s="4">
        <v>23535616</v>
      </c>
      <c r="N93" s="4">
        <v>10787157</v>
      </c>
      <c r="O93" s="4">
        <v>34322773</v>
      </c>
      <c r="P93" s="4">
        <v>8825856</v>
      </c>
      <c r="Q93" s="4">
        <v>25496917</v>
      </c>
      <c r="R93" s="68">
        <f t="shared" si="1"/>
        <v>0.74285714035984218</v>
      </c>
      <c r="S93" s="3" t="s">
        <v>928</v>
      </c>
      <c r="T93" s="12" t="s">
        <v>8314</v>
      </c>
      <c r="U93" s="12" t="s">
        <v>2580</v>
      </c>
      <c r="V93" s="12" t="s">
        <v>927</v>
      </c>
      <c r="W93" s="12" t="s">
        <v>926</v>
      </c>
      <c r="X93" s="12" t="s">
        <v>2579</v>
      </c>
      <c r="Y93" s="12" t="s">
        <v>925</v>
      </c>
      <c r="Z93" s="12" t="s">
        <v>1015</v>
      </c>
      <c r="AA93" s="12" t="s">
        <v>1014</v>
      </c>
      <c r="AB93" s="12" t="s">
        <v>2578</v>
      </c>
      <c r="AC93" s="13">
        <v>2022</v>
      </c>
      <c r="AD93" s="12" t="s">
        <v>1837</v>
      </c>
      <c r="AE93" s="12" t="s">
        <v>8313</v>
      </c>
      <c r="AF93" s="12" t="s">
        <v>8312</v>
      </c>
      <c r="AG93" s="12" t="s">
        <v>8311</v>
      </c>
      <c r="AH93" s="12"/>
      <c r="AI93" s="12" t="s">
        <v>2573</v>
      </c>
      <c r="AJ93" s="12" t="s">
        <v>1083</v>
      </c>
      <c r="AK93" s="12" t="s">
        <v>2576</v>
      </c>
      <c r="AL93" s="12" t="s">
        <v>2575</v>
      </c>
    </row>
    <row r="94" spans="1:38" hidden="1" x14ac:dyDescent="0.25">
      <c r="A94" s="17">
        <v>1110517637</v>
      </c>
      <c r="B94" s="14">
        <v>9422</v>
      </c>
      <c r="C94" s="12" t="s">
        <v>2573</v>
      </c>
      <c r="D94" s="12" t="s">
        <v>2574</v>
      </c>
      <c r="E94" s="12" t="s">
        <v>934</v>
      </c>
      <c r="F94" s="3" t="s">
        <v>933</v>
      </c>
      <c r="G94" s="12" t="s">
        <v>932</v>
      </c>
      <c r="H94" s="12" t="s">
        <v>949</v>
      </c>
      <c r="I94" s="12" t="s">
        <v>948</v>
      </c>
      <c r="J94" s="12" t="s">
        <v>931</v>
      </c>
      <c r="K94" s="12" t="s">
        <v>930</v>
      </c>
      <c r="L94" s="12" t="s">
        <v>929</v>
      </c>
      <c r="M94" s="4">
        <v>47685673</v>
      </c>
      <c r="N94" s="4">
        <v>13938889</v>
      </c>
      <c r="O94" s="4">
        <v>61624562</v>
      </c>
      <c r="P94" s="4">
        <v>13938889</v>
      </c>
      <c r="Q94" s="4">
        <v>47685673</v>
      </c>
      <c r="R94" s="68">
        <f t="shared" si="1"/>
        <v>0.773809524195888</v>
      </c>
      <c r="S94" s="3" t="s">
        <v>928</v>
      </c>
      <c r="T94" s="12" t="s">
        <v>8310</v>
      </c>
      <c r="U94" s="12" t="s">
        <v>1277</v>
      </c>
      <c r="V94" s="12" t="s">
        <v>927</v>
      </c>
      <c r="W94" s="12" t="s">
        <v>926</v>
      </c>
      <c r="X94" s="12" t="s">
        <v>1276</v>
      </c>
      <c r="Y94" s="12" t="s">
        <v>925</v>
      </c>
      <c r="Z94" s="12" t="s">
        <v>984</v>
      </c>
      <c r="AA94" s="12" t="s">
        <v>983</v>
      </c>
      <c r="AB94" s="12" t="s">
        <v>2011</v>
      </c>
      <c r="AC94" s="13">
        <v>19322</v>
      </c>
      <c r="AD94" s="12" t="s">
        <v>1802</v>
      </c>
      <c r="AE94" s="12" t="s">
        <v>8309</v>
      </c>
      <c r="AF94" s="12" t="s">
        <v>8308</v>
      </c>
      <c r="AG94" s="12" t="s">
        <v>8307</v>
      </c>
      <c r="AH94" s="12"/>
      <c r="AI94" s="12" t="s">
        <v>2573</v>
      </c>
      <c r="AJ94" s="12" t="s">
        <v>1083</v>
      </c>
      <c r="AK94" s="12" t="s">
        <v>2572</v>
      </c>
      <c r="AL94" s="12" t="s">
        <v>2571</v>
      </c>
    </row>
    <row r="95" spans="1:38" hidden="1" x14ac:dyDescent="0.25">
      <c r="A95" s="17">
        <v>37864757</v>
      </c>
      <c r="B95" s="14">
        <v>9922</v>
      </c>
      <c r="C95" s="12" t="s">
        <v>2537</v>
      </c>
      <c r="D95" s="12" t="s">
        <v>2570</v>
      </c>
      <c r="E95" s="12" t="s">
        <v>934</v>
      </c>
      <c r="F95" s="3" t="s">
        <v>933</v>
      </c>
      <c r="G95" s="12" t="s">
        <v>932</v>
      </c>
      <c r="H95" s="12" t="s">
        <v>1141</v>
      </c>
      <c r="I95" s="12" t="s">
        <v>1140</v>
      </c>
      <c r="J95" s="12" t="s">
        <v>931</v>
      </c>
      <c r="K95" s="12" t="s">
        <v>930</v>
      </c>
      <c r="L95" s="12" t="s">
        <v>929</v>
      </c>
      <c r="M95" s="4">
        <v>79802170</v>
      </c>
      <c r="N95" s="4">
        <v>0</v>
      </c>
      <c r="O95" s="4">
        <v>79802170</v>
      </c>
      <c r="P95" s="4">
        <v>21519686</v>
      </c>
      <c r="Q95" s="4">
        <v>58282484</v>
      </c>
      <c r="R95" s="68">
        <f t="shared" si="1"/>
        <v>0.73033708231242334</v>
      </c>
      <c r="S95" s="3" t="s">
        <v>928</v>
      </c>
      <c r="T95" s="12" t="s">
        <v>8306</v>
      </c>
      <c r="U95" s="12" t="s">
        <v>2569</v>
      </c>
      <c r="V95" s="12" t="s">
        <v>927</v>
      </c>
      <c r="W95" s="12" t="s">
        <v>926</v>
      </c>
      <c r="X95" s="12" t="s">
        <v>2568</v>
      </c>
      <c r="Y95" s="12" t="s">
        <v>925</v>
      </c>
      <c r="Z95" s="12" t="s">
        <v>984</v>
      </c>
      <c r="AA95" s="12" t="s">
        <v>983</v>
      </c>
      <c r="AB95" s="12" t="s">
        <v>2069</v>
      </c>
      <c r="AC95" s="13">
        <v>18422</v>
      </c>
      <c r="AD95" s="12" t="s">
        <v>1610</v>
      </c>
      <c r="AE95" s="12" t="s">
        <v>8305</v>
      </c>
      <c r="AF95" s="12" t="s">
        <v>8304</v>
      </c>
      <c r="AG95" s="12" t="s">
        <v>8303</v>
      </c>
      <c r="AH95" s="12"/>
      <c r="AI95" s="12" t="s">
        <v>2537</v>
      </c>
      <c r="AJ95" s="12" t="s">
        <v>1083</v>
      </c>
      <c r="AK95" s="12" t="s">
        <v>2567</v>
      </c>
      <c r="AL95" s="12" t="s">
        <v>2566</v>
      </c>
    </row>
    <row r="96" spans="1:38" hidden="1" x14ac:dyDescent="0.25">
      <c r="A96" s="17">
        <v>1030537167</v>
      </c>
      <c r="B96" s="14">
        <v>10022</v>
      </c>
      <c r="C96" s="12" t="s">
        <v>2537</v>
      </c>
      <c r="D96" s="12" t="s">
        <v>2565</v>
      </c>
      <c r="E96" s="12" t="s">
        <v>934</v>
      </c>
      <c r="F96" s="3" t="s">
        <v>933</v>
      </c>
      <c r="G96" s="12" t="s">
        <v>932</v>
      </c>
      <c r="H96" s="12" t="s">
        <v>1141</v>
      </c>
      <c r="I96" s="12" t="s">
        <v>1140</v>
      </c>
      <c r="J96" s="12" t="s">
        <v>931</v>
      </c>
      <c r="K96" s="12" t="s">
        <v>930</v>
      </c>
      <c r="L96" s="12" t="s">
        <v>929</v>
      </c>
      <c r="M96" s="4">
        <v>34911164</v>
      </c>
      <c r="N96" s="4">
        <v>0</v>
      </c>
      <c r="O96" s="4">
        <v>34911164</v>
      </c>
      <c r="P96" s="4">
        <v>9414247</v>
      </c>
      <c r="Q96" s="4">
        <v>25496917</v>
      </c>
      <c r="R96" s="68">
        <f t="shared" si="1"/>
        <v>0.73033706352500882</v>
      </c>
      <c r="S96" s="3" t="s">
        <v>928</v>
      </c>
      <c r="T96" s="12" t="s">
        <v>8302</v>
      </c>
      <c r="U96" s="12" t="s">
        <v>2564</v>
      </c>
      <c r="V96" s="12" t="s">
        <v>927</v>
      </c>
      <c r="W96" s="12" t="s">
        <v>926</v>
      </c>
      <c r="X96" s="12" t="s">
        <v>2563</v>
      </c>
      <c r="Y96" s="12" t="s">
        <v>925</v>
      </c>
      <c r="Z96" s="12" t="s">
        <v>984</v>
      </c>
      <c r="AA96" s="12" t="s">
        <v>983</v>
      </c>
      <c r="AB96" s="12" t="s">
        <v>1406</v>
      </c>
      <c r="AC96" s="13">
        <v>17122</v>
      </c>
      <c r="AD96" s="12" t="s">
        <v>1456</v>
      </c>
      <c r="AE96" s="12" t="s">
        <v>8301</v>
      </c>
      <c r="AF96" s="12" t="s">
        <v>8300</v>
      </c>
      <c r="AG96" s="12" t="s">
        <v>8299</v>
      </c>
      <c r="AH96" s="12"/>
      <c r="AI96" s="12" t="s">
        <v>2537</v>
      </c>
      <c r="AJ96" s="12" t="s">
        <v>943</v>
      </c>
      <c r="AK96" s="12" t="s">
        <v>2562</v>
      </c>
      <c r="AL96" s="12" t="s">
        <v>2561</v>
      </c>
    </row>
    <row r="97" spans="1:38" hidden="1" x14ac:dyDescent="0.25">
      <c r="A97" s="17">
        <v>22462980</v>
      </c>
      <c r="B97" s="14">
        <v>10122</v>
      </c>
      <c r="C97" s="12" t="s">
        <v>2537</v>
      </c>
      <c r="D97" s="12" t="s">
        <v>2560</v>
      </c>
      <c r="E97" s="12" t="s">
        <v>934</v>
      </c>
      <c r="F97" s="3" t="s">
        <v>933</v>
      </c>
      <c r="G97" s="12" t="s">
        <v>932</v>
      </c>
      <c r="H97" s="12" t="s">
        <v>1141</v>
      </c>
      <c r="I97" s="12" t="s">
        <v>1140</v>
      </c>
      <c r="J97" s="12" t="s">
        <v>931</v>
      </c>
      <c r="K97" s="12" t="s">
        <v>930</v>
      </c>
      <c r="L97" s="12" t="s">
        <v>929</v>
      </c>
      <c r="M97" s="4">
        <v>65292702</v>
      </c>
      <c r="N97" s="4">
        <v>0</v>
      </c>
      <c r="O97" s="4">
        <v>65292702</v>
      </c>
      <c r="P97" s="4">
        <v>17607021</v>
      </c>
      <c r="Q97" s="4">
        <v>47685681</v>
      </c>
      <c r="R97" s="68">
        <f t="shared" si="1"/>
        <v>0.73033707503788092</v>
      </c>
      <c r="S97" s="3" t="s">
        <v>928</v>
      </c>
      <c r="T97" s="12" t="s">
        <v>8298</v>
      </c>
      <c r="U97" s="12" t="s">
        <v>2559</v>
      </c>
      <c r="V97" s="12" t="s">
        <v>927</v>
      </c>
      <c r="W97" s="12" t="s">
        <v>926</v>
      </c>
      <c r="X97" s="12" t="s">
        <v>2558</v>
      </c>
      <c r="Y97" s="12" t="s">
        <v>925</v>
      </c>
      <c r="Z97" s="12" t="s">
        <v>924</v>
      </c>
      <c r="AA97" s="12" t="s">
        <v>923</v>
      </c>
      <c r="AB97" s="12" t="s">
        <v>2085</v>
      </c>
      <c r="AC97" s="13">
        <v>18022</v>
      </c>
      <c r="AD97" s="12" t="s">
        <v>1457</v>
      </c>
      <c r="AE97" s="12" t="s">
        <v>8297</v>
      </c>
      <c r="AF97" s="12" t="s">
        <v>8296</v>
      </c>
      <c r="AG97" s="12" t="s">
        <v>8295</v>
      </c>
      <c r="AH97" s="12"/>
      <c r="AI97" s="12" t="s">
        <v>2537</v>
      </c>
      <c r="AJ97" s="12" t="s">
        <v>1083</v>
      </c>
      <c r="AK97" s="12" t="s">
        <v>2557</v>
      </c>
      <c r="AL97" s="12" t="s">
        <v>2556</v>
      </c>
    </row>
    <row r="98" spans="1:38" hidden="1" x14ac:dyDescent="0.25">
      <c r="A98" s="17">
        <v>1109244471</v>
      </c>
      <c r="B98" s="14">
        <v>10222</v>
      </c>
      <c r="C98" s="12" t="s">
        <v>2537</v>
      </c>
      <c r="D98" s="12" t="s">
        <v>2555</v>
      </c>
      <c r="E98" s="12" t="s">
        <v>934</v>
      </c>
      <c r="F98" s="3" t="s">
        <v>933</v>
      </c>
      <c r="G98" s="12" t="s">
        <v>932</v>
      </c>
      <c r="H98" s="12" t="s">
        <v>1141</v>
      </c>
      <c r="I98" s="12" t="s">
        <v>1140</v>
      </c>
      <c r="J98" s="12" t="s">
        <v>931</v>
      </c>
      <c r="K98" s="12" t="s">
        <v>930</v>
      </c>
      <c r="L98" s="12" t="s">
        <v>929</v>
      </c>
      <c r="M98" s="4">
        <v>56602894</v>
      </c>
      <c r="N98" s="4">
        <v>0</v>
      </c>
      <c r="O98" s="4">
        <v>56602894</v>
      </c>
      <c r="P98" s="4">
        <v>15275313</v>
      </c>
      <c r="Q98" s="4">
        <v>41327581</v>
      </c>
      <c r="R98" s="68">
        <f t="shared" si="1"/>
        <v>0.73013194343031296</v>
      </c>
      <c r="S98" s="3" t="s">
        <v>928</v>
      </c>
      <c r="T98" s="12" t="s">
        <v>8294</v>
      </c>
      <c r="U98" s="12" t="s">
        <v>2554</v>
      </c>
      <c r="V98" s="12" t="s">
        <v>927</v>
      </c>
      <c r="W98" s="12" t="s">
        <v>926</v>
      </c>
      <c r="X98" s="12" t="s">
        <v>2553</v>
      </c>
      <c r="Y98" s="12" t="s">
        <v>925</v>
      </c>
      <c r="Z98" s="12" t="s">
        <v>1409</v>
      </c>
      <c r="AA98" s="12" t="s">
        <v>1408</v>
      </c>
      <c r="AB98" s="12" t="s">
        <v>2100</v>
      </c>
      <c r="AC98" s="13">
        <v>17922</v>
      </c>
      <c r="AD98" s="12" t="s">
        <v>1399</v>
      </c>
      <c r="AE98" s="12" t="s">
        <v>8293</v>
      </c>
      <c r="AF98" s="12" t="s">
        <v>8292</v>
      </c>
      <c r="AG98" s="12" t="s">
        <v>8291</v>
      </c>
      <c r="AH98" s="12"/>
      <c r="AI98" s="12" t="s">
        <v>2537</v>
      </c>
      <c r="AJ98" s="12" t="s">
        <v>1083</v>
      </c>
      <c r="AK98" s="12" t="s">
        <v>2552</v>
      </c>
      <c r="AL98" s="12" t="s">
        <v>2551</v>
      </c>
    </row>
    <row r="99" spans="1:38" hidden="1" x14ac:dyDescent="0.25">
      <c r="A99" s="17">
        <v>79965555</v>
      </c>
      <c r="B99" s="14">
        <v>10322</v>
      </c>
      <c r="C99" s="12" t="s">
        <v>2537</v>
      </c>
      <c r="D99" s="12" t="s">
        <v>2550</v>
      </c>
      <c r="E99" s="12" t="s">
        <v>934</v>
      </c>
      <c r="F99" s="3" t="s">
        <v>933</v>
      </c>
      <c r="G99" s="12" t="s">
        <v>932</v>
      </c>
      <c r="H99" s="12" t="s">
        <v>1141</v>
      </c>
      <c r="I99" s="12" t="s">
        <v>1140</v>
      </c>
      <c r="J99" s="12" t="s">
        <v>931</v>
      </c>
      <c r="K99" s="12" t="s">
        <v>930</v>
      </c>
      <c r="L99" s="12" t="s">
        <v>929</v>
      </c>
      <c r="M99" s="4">
        <v>34911164</v>
      </c>
      <c r="N99" s="4">
        <v>0</v>
      </c>
      <c r="O99" s="4">
        <v>34911164</v>
      </c>
      <c r="P99" s="4">
        <v>9414247</v>
      </c>
      <c r="Q99" s="4">
        <v>25496917</v>
      </c>
      <c r="R99" s="68">
        <f t="shared" si="1"/>
        <v>0.73033706352500882</v>
      </c>
      <c r="S99" s="3" t="s">
        <v>928</v>
      </c>
      <c r="T99" s="12" t="s">
        <v>8290</v>
      </c>
      <c r="U99" s="12" t="s">
        <v>2549</v>
      </c>
      <c r="V99" s="12" t="s">
        <v>927</v>
      </c>
      <c r="W99" s="12" t="s">
        <v>926</v>
      </c>
      <c r="X99" s="12" t="s">
        <v>2548</v>
      </c>
      <c r="Y99" s="12" t="s">
        <v>925</v>
      </c>
      <c r="Z99" s="12" t="s">
        <v>984</v>
      </c>
      <c r="AA99" s="12" t="s">
        <v>983</v>
      </c>
      <c r="AB99" s="12" t="s">
        <v>1772</v>
      </c>
      <c r="AC99" s="13">
        <v>17422</v>
      </c>
      <c r="AD99" s="12" t="s">
        <v>1400</v>
      </c>
      <c r="AE99" s="12" t="s">
        <v>8289</v>
      </c>
      <c r="AF99" s="12" t="s">
        <v>8288</v>
      </c>
      <c r="AG99" s="12" t="s">
        <v>8287</v>
      </c>
      <c r="AH99" s="12"/>
      <c r="AI99" s="12" t="s">
        <v>2537</v>
      </c>
      <c r="AJ99" s="12" t="s">
        <v>943</v>
      </c>
      <c r="AK99" s="12" t="s">
        <v>2547</v>
      </c>
      <c r="AL99" s="12" t="s">
        <v>2546</v>
      </c>
    </row>
    <row r="100" spans="1:38" hidden="1" x14ac:dyDescent="0.25">
      <c r="A100" s="17">
        <v>1022342264</v>
      </c>
      <c r="B100" s="14">
        <v>10422</v>
      </c>
      <c r="C100" s="12" t="s">
        <v>2537</v>
      </c>
      <c r="D100" s="12" t="s">
        <v>2545</v>
      </c>
      <c r="E100" s="12" t="s">
        <v>934</v>
      </c>
      <c r="F100" s="3" t="s">
        <v>933</v>
      </c>
      <c r="G100" s="12" t="s">
        <v>932</v>
      </c>
      <c r="H100" s="12" t="s">
        <v>1141</v>
      </c>
      <c r="I100" s="12" t="s">
        <v>1140</v>
      </c>
      <c r="J100" s="12" t="s">
        <v>931</v>
      </c>
      <c r="K100" s="12" t="s">
        <v>930</v>
      </c>
      <c r="L100" s="12" t="s">
        <v>929</v>
      </c>
      <c r="M100" s="4">
        <v>50161254</v>
      </c>
      <c r="N100" s="4">
        <v>-40861695.600000001</v>
      </c>
      <c r="O100" s="4">
        <v>9299558.4000000004</v>
      </c>
      <c r="P100" s="4">
        <v>0.4</v>
      </c>
      <c r="Q100" s="4">
        <v>9299558</v>
      </c>
      <c r="R100" s="68">
        <f t="shared" si="1"/>
        <v>0.9999999569872049</v>
      </c>
      <c r="S100" s="3" t="s">
        <v>928</v>
      </c>
      <c r="T100" s="12" t="s">
        <v>8286</v>
      </c>
      <c r="U100" s="12" t="s">
        <v>2544</v>
      </c>
      <c r="V100" s="12" t="s">
        <v>927</v>
      </c>
      <c r="W100" s="12" t="s">
        <v>926</v>
      </c>
      <c r="X100" s="12" t="s">
        <v>2543</v>
      </c>
      <c r="Y100" s="12" t="s">
        <v>925</v>
      </c>
      <c r="Z100" s="12" t="s">
        <v>1015</v>
      </c>
      <c r="AA100" s="12" t="s">
        <v>1014</v>
      </c>
      <c r="AB100" s="12" t="s">
        <v>2110</v>
      </c>
      <c r="AC100" s="13">
        <v>17822</v>
      </c>
      <c r="AD100" s="12" t="s">
        <v>2403</v>
      </c>
      <c r="AE100" s="12" t="s">
        <v>8285</v>
      </c>
      <c r="AF100" s="12" t="s">
        <v>8284</v>
      </c>
      <c r="AG100" s="12" t="s">
        <v>8283</v>
      </c>
      <c r="AH100" s="12"/>
      <c r="AI100" s="12" t="s">
        <v>2537</v>
      </c>
      <c r="AJ100" s="12" t="s">
        <v>1083</v>
      </c>
      <c r="AK100" s="12" t="s">
        <v>2542</v>
      </c>
      <c r="AL100" s="12" t="s">
        <v>2541</v>
      </c>
    </row>
    <row r="101" spans="1:38" hidden="1" x14ac:dyDescent="0.25">
      <c r="A101" s="17">
        <v>79803798</v>
      </c>
      <c r="B101" s="14">
        <v>10522</v>
      </c>
      <c r="C101" s="12" t="s">
        <v>2537</v>
      </c>
      <c r="D101" s="12" t="s">
        <v>2540</v>
      </c>
      <c r="E101" s="12" t="s">
        <v>934</v>
      </c>
      <c r="F101" s="3" t="s">
        <v>933</v>
      </c>
      <c r="G101" s="12" t="s">
        <v>932</v>
      </c>
      <c r="H101" s="12" t="s">
        <v>1141</v>
      </c>
      <c r="I101" s="12" t="s">
        <v>1140</v>
      </c>
      <c r="J101" s="12" t="s">
        <v>931</v>
      </c>
      <c r="K101" s="12" t="s">
        <v>930</v>
      </c>
      <c r="L101" s="12" t="s">
        <v>929</v>
      </c>
      <c r="M101" s="4">
        <v>49315840</v>
      </c>
      <c r="N101" s="4">
        <v>0</v>
      </c>
      <c r="O101" s="4">
        <v>49315840</v>
      </c>
      <c r="P101" s="4">
        <v>12681216</v>
      </c>
      <c r="Q101" s="4">
        <v>36634624</v>
      </c>
      <c r="R101" s="68">
        <f t="shared" si="1"/>
        <v>0.74285714285714288</v>
      </c>
      <c r="S101" s="3" t="s">
        <v>928</v>
      </c>
      <c r="T101" s="12" t="s">
        <v>8282</v>
      </c>
      <c r="U101" s="12" t="s">
        <v>2539</v>
      </c>
      <c r="V101" s="12" t="s">
        <v>927</v>
      </c>
      <c r="W101" s="12" t="s">
        <v>926</v>
      </c>
      <c r="X101" s="12" t="s">
        <v>2538</v>
      </c>
      <c r="Y101" s="12" t="s">
        <v>925</v>
      </c>
      <c r="Z101" s="12" t="s">
        <v>984</v>
      </c>
      <c r="AA101" s="12" t="s">
        <v>983</v>
      </c>
      <c r="AB101" s="12" t="s">
        <v>2121</v>
      </c>
      <c r="AC101" s="13">
        <v>17622</v>
      </c>
      <c r="AD101" s="12" t="s">
        <v>2404</v>
      </c>
      <c r="AE101" s="12" t="s">
        <v>8281</v>
      </c>
      <c r="AF101" s="12" t="s">
        <v>8280</v>
      </c>
      <c r="AG101" s="12" t="s">
        <v>8279</v>
      </c>
      <c r="AH101" s="12"/>
      <c r="AI101" s="12" t="s">
        <v>2537</v>
      </c>
      <c r="AJ101" s="12" t="s">
        <v>1083</v>
      </c>
      <c r="AK101" s="12" t="s">
        <v>2536</v>
      </c>
      <c r="AL101" s="12" t="s">
        <v>2535</v>
      </c>
    </row>
    <row r="102" spans="1:38" hidden="1" x14ac:dyDescent="0.25">
      <c r="A102" s="17">
        <v>11314949</v>
      </c>
      <c r="B102" s="14">
        <v>10622</v>
      </c>
      <c r="C102" s="12" t="s">
        <v>2492</v>
      </c>
      <c r="D102" s="12" t="s">
        <v>2534</v>
      </c>
      <c r="E102" s="12" t="s">
        <v>934</v>
      </c>
      <c r="F102" s="3" t="s">
        <v>933</v>
      </c>
      <c r="G102" s="12" t="s">
        <v>932</v>
      </c>
      <c r="H102" s="12" t="s">
        <v>1092</v>
      </c>
      <c r="I102" s="12" t="s">
        <v>1091</v>
      </c>
      <c r="J102" s="12" t="s">
        <v>931</v>
      </c>
      <c r="K102" s="12" t="s">
        <v>930</v>
      </c>
      <c r="L102" s="12" t="s">
        <v>929</v>
      </c>
      <c r="M102" s="4">
        <v>58490880</v>
      </c>
      <c r="N102" s="4">
        <v>23953408</v>
      </c>
      <c r="O102" s="4">
        <v>82444288</v>
      </c>
      <c r="P102" s="4">
        <v>16990208</v>
      </c>
      <c r="Q102" s="4">
        <v>65454080</v>
      </c>
      <c r="R102" s="68">
        <f t="shared" si="1"/>
        <v>0.79391891891891897</v>
      </c>
      <c r="S102" s="3" t="s">
        <v>928</v>
      </c>
      <c r="T102" s="12" t="s">
        <v>8278</v>
      </c>
      <c r="U102" s="12" t="s">
        <v>2533</v>
      </c>
      <c r="V102" s="12" t="s">
        <v>927</v>
      </c>
      <c r="W102" s="12" t="s">
        <v>926</v>
      </c>
      <c r="X102" s="12" t="s">
        <v>2532</v>
      </c>
      <c r="Y102" s="12" t="s">
        <v>925</v>
      </c>
      <c r="Z102" s="12" t="s">
        <v>1013</v>
      </c>
      <c r="AA102" s="12" t="s">
        <v>1012</v>
      </c>
      <c r="AB102" s="12" t="s">
        <v>2531</v>
      </c>
      <c r="AC102" s="13">
        <v>1322</v>
      </c>
      <c r="AD102" s="12" t="s">
        <v>2389</v>
      </c>
      <c r="AE102" s="12" t="s">
        <v>8277</v>
      </c>
      <c r="AF102" s="12" t="s">
        <v>8276</v>
      </c>
      <c r="AG102" s="12" t="s">
        <v>8275</v>
      </c>
      <c r="AH102" s="12"/>
      <c r="AI102" s="12" t="s">
        <v>2492</v>
      </c>
      <c r="AJ102" s="12" t="s">
        <v>1083</v>
      </c>
      <c r="AK102" s="12" t="s">
        <v>2530</v>
      </c>
      <c r="AL102" s="12" t="s">
        <v>2529</v>
      </c>
    </row>
    <row r="103" spans="1:38" hidden="1" x14ac:dyDescent="0.25">
      <c r="A103" s="17">
        <v>79270105</v>
      </c>
      <c r="B103" s="14">
        <v>10722</v>
      </c>
      <c r="C103" s="12" t="s">
        <v>2492</v>
      </c>
      <c r="D103" s="12" t="s">
        <v>2528</v>
      </c>
      <c r="E103" s="12" t="s">
        <v>934</v>
      </c>
      <c r="F103" s="3" t="s">
        <v>933</v>
      </c>
      <c r="G103" s="12" t="s">
        <v>932</v>
      </c>
      <c r="H103" s="12" t="s">
        <v>1092</v>
      </c>
      <c r="I103" s="12" t="s">
        <v>1091</v>
      </c>
      <c r="J103" s="12" t="s">
        <v>931</v>
      </c>
      <c r="K103" s="12" t="s">
        <v>930</v>
      </c>
      <c r="L103" s="12" t="s">
        <v>929</v>
      </c>
      <c r="M103" s="4">
        <v>48611328</v>
      </c>
      <c r="N103" s="4">
        <v>0</v>
      </c>
      <c r="O103" s="4">
        <v>48611328</v>
      </c>
      <c r="P103" s="4">
        <v>11976704</v>
      </c>
      <c r="Q103" s="4">
        <v>36634624</v>
      </c>
      <c r="R103" s="68">
        <f t="shared" si="1"/>
        <v>0.75362318840579712</v>
      </c>
      <c r="S103" s="3" t="s">
        <v>928</v>
      </c>
      <c r="T103" s="12" t="s">
        <v>8274</v>
      </c>
      <c r="U103" s="12" t="s">
        <v>2527</v>
      </c>
      <c r="V103" s="12" t="s">
        <v>927</v>
      </c>
      <c r="W103" s="12" t="s">
        <v>926</v>
      </c>
      <c r="X103" s="12" t="s">
        <v>2526</v>
      </c>
      <c r="Y103" s="12" t="s">
        <v>925</v>
      </c>
      <c r="Z103" s="12" t="s">
        <v>924</v>
      </c>
      <c r="AA103" s="12" t="s">
        <v>923</v>
      </c>
      <c r="AB103" s="12" t="s">
        <v>2518</v>
      </c>
      <c r="AC103" s="13">
        <v>8022</v>
      </c>
      <c r="AD103" s="12" t="s">
        <v>2390</v>
      </c>
      <c r="AE103" s="12" t="s">
        <v>8273</v>
      </c>
      <c r="AF103" s="12" t="s">
        <v>8272</v>
      </c>
      <c r="AG103" s="12" t="s">
        <v>8271</v>
      </c>
      <c r="AH103" s="12" t="s">
        <v>1790</v>
      </c>
      <c r="AI103" s="12" t="s">
        <v>2492</v>
      </c>
      <c r="AJ103" s="12" t="s">
        <v>1083</v>
      </c>
      <c r="AK103" s="12" t="s">
        <v>2524</v>
      </c>
      <c r="AL103" s="12" t="s">
        <v>2523</v>
      </c>
    </row>
    <row r="104" spans="1:38" hidden="1" x14ac:dyDescent="0.25">
      <c r="A104" s="17">
        <v>1087990814</v>
      </c>
      <c r="B104" s="14">
        <v>10822</v>
      </c>
      <c r="C104" s="12" t="s">
        <v>2492</v>
      </c>
      <c r="D104" s="12" t="s">
        <v>2522</v>
      </c>
      <c r="E104" s="12" t="s">
        <v>934</v>
      </c>
      <c r="F104" s="3" t="s">
        <v>933</v>
      </c>
      <c r="G104" s="12" t="s">
        <v>932</v>
      </c>
      <c r="H104" s="12" t="s">
        <v>1092</v>
      </c>
      <c r="I104" s="12" t="s">
        <v>1091</v>
      </c>
      <c r="J104" s="12" t="s">
        <v>931</v>
      </c>
      <c r="K104" s="12" t="s">
        <v>930</v>
      </c>
      <c r="L104" s="12" t="s">
        <v>929</v>
      </c>
      <c r="M104" s="4">
        <v>48611328</v>
      </c>
      <c r="N104" s="4">
        <v>0</v>
      </c>
      <c r="O104" s="4">
        <v>48611328</v>
      </c>
      <c r="P104" s="4">
        <v>12117606</v>
      </c>
      <c r="Q104" s="4">
        <v>36493722</v>
      </c>
      <c r="R104" s="68">
        <f t="shared" si="1"/>
        <v>0.75072464590969412</v>
      </c>
      <c r="S104" s="3" t="s">
        <v>928</v>
      </c>
      <c r="T104" s="12" t="s">
        <v>8270</v>
      </c>
      <c r="U104" s="12" t="s">
        <v>2521</v>
      </c>
      <c r="V104" s="12" t="s">
        <v>927</v>
      </c>
      <c r="W104" s="12" t="s">
        <v>926</v>
      </c>
      <c r="X104" s="12" t="s">
        <v>2520</v>
      </c>
      <c r="Y104" s="12" t="s">
        <v>925</v>
      </c>
      <c r="Z104" s="12" t="s">
        <v>947</v>
      </c>
      <c r="AA104" s="12" t="s">
        <v>946</v>
      </c>
      <c r="AB104" s="12" t="s">
        <v>2519</v>
      </c>
      <c r="AC104" s="13">
        <v>8122</v>
      </c>
      <c r="AD104" s="12" t="s">
        <v>2481</v>
      </c>
      <c r="AE104" s="12" t="s">
        <v>8269</v>
      </c>
      <c r="AF104" s="12" t="s">
        <v>8268</v>
      </c>
      <c r="AG104" s="12" t="s">
        <v>8267</v>
      </c>
      <c r="AH104" s="12"/>
      <c r="AI104" s="12" t="s">
        <v>2492</v>
      </c>
      <c r="AJ104" s="12" t="s">
        <v>1083</v>
      </c>
      <c r="AK104" s="12" t="s">
        <v>2517</v>
      </c>
      <c r="AL104" s="12" t="s">
        <v>2516</v>
      </c>
    </row>
    <row r="105" spans="1:38" hidden="1" x14ac:dyDescent="0.25">
      <c r="A105" s="17">
        <v>80092126</v>
      </c>
      <c r="B105" s="14">
        <v>10922</v>
      </c>
      <c r="C105" s="12" t="s">
        <v>2492</v>
      </c>
      <c r="D105" s="12" t="s">
        <v>2515</v>
      </c>
      <c r="E105" s="12" t="s">
        <v>934</v>
      </c>
      <c r="F105" s="3" t="s">
        <v>933</v>
      </c>
      <c r="G105" s="12" t="s">
        <v>932</v>
      </c>
      <c r="H105" s="12" t="s">
        <v>1141</v>
      </c>
      <c r="I105" s="12" t="s">
        <v>1140</v>
      </c>
      <c r="J105" s="12" t="s">
        <v>931</v>
      </c>
      <c r="K105" s="12" t="s">
        <v>930</v>
      </c>
      <c r="L105" s="12" t="s">
        <v>929</v>
      </c>
      <c r="M105" s="4">
        <v>98877440</v>
      </c>
      <c r="N105" s="4">
        <v>0</v>
      </c>
      <c r="O105" s="4">
        <v>98877440</v>
      </c>
      <c r="P105" s="4">
        <v>26460160</v>
      </c>
      <c r="Q105" s="4">
        <v>72417280</v>
      </c>
      <c r="R105" s="68">
        <f t="shared" si="1"/>
        <v>0.73239436619718312</v>
      </c>
      <c r="S105" s="3" t="s">
        <v>928</v>
      </c>
      <c r="T105" s="12" t="s">
        <v>7131</v>
      </c>
      <c r="U105" s="12" t="s">
        <v>2514</v>
      </c>
      <c r="V105" s="12" t="s">
        <v>927</v>
      </c>
      <c r="W105" s="12" t="s">
        <v>926</v>
      </c>
      <c r="X105" s="12" t="s">
        <v>2513</v>
      </c>
      <c r="Y105" s="12" t="s">
        <v>925</v>
      </c>
      <c r="Z105" s="12" t="s">
        <v>984</v>
      </c>
      <c r="AA105" s="12" t="s">
        <v>983</v>
      </c>
      <c r="AB105" s="12" t="s">
        <v>1378</v>
      </c>
      <c r="AC105" s="13">
        <v>16322</v>
      </c>
      <c r="AD105" s="12" t="s">
        <v>2128</v>
      </c>
      <c r="AE105" s="12" t="s">
        <v>8266</v>
      </c>
      <c r="AF105" s="12" t="s">
        <v>8265</v>
      </c>
      <c r="AG105" s="12" t="s">
        <v>8264</v>
      </c>
      <c r="AH105" s="12"/>
      <c r="AI105" s="12" t="s">
        <v>2492</v>
      </c>
      <c r="AJ105" s="12" t="s">
        <v>1083</v>
      </c>
      <c r="AK105" s="12" t="s">
        <v>2512</v>
      </c>
      <c r="AL105" s="12" t="s">
        <v>2511</v>
      </c>
    </row>
    <row r="106" spans="1:38" hidden="1" x14ac:dyDescent="0.25">
      <c r="A106" s="17">
        <v>1015404555</v>
      </c>
      <c r="B106" s="14">
        <v>11022</v>
      </c>
      <c r="C106" s="12" t="s">
        <v>2492</v>
      </c>
      <c r="D106" s="12" t="s">
        <v>2510</v>
      </c>
      <c r="E106" s="12" t="s">
        <v>934</v>
      </c>
      <c r="F106" s="3" t="s">
        <v>933</v>
      </c>
      <c r="G106" s="12" t="s">
        <v>932</v>
      </c>
      <c r="H106" s="12" t="s">
        <v>1092</v>
      </c>
      <c r="I106" s="12" t="s">
        <v>1091</v>
      </c>
      <c r="J106" s="12" t="s">
        <v>931</v>
      </c>
      <c r="K106" s="12" t="s">
        <v>930</v>
      </c>
      <c r="L106" s="12" t="s">
        <v>929</v>
      </c>
      <c r="M106" s="4">
        <v>33832448</v>
      </c>
      <c r="N106" s="4">
        <v>0</v>
      </c>
      <c r="O106" s="4">
        <v>33832448</v>
      </c>
      <c r="P106" s="4">
        <v>8335531</v>
      </c>
      <c r="Q106" s="4">
        <v>25496917</v>
      </c>
      <c r="R106" s="68">
        <f t="shared" si="1"/>
        <v>0.7536231785533225</v>
      </c>
      <c r="S106" s="3" t="s">
        <v>928</v>
      </c>
      <c r="T106" s="12" t="s">
        <v>8263</v>
      </c>
      <c r="U106" s="12" t="s">
        <v>2509</v>
      </c>
      <c r="V106" s="12" t="s">
        <v>927</v>
      </c>
      <c r="W106" s="12" t="s">
        <v>926</v>
      </c>
      <c r="X106" s="12" t="s">
        <v>2508</v>
      </c>
      <c r="Y106" s="12" t="s">
        <v>925</v>
      </c>
      <c r="Z106" s="12" t="s">
        <v>924</v>
      </c>
      <c r="AA106" s="12" t="s">
        <v>923</v>
      </c>
      <c r="AB106" s="12" t="s">
        <v>1278</v>
      </c>
      <c r="AC106" s="13">
        <v>13722</v>
      </c>
      <c r="AD106" s="12" t="s">
        <v>2396</v>
      </c>
      <c r="AE106" s="12" t="s">
        <v>8262</v>
      </c>
      <c r="AF106" s="12" t="s">
        <v>8261</v>
      </c>
      <c r="AG106" s="12" t="s">
        <v>8260</v>
      </c>
      <c r="AH106" s="12"/>
      <c r="AI106" s="12" t="s">
        <v>2492</v>
      </c>
      <c r="AJ106" s="12" t="s">
        <v>1083</v>
      </c>
      <c r="AK106" s="12" t="s">
        <v>2507</v>
      </c>
      <c r="AL106" s="12" t="s">
        <v>2506</v>
      </c>
    </row>
    <row r="107" spans="1:38" hidden="1" x14ac:dyDescent="0.25">
      <c r="A107" s="17">
        <v>1053345340</v>
      </c>
      <c r="B107" s="14">
        <v>11122</v>
      </c>
      <c r="C107" s="12" t="s">
        <v>2492</v>
      </c>
      <c r="D107" s="12" t="s">
        <v>2505</v>
      </c>
      <c r="E107" s="12" t="s">
        <v>934</v>
      </c>
      <c r="F107" s="3" t="s">
        <v>933</v>
      </c>
      <c r="G107" s="12" t="s">
        <v>932</v>
      </c>
      <c r="H107" s="12" t="s">
        <v>1092</v>
      </c>
      <c r="I107" s="12" t="s">
        <v>1091</v>
      </c>
      <c r="J107" s="12" t="s">
        <v>931</v>
      </c>
      <c r="K107" s="12" t="s">
        <v>930</v>
      </c>
      <c r="L107" s="12" t="s">
        <v>929</v>
      </c>
      <c r="M107" s="4">
        <v>41768448</v>
      </c>
      <c r="N107" s="4">
        <v>0</v>
      </c>
      <c r="O107" s="4">
        <v>41768448</v>
      </c>
      <c r="P107" s="4">
        <v>11295130</v>
      </c>
      <c r="Q107" s="4">
        <v>30473318</v>
      </c>
      <c r="R107" s="68">
        <f t="shared" si="1"/>
        <v>0.72957745521212569</v>
      </c>
      <c r="S107" s="3" t="s">
        <v>928</v>
      </c>
      <c r="T107" s="12" t="s">
        <v>8259</v>
      </c>
      <c r="U107" s="12" t="s">
        <v>2504</v>
      </c>
      <c r="V107" s="12" t="s">
        <v>927</v>
      </c>
      <c r="W107" s="12" t="s">
        <v>926</v>
      </c>
      <c r="X107" s="12" t="s">
        <v>2503</v>
      </c>
      <c r="Y107" s="12" t="s">
        <v>925</v>
      </c>
      <c r="Z107" s="12" t="s">
        <v>924</v>
      </c>
      <c r="AA107" s="12" t="s">
        <v>923</v>
      </c>
      <c r="AB107" s="12" t="s">
        <v>1241</v>
      </c>
      <c r="AC107" s="13">
        <v>2422</v>
      </c>
      <c r="AD107" s="12" t="s">
        <v>2441</v>
      </c>
      <c r="AE107" s="12" t="s">
        <v>8258</v>
      </c>
      <c r="AF107" s="12" t="s">
        <v>8257</v>
      </c>
      <c r="AG107" s="12" t="s">
        <v>8256</v>
      </c>
      <c r="AH107" s="12"/>
      <c r="AI107" s="12" t="s">
        <v>2492</v>
      </c>
      <c r="AJ107" s="12" t="s">
        <v>1083</v>
      </c>
      <c r="AK107" s="12" t="s">
        <v>2502</v>
      </c>
      <c r="AL107" s="12" t="s">
        <v>2501</v>
      </c>
    </row>
    <row r="108" spans="1:38" hidden="1" x14ac:dyDescent="0.25">
      <c r="A108" s="17">
        <v>1032464319</v>
      </c>
      <c r="B108" s="14">
        <v>11222</v>
      </c>
      <c r="C108" s="12" t="s">
        <v>2492</v>
      </c>
      <c r="D108" s="12" t="s">
        <v>2500</v>
      </c>
      <c r="E108" s="12" t="s">
        <v>934</v>
      </c>
      <c r="F108" s="3" t="s">
        <v>933</v>
      </c>
      <c r="G108" s="12" t="s">
        <v>932</v>
      </c>
      <c r="H108" s="12" t="s">
        <v>1092</v>
      </c>
      <c r="I108" s="12" t="s">
        <v>1091</v>
      </c>
      <c r="J108" s="12" t="s">
        <v>931</v>
      </c>
      <c r="K108" s="12" t="s">
        <v>930</v>
      </c>
      <c r="L108" s="12" t="s">
        <v>929</v>
      </c>
      <c r="M108" s="4">
        <v>33832448</v>
      </c>
      <c r="N108" s="4">
        <v>0</v>
      </c>
      <c r="O108" s="4">
        <v>33832448</v>
      </c>
      <c r="P108" s="4">
        <v>8433596</v>
      </c>
      <c r="Q108" s="4">
        <v>25398852</v>
      </c>
      <c r="R108" s="68">
        <f t="shared" si="1"/>
        <v>0.75072462979917975</v>
      </c>
      <c r="S108" s="3" t="s">
        <v>928</v>
      </c>
      <c r="T108" s="12" t="s">
        <v>8255</v>
      </c>
      <c r="U108" s="12" t="s">
        <v>2499</v>
      </c>
      <c r="V108" s="12" t="s">
        <v>927</v>
      </c>
      <c r="W108" s="12" t="s">
        <v>926</v>
      </c>
      <c r="X108" s="12" t="s">
        <v>2498</v>
      </c>
      <c r="Y108" s="12" t="s">
        <v>925</v>
      </c>
      <c r="Z108" s="12" t="s">
        <v>984</v>
      </c>
      <c r="AA108" s="12" t="s">
        <v>983</v>
      </c>
      <c r="AB108" s="12" t="s">
        <v>2320</v>
      </c>
      <c r="AC108" s="13">
        <v>14022</v>
      </c>
      <c r="AD108" s="12" t="s">
        <v>2420</v>
      </c>
      <c r="AE108" s="12" t="s">
        <v>8254</v>
      </c>
      <c r="AF108" s="12" t="s">
        <v>8253</v>
      </c>
      <c r="AG108" s="12" t="s">
        <v>8252</v>
      </c>
      <c r="AH108" s="12"/>
      <c r="AI108" s="12" t="s">
        <v>2492</v>
      </c>
      <c r="AJ108" s="12" t="s">
        <v>1083</v>
      </c>
      <c r="AK108" s="12" t="s">
        <v>2497</v>
      </c>
      <c r="AL108" s="12" t="s">
        <v>2496</v>
      </c>
    </row>
    <row r="109" spans="1:38" hidden="1" x14ac:dyDescent="0.25">
      <c r="A109" s="17">
        <v>1000002117</v>
      </c>
      <c r="B109" s="14">
        <v>11322</v>
      </c>
      <c r="C109" s="12" t="s">
        <v>2492</v>
      </c>
      <c r="D109" s="12" t="s">
        <v>2495</v>
      </c>
      <c r="E109" s="12" t="s">
        <v>934</v>
      </c>
      <c r="F109" s="3" t="s">
        <v>933</v>
      </c>
      <c r="G109" s="12" t="s">
        <v>932</v>
      </c>
      <c r="H109" s="12" t="s">
        <v>1092</v>
      </c>
      <c r="I109" s="12" t="s">
        <v>1091</v>
      </c>
      <c r="J109" s="12" t="s">
        <v>931</v>
      </c>
      <c r="K109" s="12" t="s">
        <v>930</v>
      </c>
      <c r="L109" s="12" t="s">
        <v>929</v>
      </c>
      <c r="M109" s="4">
        <v>40474214.399999999</v>
      </c>
      <c r="N109" s="4">
        <v>0</v>
      </c>
      <c r="O109" s="4">
        <v>40474214.399999999</v>
      </c>
      <c r="P109" s="4">
        <v>10000896.4</v>
      </c>
      <c r="Q109" s="4">
        <v>30473318</v>
      </c>
      <c r="R109" s="68">
        <f t="shared" si="1"/>
        <v>0.75290696686135061</v>
      </c>
      <c r="S109" s="3" t="s">
        <v>928</v>
      </c>
      <c r="T109" s="12" t="s">
        <v>8251</v>
      </c>
      <c r="U109" s="12" t="s">
        <v>2494</v>
      </c>
      <c r="V109" s="12" t="s">
        <v>927</v>
      </c>
      <c r="W109" s="12" t="s">
        <v>926</v>
      </c>
      <c r="X109" s="12" t="s">
        <v>2493</v>
      </c>
      <c r="Y109" s="12" t="s">
        <v>925</v>
      </c>
      <c r="Z109" s="12" t="s">
        <v>947</v>
      </c>
      <c r="AA109" s="12" t="s">
        <v>946</v>
      </c>
      <c r="AB109" s="12" t="s">
        <v>1073</v>
      </c>
      <c r="AC109" s="13">
        <v>30922</v>
      </c>
      <c r="AD109" s="12" t="s">
        <v>2397</v>
      </c>
      <c r="AE109" s="12" t="s">
        <v>8250</v>
      </c>
      <c r="AF109" s="12" t="s">
        <v>8249</v>
      </c>
      <c r="AG109" s="12" t="s">
        <v>8248</v>
      </c>
      <c r="AH109" s="12"/>
      <c r="AI109" s="12" t="s">
        <v>2492</v>
      </c>
      <c r="AJ109" s="12" t="s">
        <v>1083</v>
      </c>
      <c r="AK109" s="12" t="s">
        <v>2491</v>
      </c>
      <c r="AL109" s="12" t="s">
        <v>2490</v>
      </c>
    </row>
    <row r="110" spans="1:38" hidden="1" x14ac:dyDescent="0.25">
      <c r="A110" s="17">
        <v>1023023177</v>
      </c>
      <c r="B110" s="14">
        <v>11422</v>
      </c>
      <c r="C110" s="12" t="s">
        <v>2351</v>
      </c>
      <c r="D110" s="12" t="s">
        <v>2489</v>
      </c>
      <c r="E110" s="12" t="s">
        <v>934</v>
      </c>
      <c r="F110" s="3" t="s">
        <v>933</v>
      </c>
      <c r="G110" s="12" t="s">
        <v>932</v>
      </c>
      <c r="H110" s="12" t="s">
        <v>1202</v>
      </c>
      <c r="I110" s="12" t="s">
        <v>1201</v>
      </c>
      <c r="J110" s="12" t="s">
        <v>931</v>
      </c>
      <c r="K110" s="12" t="s">
        <v>930</v>
      </c>
      <c r="L110" s="12" t="s">
        <v>929</v>
      </c>
      <c r="M110" s="4">
        <v>20890283</v>
      </c>
      <c r="N110" s="4">
        <v>0</v>
      </c>
      <c r="O110" s="4">
        <v>20890283</v>
      </c>
      <c r="P110" s="4">
        <v>5649204</v>
      </c>
      <c r="Q110" s="4">
        <v>15241079</v>
      </c>
      <c r="R110" s="68">
        <f t="shared" si="1"/>
        <v>0.72957743080838111</v>
      </c>
      <c r="S110" s="3" t="s">
        <v>928</v>
      </c>
      <c r="T110" s="12" t="s">
        <v>8247</v>
      </c>
      <c r="U110" s="12" t="s">
        <v>2488</v>
      </c>
      <c r="V110" s="12" t="s">
        <v>927</v>
      </c>
      <c r="W110" s="12" t="s">
        <v>926</v>
      </c>
      <c r="X110" s="12" t="s">
        <v>2487</v>
      </c>
      <c r="Y110" s="12" t="s">
        <v>925</v>
      </c>
      <c r="Z110" s="12" t="s">
        <v>924</v>
      </c>
      <c r="AA110" s="12" t="s">
        <v>923</v>
      </c>
      <c r="AB110" s="12" t="s">
        <v>2057</v>
      </c>
      <c r="AC110" s="13">
        <v>18622</v>
      </c>
      <c r="AD110" s="12" t="s">
        <v>2248</v>
      </c>
      <c r="AE110" s="12" t="s">
        <v>8246</v>
      </c>
      <c r="AF110" s="12" t="s">
        <v>8245</v>
      </c>
      <c r="AG110" s="12" t="s">
        <v>8244</v>
      </c>
      <c r="AH110" s="12"/>
      <c r="AI110" s="12" t="s">
        <v>2351</v>
      </c>
      <c r="AJ110" s="12" t="s">
        <v>943</v>
      </c>
      <c r="AK110" s="12" t="s">
        <v>2486</v>
      </c>
      <c r="AL110" s="12" t="s">
        <v>2485</v>
      </c>
    </row>
    <row r="111" spans="1:38" hidden="1" x14ac:dyDescent="0.25">
      <c r="A111" s="17">
        <v>1090390961</v>
      </c>
      <c r="B111" s="14">
        <v>11522</v>
      </c>
      <c r="C111" s="12" t="s">
        <v>2351</v>
      </c>
      <c r="D111" s="12" t="s">
        <v>2484</v>
      </c>
      <c r="E111" s="12" t="s">
        <v>934</v>
      </c>
      <c r="F111" s="3" t="s">
        <v>933</v>
      </c>
      <c r="G111" s="12" t="s">
        <v>932</v>
      </c>
      <c r="H111" s="12" t="s">
        <v>988</v>
      </c>
      <c r="I111" s="12" t="s">
        <v>987</v>
      </c>
      <c r="J111" s="12" t="s">
        <v>931</v>
      </c>
      <c r="K111" s="12" t="s">
        <v>930</v>
      </c>
      <c r="L111" s="12" t="s">
        <v>929</v>
      </c>
      <c r="M111" s="4">
        <v>25553920</v>
      </c>
      <c r="N111" s="4">
        <v>-13628758</v>
      </c>
      <c r="O111" s="4">
        <v>11925162</v>
      </c>
      <c r="P111" s="4">
        <v>0</v>
      </c>
      <c r="Q111" s="4">
        <v>11925162</v>
      </c>
      <c r="R111" s="68">
        <f t="shared" si="1"/>
        <v>1</v>
      </c>
      <c r="S111" s="3" t="s">
        <v>928</v>
      </c>
      <c r="T111" s="12" t="s">
        <v>8243</v>
      </c>
      <c r="U111" s="12" t="s">
        <v>2483</v>
      </c>
      <c r="V111" s="12" t="s">
        <v>927</v>
      </c>
      <c r="W111" s="12" t="s">
        <v>926</v>
      </c>
      <c r="X111" s="12" t="s">
        <v>2482</v>
      </c>
      <c r="Y111" s="12" t="s">
        <v>925</v>
      </c>
      <c r="Z111" s="12" t="s">
        <v>1015</v>
      </c>
      <c r="AA111" s="12" t="s">
        <v>1014</v>
      </c>
      <c r="AB111" s="12" t="s">
        <v>2481</v>
      </c>
      <c r="AC111" s="13">
        <v>13322</v>
      </c>
      <c r="AD111" s="12" t="s">
        <v>2268</v>
      </c>
      <c r="AE111" s="12" t="s">
        <v>2480</v>
      </c>
      <c r="AF111" s="12" t="s">
        <v>2479</v>
      </c>
      <c r="AG111" s="12" t="s">
        <v>2478</v>
      </c>
      <c r="AH111" s="12"/>
      <c r="AI111" s="12" t="s">
        <v>2351</v>
      </c>
      <c r="AJ111" s="12" t="s">
        <v>943</v>
      </c>
      <c r="AK111" s="12" t="s">
        <v>2477</v>
      </c>
      <c r="AL111" s="12" t="s">
        <v>2476</v>
      </c>
    </row>
    <row r="112" spans="1:38" hidden="1" x14ac:dyDescent="0.25">
      <c r="A112" s="17">
        <v>1022403941</v>
      </c>
      <c r="B112" s="14">
        <v>11622</v>
      </c>
      <c r="C112" s="12" t="s">
        <v>2351</v>
      </c>
      <c r="D112" s="12" t="s">
        <v>2475</v>
      </c>
      <c r="E112" s="12" t="s">
        <v>934</v>
      </c>
      <c r="F112" s="3" t="s">
        <v>933</v>
      </c>
      <c r="G112" s="12" t="s">
        <v>932</v>
      </c>
      <c r="H112" s="12" t="s">
        <v>1092</v>
      </c>
      <c r="I112" s="12" t="s">
        <v>1091</v>
      </c>
      <c r="J112" s="12" t="s">
        <v>931</v>
      </c>
      <c r="K112" s="12" t="s">
        <v>930</v>
      </c>
      <c r="L112" s="12" t="s">
        <v>929</v>
      </c>
      <c r="M112" s="4">
        <v>33832448</v>
      </c>
      <c r="N112" s="4">
        <v>0</v>
      </c>
      <c r="O112" s="4">
        <v>33832448</v>
      </c>
      <c r="P112" s="4">
        <v>8433596</v>
      </c>
      <c r="Q112" s="4">
        <v>25398852</v>
      </c>
      <c r="R112" s="68">
        <f t="shared" si="1"/>
        <v>0.75072462979917975</v>
      </c>
      <c r="S112" s="3" t="s">
        <v>928</v>
      </c>
      <c r="T112" s="12" t="s">
        <v>8242</v>
      </c>
      <c r="U112" s="12" t="s">
        <v>2474</v>
      </c>
      <c r="V112" s="12" t="s">
        <v>927</v>
      </c>
      <c r="W112" s="12" t="s">
        <v>926</v>
      </c>
      <c r="X112" s="12" t="s">
        <v>2473</v>
      </c>
      <c r="Y112" s="12" t="s">
        <v>925</v>
      </c>
      <c r="Z112" s="12" t="s">
        <v>984</v>
      </c>
      <c r="AA112" s="12" t="s">
        <v>983</v>
      </c>
      <c r="AB112" s="12" t="s">
        <v>2326</v>
      </c>
      <c r="AC112" s="13">
        <v>13822</v>
      </c>
      <c r="AD112" s="12" t="s">
        <v>2276</v>
      </c>
      <c r="AE112" s="12" t="s">
        <v>8241</v>
      </c>
      <c r="AF112" s="12" t="s">
        <v>8240</v>
      </c>
      <c r="AG112" s="12" t="s">
        <v>8239</v>
      </c>
      <c r="AH112" s="12"/>
      <c r="AI112" s="12" t="s">
        <v>2351</v>
      </c>
      <c r="AJ112" s="12" t="s">
        <v>1083</v>
      </c>
      <c r="AK112" s="12" t="s">
        <v>2472</v>
      </c>
      <c r="AL112" s="12" t="s">
        <v>2471</v>
      </c>
    </row>
    <row r="113" spans="1:38" hidden="1" x14ac:dyDescent="0.25">
      <c r="A113" s="17">
        <v>1110546028</v>
      </c>
      <c r="B113" s="14">
        <v>11722</v>
      </c>
      <c r="C113" s="12" t="s">
        <v>2351</v>
      </c>
      <c r="D113" s="12" t="s">
        <v>2470</v>
      </c>
      <c r="E113" s="12" t="s">
        <v>934</v>
      </c>
      <c r="F113" s="3" t="s">
        <v>933</v>
      </c>
      <c r="G113" s="12" t="s">
        <v>932</v>
      </c>
      <c r="H113" s="12" t="s">
        <v>1092</v>
      </c>
      <c r="I113" s="12" t="s">
        <v>1091</v>
      </c>
      <c r="J113" s="12" t="s">
        <v>931</v>
      </c>
      <c r="K113" s="12" t="s">
        <v>930</v>
      </c>
      <c r="L113" s="12" t="s">
        <v>929</v>
      </c>
      <c r="M113" s="4">
        <v>48611328</v>
      </c>
      <c r="N113" s="4">
        <v>-30998528</v>
      </c>
      <c r="O113" s="4">
        <v>17612800</v>
      </c>
      <c r="P113" s="4">
        <v>0</v>
      </c>
      <c r="Q113" s="4">
        <v>17612800</v>
      </c>
      <c r="R113" s="68">
        <f t="shared" si="1"/>
        <v>1</v>
      </c>
      <c r="S113" s="3" t="s">
        <v>928</v>
      </c>
      <c r="T113" s="12" t="s">
        <v>8238</v>
      </c>
      <c r="U113" s="12" t="s">
        <v>2469</v>
      </c>
      <c r="V113" s="12" t="s">
        <v>927</v>
      </c>
      <c r="W113" s="12" t="s">
        <v>926</v>
      </c>
      <c r="X113" s="12" t="s">
        <v>2468</v>
      </c>
      <c r="Y113" s="12" t="s">
        <v>925</v>
      </c>
      <c r="Z113" s="12" t="s">
        <v>1013</v>
      </c>
      <c r="AA113" s="12" t="s">
        <v>1012</v>
      </c>
      <c r="AB113" s="12" t="s">
        <v>2467</v>
      </c>
      <c r="AC113" s="13">
        <v>7822</v>
      </c>
      <c r="AD113" s="12" t="s">
        <v>2249</v>
      </c>
      <c r="AE113" s="12" t="s">
        <v>8237</v>
      </c>
      <c r="AF113" s="12" t="s">
        <v>8236</v>
      </c>
      <c r="AG113" s="12" t="s">
        <v>8235</v>
      </c>
      <c r="AH113" s="12"/>
      <c r="AI113" s="12" t="s">
        <v>2351</v>
      </c>
      <c r="AJ113" s="12" t="s">
        <v>1083</v>
      </c>
      <c r="AK113" s="12" t="s">
        <v>2465</v>
      </c>
      <c r="AL113" s="12" t="s">
        <v>2464</v>
      </c>
    </row>
    <row r="114" spans="1:38" hidden="1" x14ac:dyDescent="0.25">
      <c r="A114" s="17">
        <v>1033727863</v>
      </c>
      <c r="B114" s="14">
        <v>11822</v>
      </c>
      <c r="C114" s="12" t="s">
        <v>2351</v>
      </c>
      <c r="D114" s="12" t="s">
        <v>2463</v>
      </c>
      <c r="E114" s="12" t="s">
        <v>934</v>
      </c>
      <c r="F114" s="3" t="s">
        <v>933</v>
      </c>
      <c r="G114" s="12" t="s">
        <v>932</v>
      </c>
      <c r="H114" s="12" t="s">
        <v>1092</v>
      </c>
      <c r="I114" s="12" t="s">
        <v>1091</v>
      </c>
      <c r="J114" s="12" t="s">
        <v>931</v>
      </c>
      <c r="K114" s="12" t="s">
        <v>930</v>
      </c>
      <c r="L114" s="12" t="s">
        <v>929</v>
      </c>
      <c r="M114" s="4">
        <v>40591872</v>
      </c>
      <c r="N114" s="4">
        <v>0</v>
      </c>
      <c r="O114" s="4">
        <v>40591872</v>
      </c>
      <c r="P114" s="4">
        <v>10118554</v>
      </c>
      <c r="Q114" s="4">
        <v>30473318</v>
      </c>
      <c r="R114" s="68">
        <f t="shared" si="1"/>
        <v>0.75072462782696991</v>
      </c>
      <c r="S114" s="3" t="s">
        <v>928</v>
      </c>
      <c r="T114" s="12" t="s">
        <v>8234</v>
      </c>
      <c r="U114" s="12" t="s">
        <v>2462</v>
      </c>
      <c r="V114" s="12" t="s">
        <v>927</v>
      </c>
      <c r="W114" s="12" t="s">
        <v>926</v>
      </c>
      <c r="X114" s="12" t="s">
        <v>2461</v>
      </c>
      <c r="Y114" s="12" t="s">
        <v>925</v>
      </c>
      <c r="Z114" s="12" t="s">
        <v>984</v>
      </c>
      <c r="AA114" s="12" t="s">
        <v>983</v>
      </c>
      <c r="AB114" s="12" t="s">
        <v>2460</v>
      </c>
      <c r="AC114" s="13">
        <v>2322</v>
      </c>
      <c r="AD114" s="12" t="s">
        <v>2269</v>
      </c>
      <c r="AE114" s="12" t="s">
        <v>8233</v>
      </c>
      <c r="AF114" s="12" t="s">
        <v>8232</v>
      </c>
      <c r="AG114" s="12" t="s">
        <v>8231</v>
      </c>
      <c r="AH114" s="12"/>
      <c r="AI114" s="12" t="s">
        <v>2351</v>
      </c>
      <c r="AJ114" s="12" t="s">
        <v>1083</v>
      </c>
      <c r="AK114" s="12" t="s">
        <v>2458</v>
      </c>
      <c r="AL114" s="12" t="s">
        <v>2457</v>
      </c>
    </row>
    <row r="115" spans="1:38" hidden="1" x14ac:dyDescent="0.25">
      <c r="A115" s="17">
        <v>53063591</v>
      </c>
      <c r="B115" s="14">
        <v>11922</v>
      </c>
      <c r="C115" s="12" t="s">
        <v>2351</v>
      </c>
      <c r="D115" s="12" t="s">
        <v>2456</v>
      </c>
      <c r="E115" s="12" t="s">
        <v>934</v>
      </c>
      <c r="F115" s="3" t="s">
        <v>933</v>
      </c>
      <c r="G115" s="12" t="s">
        <v>932</v>
      </c>
      <c r="H115" s="12" t="s">
        <v>1202</v>
      </c>
      <c r="I115" s="12" t="s">
        <v>1201</v>
      </c>
      <c r="J115" s="12" t="s">
        <v>931</v>
      </c>
      <c r="K115" s="12" t="s">
        <v>930</v>
      </c>
      <c r="L115" s="12" t="s">
        <v>929</v>
      </c>
      <c r="M115" s="4">
        <v>25405781</v>
      </c>
      <c r="N115" s="4">
        <v>-8814251</v>
      </c>
      <c r="O115" s="4">
        <v>16591530</v>
      </c>
      <c r="P115" s="4">
        <v>74069</v>
      </c>
      <c r="Q115" s="4">
        <v>16517461</v>
      </c>
      <c r="R115" s="68">
        <f t="shared" si="1"/>
        <v>0.99553573419690644</v>
      </c>
      <c r="S115" s="3" t="s">
        <v>928</v>
      </c>
      <c r="T115" s="12" t="s">
        <v>8230</v>
      </c>
      <c r="U115" s="12" t="s">
        <v>2455</v>
      </c>
      <c r="V115" s="12" t="s">
        <v>927</v>
      </c>
      <c r="W115" s="12" t="s">
        <v>926</v>
      </c>
      <c r="X115" s="12" t="s">
        <v>2454</v>
      </c>
      <c r="Y115" s="12" t="s">
        <v>925</v>
      </c>
      <c r="Z115" s="12" t="s">
        <v>984</v>
      </c>
      <c r="AA115" s="12" t="s">
        <v>983</v>
      </c>
      <c r="AB115" s="12" t="s">
        <v>2043</v>
      </c>
      <c r="AC115" s="13">
        <v>18822</v>
      </c>
      <c r="AD115" s="12" t="s">
        <v>2261</v>
      </c>
      <c r="AE115" s="12" t="s">
        <v>8229</v>
      </c>
      <c r="AF115" s="12" t="s">
        <v>8228</v>
      </c>
      <c r="AG115" s="12" t="s">
        <v>8227</v>
      </c>
      <c r="AH115" s="12"/>
      <c r="AI115" s="12" t="s">
        <v>2351</v>
      </c>
      <c r="AJ115" s="12" t="s">
        <v>943</v>
      </c>
      <c r="AK115" s="12" t="s">
        <v>2453</v>
      </c>
      <c r="AL115" s="12" t="s">
        <v>2452</v>
      </c>
    </row>
    <row r="116" spans="1:38" hidden="1" x14ac:dyDescent="0.25">
      <c r="A116" s="17">
        <v>1079183254</v>
      </c>
      <c r="B116" s="14">
        <v>12022</v>
      </c>
      <c r="C116" s="12" t="s">
        <v>2351</v>
      </c>
      <c r="D116" s="12" t="s">
        <v>2451</v>
      </c>
      <c r="E116" s="12" t="s">
        <v>934</v>
      </c>
      <c r="F116" s="3" t="s">
        <v>933</v>
      </c>
      <c r="G116" s="12" t="s">
        <v>932</v>
      </c>
      <c r="H116" s="12" t="s">
        <v>1092</v>
      </c>
      <c r="I116" s="12" t="s">
        <v>1091</v>
      </c>
      <c r="J116" s="12" t="s">
        <v>931</v>
      </c>
      <c r="K116" s="12" t="s">
        <v>930</v>
      </c>
      <c r="L116" s="12" t="s">
        <v>929</v>
      </c>
      <c r="M116" s="4">
        <v>34322773</v>
      </c>
      <c r="N116" s="4">
        <v>0</v>
      </c>
      <c r="O116" s="4">
        <v>34322773</v>
      </c>
      <c r="P116" s="4">
        <v>8923921</v>
      </c>
      <c r="Q116" s="4">
        <v>25398852</v>
      </c>
      <c r="R116" s="68">
        <f t="shared" si="1"/>
        <v>0.73999999941729655</v>
      </c>
      <c r="S116" s="3" t="s">
        <v>928</v>
      </c>
      <c r="T116" s="12" t="s">
        <v>8226</v>
      </c>
      <c r="U116" s="12" t="s">
        <v>2450</v>
      </c>
      <c r="V116" s="12" t="s">
        <v>927</v>
      </c>
      <c r="W116" s="12" t="s">
        <v>926</v>
      </c>
      <c r="X116" s="12" t="s">
        <v>2449</v>
      </c>
      <c r="Y116" s="12" t="s">
        <v>925</v>
      </c>
      <c r="Z116" s="12" t="s">
        <v>924</v>
      </c>
      <c r="AA116" s="12" t="s">
        <v>923</v>
      </c>
      <c r="AB116" s="12" t="s">
        <v>2448</v>
      </c>
      <c r="AC116" s="13">
        <v>7022</v>
      </c>
      <c r="AD116" s="12" t="s">
        <v>2282</v>
      </c>
      <c r="AE116" s="12" t="s">
        <v>8225</v>
      </c>
      <c r="AF116" s="12" t="s">
        <v>8224</v>
      </c>
      <c r="AG116" s="12" t="s">
        <v>8223</v>
      </c>
      <c r="AH116" s="12"/>
      <c r="AI116" s="12" t="s">
        <v>2351</v>
      </c>
      <c r="AJ116" s="12" t="s">
        <v>1083</v>
      </c>
      <c r="AK116" s="12" t="s">
        <v>2446</v>
      </c>
      <c r="AL116" s="12" t="s">
        <v>2445</v>
      </c>
    </row>
    <row r="117" spans="1:38" hidden="1" x14ac:dyDescent="0.25">
      <c r="A117" s="17">
        <v>1031128493</v>
      </c>
      <c r="B117" s="14">
        <v>12122</v>
      </c>
      <c r="C117" s="12" t="s">
        <v>2351</v>
      </c>
      <c r="D117" s="12" t="s">
        <v>2444</v>
      </c>
      <c r="E117" s="12" t="s">
        <v>934</v>
      </c>
      <c r="F117" s="3" t="s">
        <v>933</v>
      </c>
      <c r="G117" s="12" t="s">
        <v>932</v>
      </c>
      <c r="H117" s="12" t="s">
        <v>949</v>
      </c>
      <c r="I117" s="12" t="s">
        <v>948</v>
      </c>
      <c r="J117" s="12" t="s">
        <v>931</v>
      </c>
      <c r="K117" s="12" t="s">
        <v>930</v>
      </c>
      <c r="L117" s="12" t="s">
        <v>929</v>
      </c>
      <c r="M117" s="4">
        <v>41062502</v>
      </c>
      <c r="N117" s="4">
        <v>0</v>
      </c>
      <c r="O117" s="4">
        <v>41062502</v>
      </c>
      <c r="P117" s="4">
        <v>10706841</v>
      </c>
      <c r="Q117" s="4">
        <v>30355661</v>
      </c>
      <c r="R117" s="68">
        <f t="shared" si="1"/>
        <v>0.73925502639853757</v>
      </c>
      <c r="S117" s="3" t="s">
        <v>928</v>
      </c>
      <c r="T117" s="12" t="s">
        <v>8222</v>
      </c>
      <c r="U117" s="12" t="s">
        <v>2443</v>
      </c>
      <c r="V117" s="12" t="s">
        <v>927</v>
      </c>
      <c r="W117" s="12" t="s">
        <v>926</v>
      </c>
      <c r="X117" s="12" t="s">
        <v>2442</v>
      </c>
      <c r="Y117" s="12" t="s">
        <v>925</v>
      </c>
      <c r="Z117" s="12" t="s">
        <v>947</v>
      </c>
      <c r="AA117" s="12" t="s">
        <v>946</v>
      </c>
      <c r="AB117" s="12" t="s">
        <v>2248</v>
      </c>
      <c r="AC117" s="13">
        <v>11122</v>
      </c>
      <c r="AD117" s="12" t="s">
        <v>2171</v>
      </c>
      <c r="AE117" s="12" t="s">
        <v>8221</v>
      </c>
      <c r="AF117" s="12" t="s">
        <v>8220</v>
      </c>
      <c r="AG117" s="12" t="s">
        <v>8219</v>
      </c>
      <c r="AH117" s="12"/>
      <c r="AI117" s="12" t="s">
        <v>2351</v>
      </c>
      <c r="AJ117" s="12" t="s">
        <v>1083</v>
      </c>
      <c r="AK117" s="12" t="s">
        <v>2440</v>
      </c>
      <c r="AL117" s="12" t="s">
        <v>2439</v>
      </c>
    </row>
    <row r="118" spans="1:38" hidden="1" x14ac:dyDescent="0.25">
      <c r="A118" s="17">
        <v>39794281</v>
      </c>
      <c r="B118" s="14">
        <v>12222</v>
      </c>
      <c r="C118" s="12" t="s">
        <v>2351</v>
      </c>
      <c r="D118" s="12" t="s">
        <v>2438</v>
      </c>
      <c r="E118" s="12" t="s">
        <v>934</v>
      </c>
      <c r="F118" s="3" t="s">
        <v>933</v>
      </c>
      <c r="G118" s="12" t="s">
        <v>932</v>
      </c>
      <c r="H118" s="12" t="s">
        <v>949</v>
      </c>
      <c r="I118" s="12" t="s">
        <v>948</v>
      </c>
      <c r="J118" s="12" t="s">
        <v>931</v>
      </c>
      <c r="K118" s="12" t="s">
        <v>930</v>
      </c>
      <c r="L118" s="12" t="s">
        <v>929</v>
      </c>
      <c r="M118" s="4">
        <v>41062502</v>
      </c>
      <c r="N118" s="4">
        <v>0</v>
      </c>
      <c r="O118" s="4">
        <v>41062502</v>
      </c>
      <c r="P118" s="4">
        <v>10706841</v>
      </c>
      <c r="Q118" s="4">
        <v>30355661</v>
      </c>
      <c r="R118" s="68">
        <f t="shared" si="1"/>
        <v>0.73925502639853757</v>
      </c>
      <c r="S118" s="3" t="s">
        <v>928</v>
      </c>
      <c r="T118" s="12" t="s">
        <v>8218</v>
      </c>
      <c r="U118" s="12" t="s">
        <v>2437</v>
      </c>
      <c r="V118" s="12" t="s">
        <v>927</v>
      </c>
      <c r="W118" s="12" t="s">
        <v>926</v>
      </c>
      <c r="X118" s="12" t="s">
        <v>2436</v>
      </c>
      <c r="Y118" s="12" t="s">
        <v>925</v>
      </c>
      <c r="Z118" s="12" t="s">
        <v>984</v>
      </c>
      <c r="AA118" s="12" t="s">
        <v>983</v>
      </c>
      <c r="AB118" s="12" t="s">
        <v>2396</v>
      </c>
      <c r="AC118" s="13">
        <v>10722</v>
      </c>
      <c r="AD118" s="12" t="s">
        <v>2262</v>
      </c>
      <c r="AE118" s="12" t="s">
        <v>8217</v>
      </c>
      <c r="AF118" s="12" t="s">
        <v>8216</v>
      </c>
      <c r="AG118" s="12" t="s">
        <v>8215</v>
      </c>
      <c r="AH118" s="12"/>
      <c r="AI118" s="12" t="s">
        <v>2351</v>
      </c>
      <c r="AJ118" s="12" t="s">
        <v>1083</v>
      </c>
      <c r="AK118" s="12" t="s">
        <v>2435</v>
      </c>
      <c r="AL118" s="12" t="s">
        <v>2434</v>
      </c>
    </row>
    <row r="119" spans="1:38" hidden="1" x14ac:dyDescent="0.25">
      <c r="A119" s="17">
        <v>80239910</v>
      </c>
      <c r="B119" s="14">
        <v>12322</v>
      </c>
      <c r="C119" s="12" t="s">
        <v>2351</v>
      </c>
      <c r="D119" s="12" t="s">
        <v>2433</v>
      </c>
      <c r="E119" s="12" t="s">
        <v>934</v>
      </c>
      <c r="F119" s="3" t="s">
        <v>933</v>
      </c>
      <c r="G119" s="12" t="s">
        <v>932</v>
      </c>
      <c r="H119" s="12" t="s">
        <v>949</v>
      </c>
      <c r="I119" s="12" t="s">
        <v>948</v>
      </c>
      <c r="J119" s="12" t="s">
        <v>931</v>
      </c>
      <c r="K119" s="12" t="s">
        <v>930</v>
      </c>
      <c r="L119" s="12" t="s">
        <v>929</v>
      </c>
      <c r="M119" s="4">
        <v>41062502</v>
      </c>
      <c r="N119" s="4">
        <v>0</v>
      </c>
      <c r="O119" s="4">
        <v>41062502</v>
      </c>
      <c r="P119" s="4">
        <v>10706841</v>
      </c>
      <c r="Q119" s="4">
        <v>30355661</v>
      </c>
      <c r="R119" s="68">
        <f t="shared" si="1"/>
        <v>0.73925502639853757</v>
      </c>
      <c r="S119" s="3" t="s">
        <v>928</v>
      </c>
      <c r="T119" s="12" t="s">
        <v>8214</v>
      </c>
      <c r="U119" s="12" t="s">
        <v>2432</v>
      </c>
      <c r="V119" s="12" t="s">
        <v>927</v>
      </c>
      <c r="W119" s="12" t="s">
        <v>926</v>
      </c>
      <c r="X119" s="12" t="s">
        <v>2431</v>
      </c>
      <c r="Y119" s="12" t="s">
        <v>925</v>
      </c>
      <c r="Z119" s="12" t="s">
        <v>947</v>
      </c>
      <c r="AA119" s="12" t="s">
        <v>946</v>
      </c>
      <c r="AB119" s="12" t="s">
        <v>2276</v>
      </c>
      <c r="AC119" s="13">
        <v>11322</v>
      </c>
      <c r="AD119" s="12" t="s">
        <v>2044</v>
      </c>
      <c r="AE119" s="12" t="s">
        <v>8213</v>
      </c>
      <c r="AF119" s="12" t="s">
        <v>8212</v>
      </c>
      <c r="AG119" s="12" t="s">
        <v>8211</v>
      </c>
      <c r="AH119" s="12"/>
      <c r="AI119" s="12" t="s">
        <v>2351</v>
      </c>
      <c r="AJ119" s="12" t="s">
        <v>1083</v>
      </c>
      <c r="AK119" s="12" t="s">
        <v>2430</v>
      </c>
      <c r="AL119" s="12" t="s">
        <v>2429</v>
      </c>
    </row>
    <row r="120" spans="1:38" hidden="1" x14ac:dyDescent="0.25">
      <c r="A120" s="17">
        <v>1032463553</v>
      </c>
      <c r="B120" s="14">
        <v>12422</v>
      </c>
      <c r="C120" s="12" t="s">
        <v>2351</v>
      </c>
      <c r="D120" s="12" t="s">
        <v>2428</v>
      </c>
      <c r="E120" s="12" t="s">
        <v>934</v>
      </c>
      <c r="F120" s="3" t="s">
        <v>933</v>
      </c>
      <c r="G120" s="12" t="s">
        <v>932</v>
      </c>
      <c r="H120" s="12" t="s">
        <v>949</v>
      </c>
      <c r="I120" s="12" t="s">
        <v>948</v>
      </c>
      <c r="J120" s="12" t="s">
        <v>931</v>
      </c>
      <c r="K120" s="12" t="s">
        <v>930</v>
      </c>
      <c r="L120" s="12" t="s">
        <v>929</v>
      </c>
      <c r="M120" s="4">
        <v>41062502</v>
      </c>
      <c r="N120" s="4">
        <v>-10942156</v>
      </c>
      <c r="O120" s="4">
        <v>30120346</v>
      </c>
      <c r="P120" s="4">
        <v>3294413</v>
      </c>
      <c r="Q120" s="4">
        <v>26825933</v>
      </c>
      <c r="R120" s="68">
        <f t="shared" si="1"/>
        <v>0.89062499481247659</v>
      </c>
      <c r="S120" s="3" t="s">
        <v>928</v>
      </c>
      <c r="T120" s="12" t="s">
        <v>8210</v>
      </c>
      <c r="U120" s="12" t="s">
        <v>2427</v>
      </c>
      <c r="V120" s="12" t="s">
        <v>927</v>
      </c>
      <c r="W120" s="12" t="s">
        <v>926</v>
      </c>
      <c r="X120" s="12" t="s">
        <v>2426</v>
      </c>
      <c r="Y120" s="12" t="s">
        <v>925</v>
      </c>
      <c r="Z120" s="12" t="s">
        <v>984</v>
      </c>
      <c r="AA120" s="12" t="s">
        <v>983</v>
      </c>
      <c r="AB120" s="12" t="s">
        <v>2268</v>
      </c>
      <c r="AC120" s="13">
        <v>11222</v>
      </c>
      <c r="AD120" s="12" t="s">
        <v>2024</v>
      </c>
      <c r="AE120" s="12" t="s">
        <v>8209</v>
      </c>
      <c r="AF120" s="12" t="s">
        <v>8208</v>
      </c>
      <c r="AG120" s="12" t="s">
        <v>8207</v>
      </c>
      <c r="AH120" s="12"/>
      <c r="AI120" s="12" t="s">
        <v>2351</v>
      </c>
      <c r="AJ120" s="12" t="s">
        <v>1083</v>
      </c>
      <c r="AK120" s="12" t="s">
        <v>2425</v>
      </c>
      <c r="AL120" s="12" t="s">
        <v>2424</v>
      </c>
    </row>
    <row r="121" spans="1:38" hidden="1" x14ac:dyDescent="0.25">
      <c r="A121" s="17">
        <v>55178697</v>
      </c>
      <c r="B121" s="14">
        <v>12522</v>
      </c>
      <c r="C121" s="12" t="s">
        <v>2351</v>
      </c>
      <c r="D121" s="12" t="s">
        <v>2423</v>
      </c>
      <c r="E121" s="12" t="s">
        <v>934</v>
      </c>
      <c r="F121" s="3" t="s">
        <v>933</v>
      </c>
      <c r="G121" s="12" t="s">
        <v>932</v>
      </c>
      <c r="H121" s="12" t="s">
        <v>949</v>
      </c>
      <c r="I121" s="12" t="s">
        <v>948</v>
      </c>
      <c r="J121" s="12" t="s">
        <v>931</v>
      </c>
      <c r="K121" s="12" t="s">
        <v>930</v>
      </c>
      <c r="L121" s="12" t="s">
        <v>929</v>
      </c>
      <c r="M121" s="4">
        <v>41062502</v>
      </c>
      <c r="N121" s="4">
        <v>0</v>
      </c>
      <c r="O121" s="4">
        <v>41062502</v>
      </c>
      <c r="P121" s="4">
        <v>10706841</v>
      </c>
      <c r="Q121" s="4">
        <v>30355661</v>
      </c>
      <c r="R121" s="68">
        <f t="shared" si="1"/>
        <v>0.73925502639853757</v>
      </c>
      <c r="S121" s="3" t="s">
        <v>928</v>
      </c>
      <c r="T121" s="12" t="s">
        <v>8206</v>
      </c>
      <c r="U121" s="12" t="s">
        <v>2422</v>
      </c>
      <c r="V121" s="12" t="s">
        <v>927</v>
      </c>
      <c r="W121" s="12" t="s">
        <v>926</v>
      </c>
      <c r="X121" s="12" t="s">
        <v>2421</v>
      </c>
      <c r="Y121" s="12" t="s">
        <v>925</v>
      </c>
      <c r="Z121" s="12" t="s">
        <v>984</v>
      </c>
      <c r="AA121" s="12" t="s">
        <v>983</v>
      </c>
      <c r="AB121" s="12" t="s">
        <v>2420</v>
      </c>
      <c r="AC121" s="13">
        <v>10922</v>
      </c>
      <c r="AD121" s="12" t="s">
        <v>2115</v>
      </c>
      <c r="AE121" s="12" t="s">
        <v>8205</v>
      </c>
      <c r="AF121" s="12" t="s">
        <v>8204</v>
      </c>
      <c r="AG121" s="12" t="s">
        <v>8203</v>
      </c>
      <c r="AH121" s="12"/>
      <c r="AI121" s="12" t="s">
        <v>2351</v>
      </c>
      <c r="AJ121" s="12" t="s">
        <v>1083</v>
      </c>
      <c r="AK121" s="12" t="s">
        <v>2419</v>
      </c>
      <c r="AL121" s="12" t="s">
        <v>2418</v>
      </c>
    </row>
    <row r="122" spans="1:38" hidden="1" x14ac:dyDescent="0.25">
      <c r="A122" s="17">
        <v>80755397</v>
      </c>
      <c r="B122" s="14">
        <v>12622</v>
      </c>
      <c r="C122" s="12" t="s">
        <v>2351</v>
      </c>
      <c r="D122" s="12" t="s">
        <v>2417</v>
      </c>
      <c r="E122" s="12" t="s">
        <v>934</v>
      </c>
      <c r="F122" s="3" t="s">
        <v>933</v>
      </c>
      <c r="G122" s="12" t="s">
        <v>932</v>
      </c>
      <c r="H122" s="12" t="s">
        <v>949</v>
      </c>
      <c r="I122" s="12" t="s">
        <v>948</v>
      </c>
      <c r="J122" s="12" t="s">
        <v>931</v>
      </c>
      <c r="K122" s="12" t="s">
        <v>930</v>
      </c>
      <c r="L122" s="12" t="s">
        <v>929</v>
      </c>
      <c r="M122" s="4">
        <v>41062502</v>
      </c>
      <c r="N122" s="4">
        <v>0</v>
      </c>
      <c r="O122" s="4">
        <v>41062502</v>
      </c>
      <c r="P122" s="4">
        <v>14236569</v>
      </c>
      <c r="Q122" s="4">
        <v>26825933</v>
      </c>
      <c r="R122" s="68">
        <f t="shared" si="1"/>
        <v>0.65329514017436152</v>
      </c>
      <c r="S122" s="3" t="s">
        <v>928</v>
      </c>
      <c r="T122" s="12" t="s">
        <v>8202</v>
      </c>
      <c r="U122" s="12" t="s">
        <v>2416</v>
      </c>
      <c r="V122" s="12" t="s">
        <v>927</v>
      </c>
      <c r="W122" s="12" t="s">
        <v>926</v>
      </c>
      <c r="X122" s="12" t="s">
        <v>2415</v>
      </c>
      <c r="Y122" s="12" t="s">
        <v>925</v>
      </c>
      <c r="Z122" s="12" t="s">
        <v>984</v>
      </c>
      <c r="AA122" s="12" t="s">
        <v>983</v>
      </c>
      <c r="AB122" s="12" t="s">
        <v>2389</v>
      </c>
      <c r="AC122" s="13">
        <v>10522</v>
      </c>
      <c r="AD122" s="12" t="s">
        <v>1137</v>
      </c>
      <c r="AE122" s="12" t="s">
        <v>8201</v>
      </c>
      <c r="AF122" s="12" t="s">
        <v>8200</v>
      </c>
      <c r="AG122" s="12" t="s">
        <v>8199</v>
      </c>
      <c r="AH122" s="12"/>
      <c r="AI122" s="12" t="s">
        <v>2351</v>
      </c>
      <c r="AJ122" s="12" t="s">
        <v>1083</v>
      </c>
      <c r="AK122" s="12" t="s">
        <v>2414</v>
      </c>
      <c r="AL122" s="12" t="s">
        <v>2413</v>
      </c>
    </row>
    <row r="123" spans="1:38" hidden="1" x14ac:dyDescent="0.25">
      <c r="A123" s="17">
        <v>1096185687</v>
      </c>
      <c r="B123" s="14">
        <v>12722</v>
      </c>
      <c r="C123" s="12" t="s">
        <v>2351</v>
      </c>
      <c r="D123" s="12" t="s">
        <v>2412</v>
      </c>
      <c r="E123" s="12" t="s">
        <v>934</v>
      </c>
      <c r="F123" s="3" t="s">
        <v>933</v>
      </c>
      <c r="G123" s="12" t="s">
        <v>932</v>
      </c>
      <c r="H123" s="12" t="s">
        <v>949</v>
      </c>
      <c r="I123" s="12" t="s">
        <v>948</v>
      </c>
      <c r="J123" s="12" t="s">
        <v>931</v>
      </c>
      <c r="K123" s="12" t="s">
        <v>930</v>
      </c>
      <c r="L123" s="12" t="s">
        <v>929</v>
      </c>
      <c r="M123" s="4">
        <v>41062502</v>
      </c>
      <c r="N123" s="4">
        <v>0</v>
      </c>
      <c r="O123" s="4">
        <v>41062502</v>
      </c>
      <c r="P123" s="4">
        <v>10706841</v>
      </c>
      <c r="Q123" s="4">
        <v>30355661</v>
      </c>
      <c r="R123" s="68">
        <f t="shared" si="1"/>
        <v>0.73925502639853757</v>
      </c>
      <c r="S123" s="3" t="s">
        <v>928</v>
      </c>
      <c r="T123" s="12" t="s">
        <v>8198</v>
      </c>
      <c r="U123" s="12" t="s">
        <v>2411</v>
      </c>
      <c r="V123" s="12" t="s">
        <v>927</v>
      </c>
      <c r="W123" s="12" t="s">
        <v>926</v>
      </c>
      <c r="X123" s="12" t="s">
        <v>2410</v>
      </c>
      <c r="Y123" s="12" t="s">
        <v>925</v>
      </c>
      <c r="Z123" s="12" t="s">
        <v>979</v>
      </c>
      <c r="AA123" s="12" t="s">
        <v>978</v>
      </c>
      <c r="AB123" s="12" t="s">
        <v>2403</v>
      </c>
      <c r="AC123" s="13">
        <v>10322</v>
      </c>
      <c r="AD123" s="12" t="s">
        <v>2025</v>
      </c>
      <c r="AE123" s="12" t="s">
        <v>8197</v>
      </c>
      <c r="AF123" s="12" t="s">
        <v>8196</v>
      </c>
      <c r="AG123" s="12" t="s">
        <v>8195</v>
      </c>
      <c r="AH123" s="12"/>
      <c r="AI123" s="12" t="s">
        <v>2351</v>
      </c>
      <c r="AJ123" s="12" t="s">
        <v>1083</v>
      </c>
      <c r="AK123" s="12" t="s">
        <v>2409</v>
      </c>
      <c r="AL123" s="12" t="s">
        <v>2408</v>
      </c>
    </row>
    <row r="124" spans="1:38" hidden="1" x14ac:dyDescent="0.25">
      <c r="A124" s="17">
        <v>1094951399</v>
      </c>
      <c r="B124" s="14">
        <v>12822</v>
      </c>
      <c r="C124" s="12" t="s">
        <v>2351</v>
      </c>
      <c r="D124" s="12" t="s">
        <v>2407</v>
      </c>
      <c r="E124" s="12" t="s">
        <v>934</v>
      </c>
      <c r="F124" s="3" t="s">
        <v>933</v>
      </c>
      <c r="G124" s="12" t="s">
        <v>932</v>
      </c>
      <c r="H124" s="12" t="s">
        <v>949</v>
      </c>
      <c r="I124" s="12" t="s">
        <v>948</v>
      </c>
      <c r="J124" s="12" t="s">
        <v>931</v>
      </c>
      <c r="K124" s="12" t="s">
        <v>930</v>
      </c>
      <c r="L124" s="12" t="s">
        <v>929</v>
      </c>
      <c r="M124" s="4">
        <v>41062502</v>
      </c>
      <c r="N124" s="4">
        <v>0</v>
      </c>
      <c r="O124" s="4">
        <v>41062502</v>
      </c>
      <c r="P124" s="4">
        <v>14354227</v>
      </c>
      <c r="Q124" s="4">
        <v>26708275</v>
      </c>
      <c r="R124" s="68">
        <f t="shared" si="1"/>
        <v>0.65042980089230806</v>
      </c>
      <c r="S124" s="3" t="s">
        <v>928</v>
      </c>
      <c r="T124" s="12" t="s">
        <v>8194</v>
      </c>
      <c r="U124" s="12" t="s">
        <v>2406</v>
      </c>
      <c r="V124" s="12" t="s">
        <v>927</v>
      </c>
      <c r="W124" s="12" t="s">
        <v>926</v>
      </c>
      <c r="X124" s="12" t="s">
        <v>2405</v>
      </c>
      <c r="Y124" s="12" t="s">
        <v>925</v>
      </c>
      <c r="Z124" s="12" t="s">
        <v>984</v>
      </c>
      <c r="AA124" s="12" t="s">
        <v>983</v>
      </c>
      <c r="AB124" s="12" t="s">
        <v>2404</v>
      </c>
      <c r="AC124" s="13">
        <v>10422</v>
      </c>
      <c r="AD124" s="12" t="s">
        <v>2051</v>
      </c>
      <c r="AE124" s="12" t="s">
        <v>8193</v>
      </c>
      <c r="AF124" s="12" t="s">
        <v>8192</v>
      </c>
      <c r="AG124" s="12" t="s">
        <v>8191</v>
      </c>
      <c r="AH124" s="12"/>
      <c r="AI124" s="12" t="s">
        <v>2351</v>
      </c>
      <c r="AJ124" s="12" t="s">
        <v>1083</v>
      </c>
      <c r="AK124" s="12" t="s">
        <v>2402</v>
      </c>
      <c r="AL124" s="12" t="s">
        <v>2401</v>
      </c>
    </row>
    <row r="125" spans="1:38" hidden="1" x14ac:dyDescent="0.25">
      <c r="A125" s="17">
        <v>55224717</v>
      </c>
      <c r="B125" s="14">
        <v>12922</v>
      </c>
      <c r="C125" s="12" t="s">
        <v>2351</v>
      </c>
      <c r="D125" s="12" t="s">
        <v>2400</v>
      </c>
      <c r="E125" s="12" t="s">
        <v>934</v>
      </c>
      <c r="F125" s="3" t="s">
        <v>933</v>
      </c>
      <c r="G125" s="12" t="s">
        <v>932</v>
      </c>
      <c r="H125" s="12" t="s">
        <v>949</v>
      </c>
      <c r="I125" s="12" t="s">
        <v>948</v>
      </c>
      <c r="J125" s="12" t="s">
        <v>931</v>
      </c>
      <c r="K125" s="12" t="s">
        <v>930</v>
      </c>
      <c r="L125" s="12" t="s">
        <v>929</v>
      </c>
      <c r="M125" s="4">
        <v>41062502</v>
      </c>
      <c r="N125" s="4">
        <v>0</v>
      </c>
      <c r="O125" s="4">
        <v>41062502</v>
      </c>
      <c r="P125" s="4">
        <v>10706841</v>
      </c>
      <c r="Q125" s="4">
        <v>30355661</v>
      </c>
      <c r="R125" s="68">
        <f t="shared" si="1"/>
        <v>0.73925502639853757</v>
      </c>
      <c r="S125" s="3" t="s">
        <v>928</v>
      </c>
      <c r="T125" s="12" t="s">
        <v>8190</v>
      </c>
      <c r="U125" s="12" t="s">
        <v>2399</v>
      </c>
      <c r="V125" s="12" t="s">
        <v>927</v>
      </c>
      <c r="W125" s="12" t="s">
        <v>926</v>
      </c>
      <c r="X125" s="12" t="s">
        <v>2398</v>
      </c>
      <c r="Y125" s="12" t="s">
        <v>925</v>
      </c>
      <c r="Z125" s="12" t="s">
        <v>984</v>
      </c>
      <c r="AA125" s="12" t="s">
        <v>983</v>
      </c>
      <c r="AB125" s="12" t="s">
        <v>2397</v>
      </c>
      <c r="AC125" s="13">
        <v>11022</v>
      </c>
      <c r="AD125" s="12" t="s">
        <v>2018</v>
      </c>
      <c r="AE125" s="12" t="s">
        <v>8189</v>
      </c>
      <c r="AF125" s="12" t="s">
        <v>8188</v>
      </c>
      <c r="AG125" s="12" t="s">
        <v>8187</v>
      </c>
      <c r="AH125" s="12"/>
      <c r="AI125" s="12" t="s">
        <v>2351</v>
      </c>
      <c r="AJ125" s="12" t="s">
        <v>1083</v>
      </c>
      <c r="AK125" s="12" t="s">
        <v>2395</v>
      </c>
      <c r="AL125" s="12" t="s">
        <v>2394</v>
      </c>
    </row>
    <row r="126" spans="1:38" hidden="1" x14ac:dyDescent="0.25">
      <c r="A126" s="17">
        <v>1101390131</v>
      </c>
      <c r="B126" s="14">
        <v>13022</v>
      </c>
      <c r="C126" s="12" t="s">
        <v>2351</v>
      </c>
      <c r="D126" s="12" t="s">
        <v>2393</v>
      </c>
      <c r="E126" s="12" t="s">
        <v>934</v>
      </c>
      <c r="F126" s="3" t="s">
        <v>933</v>
      </c>
      <c r="G126" s="12" t="s">
        <v>932</v>
      </c>
      <c r="H126" s="12" t="s">
        <v>949</v>
      </c>
      <c r="I126" s="12" t="s">
        <v>948</v>
      </c>
      <c r="J126" s="12" t="s">
        <v>931</v>
      </c>
      <c r="K126" s="12" t="s">
        <v>930</v>
      </c>
      <c r="L126" s="12" t="s">
        <v>929</v>
      </c>
      <c r="M126" s="4">
        <v>41062502</v>
      </c>
      <c r="N126" s="4">
        <v>0</v>
      </c>
      <c r="O126" s="4">
        <v>41062502</v>
      </c>
      <c r="P126" s="4">
        <v>10706841</v>
      </c>
      <c r="Q126" s="4">
        <v>30355661</v>
      </c>
      <c r="R126" s="68">
        <f t="shared" si="1"/>
        <v>0.73925502639853757</v>
      </c>
      <c r="S126" s="3" t="s">
        <v>928</v>
      </c>
      <c r="T126" s="12" t="s">
        <v>8186</v>
      </c>
      <c r="U126" s="12" t="s">
        <v>2392</v>
      </c>
      <c r="V126" s="12" t="s">
        <v>927</v>
      </c>
      <c r="W126" s="12" t="s">
        <v>926</v>
      </c>
      <c r="X126" s="12" t="s">
        <v>2391</v>
      </c>
      <c r="Y126" s="12" t="s">
        <v>925</v>
      </c>
      <c r="Z126" s="12" t="s">
        <v>984</v>
      </c>
      <c r="AA126" s="12" t="s">
        <v>983</v>
      </c>
      <c r="AB126" s="12" t="s">
        <v>2390</v>
      </c>
      <c r="AC126" s="13">
        <v>10622</v>
      </c>
      <c r="AD126" s="12" t="s">
        <v>1463</v>
      </c>
      <c r="AE126" s="12" t="s">
        <v>8185</v>
      </c>
      <c r="AF126" s="12" t="s">
        <v>8184</v>
      </c>
      <c r="AG126" s="12" t="s">
        <v>8183</v>
      </c>
      <c r="AH126" s="12"/>
      <c r="AI126" s="12" t="s">
        <v>2351</v>
      </c>
      <c r="AJ126" s="12" t="s">
        <v>1083</v>
      </c>
      <c r="AK126" s="12" t="s">
        <v>2388</v>
      </c>
      <c r="AL126" s="12" t="s">
        <v>2387</v>
      </c>
    </row>
    <row r="127" spans="1:38" hidden="1" x14ac:dyDescent="0.25">
      <c r="A127" s="17">
        <v>1010233921</v>
      </c>
      <c r="B127" s="14">
        <v>13122</v>
      </c>
      <c r="C127" s="12" t="s">
        <v>2351</v>
      </c>
      <c r="D127" s="12" t="s">
        <v>2386</v>
      </c>
      <c r="E127" s="12" t="s">
        <v>934</v>
      </c>
      <c r="F127" s="3" t="s">
        <v>933</v>
      </c>
      <c r="G127" s="12" t="s">
        <v>932</v>
      </c>
      <c r="H127" s="12" t="s">
        <v>949</v>
      </c>
      <c r="I127" s="12" t="s">
        <v>948</v>
      </c>
      <c r="J127" s="12" t="s">
        <v>931</v>
      </c>
      <c r="K127" s="12" t="s">
        <v>930</v>
      </c>
      <c r="L127" s="12" t="s">
        <v>929</v>
      </c>
      <c r="M127" s="4">
        <v>34322773</v>
      </c>
      <c r="N127" s="4">
        <v>0</v>
      </c>
      <c r="O127" s="4">
        <v>34322773</v>
      </c>
      <c r="P127" s="4">
        <v>9120051</v>
      </c>
      <c r="Q127" s="4">
        <v>25202722</v>
      </c>
      <c r="R127" s="68">
        <f t="shared" si="1"/>
        <v>0.73428571753220517</v>
      </c>
      <c r="S127" s="3" t="s">
        <v>928</v>
      </c>
      <c r="T127" s="12" t="s">
        <v>8182</v>
      </c>
      <c r="U127" s="12" t="s">
        <v>2385</v>
      </c>
      <c r="V127" s="12" t="s">
        <v>927</v>
      </c>
      <c r="W127" s="12" t="s">
        <v>926</v>
      </c>
      <c r="X127" s="12" t="s">
        <v>2384</v>
      </c>
      <c r="Y127" s="12" t="s">
        <v>925</v>
      </c>
      <c r="Z127" s="12" t="s">
        <v>924</v>
      </c>
      <c r="AA127" s="12" t="s">
        <v>923</v>
      </c>
      <c r="AB127" s="12" t="s">
        <v>1608</v>
      </c>
      <c r="AC127" s="13">
        <v>26922</v>
      </c>
      <c r="AD127" s="12" t="s">
        <v>1478</v>
      </c>
      <c r="AE127" s="12" t="s">
        <v>8181</v>
      </c>
      <c r="AF127" s="12" t="s">
        <v>8180</v>
      </c>
      <c r="AG127" s="12" t="s">
        <v>8179</v>
      </c>
      <c r="AH127" s="12"/>
      <c r="AI127" s="12" t="s">
        <v>2351</v>
      </c>
      <c r="AJ127" s="12" t="s">
        <v>1083</v>
      </c>
      <c r="AK127" s="12" t="s">
        <v>2383</v>
      </c>
      <c r="AL127" s="12" t="s">
        <v>2382</v>
      </c>
    </row>
    <row r="128" spans="1:38" hidden="1" x14ac:dyDescent="0.25">
      <c r="A128" s="17">
        <v>1075670888</v>
      </c>
      <c r="B128" s="14">
        <v>13222</v>
      </c>
      <c r="C128" s="12" t="s">
        <v>2351</v>
      </c>
      <c r="D128" s="12" t="s">
        <v>2381</v>
      </c>
      <c r="E128" s="12" t="s">
        <v>934</v>
      </c>
      <c r="F128" s="3" t="s">
        <v>933</v>
      </c>
      <c r="G128" s="12" t="s">
        <v>932</v>
      </c>
      <c r="H128" s="12" t="s">
        <v>949</v>
      </c>
      <c r="I128" s="12" t="s">
        <v>948</v>
      </c>
      <c r="J128" s="12" t="s">
        <v>931</v>
      </c>
      <c r="K128" s="12" t="s">
        <v>930</v>
      </c>
      <c r="L128" s="12" t="s">
        <v>929</v>
      </c>
      <c r="M128" s="4">
        <v>34322773</v>
      </c>
      <c r="N128" s="4">
        <v>-25496917</v>
      </c>
      <c r="O128" s="4">
        <v>8825856</v>
      </c>
      <c r="P128" s="4">
        <v>0</v>
      </c>
      <c r="Q128" s="4">
        <v>8825856</v>
      </c>
      <c r="R128" s="68">
        <f t="shared" si="1"/>
        <v>1</v>
      </c>
      <c r="S128" s="3" t="s">
        <v>928</v>
      </c>
      <c r="T128" s="12" t="s">
        <v>8178</v>
      </c>
      <c r="U128" s="12" t="s">
        <v>2380</v>
      </c>
      <c r="V128" s="12" t="s">
        <v>927</v>
      </c>
      <c r="W128" s="12" t="s">
        <v>926</v>
      </c>
      <c r="X128" s="12" t="s">
        <v>2379</v>
      </c>
      <c r="Y128" s="12" t="s">
        <v>925</v>
      </c>
      <c r="Z128" s="12" t="s">
        <v>984</v>
      </c>
      <c r="AA128" s="12" t="s">
        <v>983</v>
      </c>
      <c r="AB128" s="12" t="s">
        <v>1594</v>
      </c>
      <c r="AC128" s="13">
        <v>27122</v>
      </c>
      <c r="AD128" s="12" t="s">
        <v>2031</v>
      </c>
      <c r="AE128" s="12" t="s">
        <v>2378</v>
      </c>
      <c r="AF128" s="12" t="s">
        <v>2377</v>
      </c>
      <c r="AG128" s="12" t="s">
        <v>2376</v>
      </c>
      <c r="AH128" s="12"/>
      <c r="AI128" s="12" t="s">
        <v>2351</v>
      </c>
      <c r="AJ128" s="12" t="s">
        <v>1083</v>
      </c>
      <c r="AK128" s="12" t="s">
        <v>2375</v>
      </c>
      <c r="AL128" s="12" t="s">
        <v>2374</v>
      </c>
    </row>
    <row r="129" spans="1:38" hidden="1" x14ac:dyDescent="0.25">
      <c r="A129" s="17">
        <v>900173404</v>
      </c>
      <c r="B129" s="14">
        <v>13322</v>
      </c>
      <c r="C129" s="12" t="s">
        <v>2351</v>
      </c>
      <c r="D129" s="12" t="s">
        <v>2373</v>
      </c>
      <c r="E129" s="12" t="s">
        <v>934</v>
      </c>
      <c r="F129" s="3" t="s">
        <v>933</v>
      </c>
      <c r="G129" s="12" t="s">
        <v>932</v>
      </c>
      <c r="H129" s="12" t="s">
        <v>1080</v>
      </c>
      <c r="I129" s="12" t="s">
        <v>1079</v>
      </c>
      <c r="J129" s="12" t="s">
        <v>931</v>
      </c>
      <c r="K129" s="12" t="s">
        <v>930</v>
      </c>
      <c r="L129" s="12" t="s">
        <v>929</v>
      </c>
      <c r="M129" s="4">
        <v>49923278</v>
      </c>
      <c r="N129" s="4">
        <v>0</v>
      </c>
      <c r="O129" s="4">
        <v>49923278</v>
      </c>
      <c r="P129" s="4">
        <v>13112145</v>
      </c>
      <c r="Q129" s="4">
        <v>36811133</v>
      </c>
      <c r="R129" s="68">
        <f t="shared" si="1"/>
        <v>0.73735408560311289</v>
      </c>
      <c r="S129" s="3" t="s">
        <v>957</v>
      </c>
      <c r="T129" s="12" t="s">
        <v>8177</v>
      </c>
      <c r="U129" s="12" t="s">
        <v>225</v>
      </c>
      <c r="V129" s="12" t="s">
        <v>927</v>
      </c>
      <c r="W129" s="12" t="s">
        <v>955</v>
      </c>
      <c r="X129" s="12" t="s">
        <v>2372</v>
      </c>
      <c r="Y129" s="12" t="s">
        <v>925</v>
      </c>
      <c r="Z129" s="12" t="s">
        <v>984</v>
      </c>
      <c r="AA129" s="12" t="s">
        <v>983</v>
      </c>
      <c r="AB129" s="12" t="s">
        <v>1888</v>
      </c>
      <c r="AC129" s="13">
        <v>21622</v>
      </c>
      <c r="AD129" s="12" t="s">
        <v>1464</v>
      </c>
      <c r="AE129" s="12" t="s">
        <v>8176</v>
      </c>
      <c r="AF129" s="12" t="s">
        <v>8175</v>
      </c>
      <c r="AG129" s="12" t="s">
        <v>8174</v>
      </c>
      <c r="AH129" s="12"/>
      <c r="AI129" s="12" t="s">
        <v>2351</v>
      </c>
      <c r="AJ129" s="12" t="s">
        <v>943</v>
      </c>
      <c r="AK129" s="12" t="s">
        <v>2371</v>
      </c>
      <c r="AL129" s="12" t="s">
        <v>2370</v>
      </c>
    </row>
    <row r="130" spans="1:38" hidden="1" x14ac:dyDescent="0.25">
      <c r="A130" s="17">
        <v>830122566</v>
      </c>
      <c r="B130" s="14">
        <v>13422</v>
      </c>
      <c r="C130" s="12" t="s">
        <v>2351</v>
      </c>
      <c r="D130" s="12" t="s">
        <v>2369</v>
      </c>
      <c r="E130" s="12" t="s">
        <v>934</v>
      </c>
      <c r="F130" s="3" t="s">
        <v>933</v>
      </c>
      <c r="G130" s="12" t="s">
        <v>932</v>
      </c>
      <c r="H130" s="12" t="s">
        <v>982</v>
      </c>
      <c r="I130" s="12" t="s">
        <v>981</v>
      </c>
      <c r="J130" s="12" t="s">
        <v>931</v>
      </c>
      <c r="K130" s="12" t="s">
        <v>930</v>
      </c>
      <c r="L130" s="12" t="s">
        <v>929</v>
      </c>
      <c r="M130" s="4">
        <v>323913</v>
      </c>
      <c r="N130" s="4">
        <v>0</v>
      </c>
      <c r="O130" s="4">
        <v>323913</v>
      </c>
      <c r="P130" s="4">
        <v>0</v>
      </c>
      <c r="Q130" s="4">
        <v>323913</v>
      </c>
      <c r="R130" s="68">
        <f t="shared" si="1"/>
        <v>1</v>
      </c>
      <c r="S130" s="3" t="s">
        <v>957</v>
      </c>
      <c r="T130" s="12" t="s">
        <v>6061</v>
      </c>
      <c r="U130" s="12" t="s">
        <v>980</v>
      </c>
      <c r="V130" s="12" t="s">
        <v>927</v>
      </c>
      <c r="W130" s="12" t="s">
        <v>955</v>
      </c>
      <c r="X130" s="12" t="s">
        <v>1004</v>
      </c>
      <c r="Y130" s="12" t="s">
        <v>925</v>
      </c>
      <c r="Z130" s="12" t="s">
        <v>979</v>
      </c>
      <c r="AA130" s="12" t="s">
        <v>978</v>
      </c>
      <c r="AB130" s="12" t="s">
        <v>1101</v>
      </c>
      <c r="AC130" s="13">
        <v>36222</v>
      </c>
      <c r="AD130" s="12" t="s">
        <v>2368</v>
      </c>
      <c r="AE130" s="12" t="s">
        <v>2367</v>
      </c>
      <c r="AF130" s="12" t="s">
        <v>1536</v>
      </c>
      <c r="AG130" s="12" t="s">
        <v>2366</v>
      </c>
      <c r="AH130" s="12"/>
      <c r="AI130" s="12" t="s">
        <v>2351</v>
      </c>
      <c r="AJ130" s="12" t="s">
        <v>950</v>
      </c>
      <c r="AK130" s="12" t="s">
        <v>2365</v>
      </c>
      <c r="AL130" s="12" t="s">
        <v>2364</v>
      </c>
    </row>
    <row r="131" spans="1:38" hidden="1" x14ac:dyDescent="0.25">
      <c r="A131" s="17">
        <v>1015456029</v>
      </c>
      <c r="B131" s="14">
        <v>13522</v>
      </c>
      <c r="C131" s="12" t="s">
        <v>2351</v>
      </c>
      <c r="D131" s="12" t="s">
        <v>2363</v>
      </c>
      <c r="E131" s="12" t="s">
        <v>934</v>
      </c>
      <c r="F131" s="3" t="s">
        <v>933</v>
      </c>
      <c r="G131" s="12" t="s">
        <v>932</v>
      </c>
      <c r="H131" s="12" t="s">
        <v>988</v>
      </c>
      <c r="I131" s="12" t="s">
        <v>987</v>
      </c>
      <c r="J131" s="12" t="s">
        <v>931</v>
      </c>
      <c r="K131" s="12" t="s">
        <v>930</v>
      </c>
      <c r="L131" s="12" t="s">
        <v>929</v>
      </c>
      <c r="M131" s="4">
        <v>29060096</v>
      </c>
      <c r="N131" s="4">
        <v>-14858410.67</v>
      </c>
      <c r="O131" s="4">
        <v>14201685.33</v>
      </c>
      <c r="P131" s="4">
        <v>410453.33</v>
      </c>
      <c r="Q131" s="4">
        <v>13791232</v>
      </c>
      <c r="R131" s="68">
        <f t="shared" ref="R131:R194" si="2">+IFERROR(Q131/O131,0)</f>
        <v>0.97109826612388406</v>
      </c>
      <c r="S131" s="3" t="s">
        <v>928</v>
      </c>
      <c r="T131" s="12" t="s">
        <v>8173</v>
      </c>
      <c r="U131" s="12" t="s">
        <v>2362</v>
      </c>
      <c r="V131" s="12" t="s">
        <v>927</v>
      </c>
      <c r="W131" s="12" t="s">
        <v>926</v>
      </c>
      <c r="X131" s="12" t="s">
        <v>2361</v>
      </c>
      <c r="Y131" s="12" t="s">
        <v>925</v>
      </c>
      <c r="Z131" s="12" t="s">
        <v>984</v>
      </c>
      <c r="AA131" s="12" t="s">
        <v>983</v>
      </c>
      <c r="AB131" s="12" t="s">
        <v>1102</v>
      </c>
      <c r="AC131" s="13">
        <v>36122</v>
      </c>
      <c r="AD131" s="12" t="s">
        <v>2360</v>
      </c>
      <c r="AE131" s="12" t="s">
        <v>2359</v>
      </c>
      <c r="AF131" s="12" t="s">
        <v>2358</v>
      </c>
      <c r="AG131" s="12" t="s">
        <v>2357</v>
      </c>
      <c r="AH131" s="12"/>
      <c r="AI131" s="12" t="s">
        <v>2351</v>
      </c>
      <c r="AJ131" s="12" t="s">
        <v>1083</v>
      </c>
      <c r="AK131" s="12" t="s">
        <v>2356</v>
      </c>
      <c r="AL131" s="12" t="s">
        <v>2355</v>
      </c>
    </row>
    <row r="132" spans="1:38" hidden="1" x14ac:dyDescent="0.25">
      <c r="A132" s="17">
        <v>1030579477</v>
      </c>
      <c r="B132" s="14">
        <v>13622</v>
      </c>
      <c r="C132" s="12" t="s">
        <v>2351</v>
      </c>
      <c r="D132" s="12" t="s">
        <v>2354</v>
      </c>
      <c r="E132" s="12" t="s">
        <v>934</v>
      </c>
      <c r="F132" s="3" t="s">
        <v>933</v>
      </c>
      <c r="G132" s="12" t="s">
        <v>932</v>
      </c>
      <c r="H132" s="12" t="s">
        <v>988</v>
      </c>
      <c r="I132" s="12" t="s">
        <v>987</v>
      </c>
      <c r="J132" s="12" t="s">
        <v>931</v>
      </c>
      <c r="K132" s="12" t="s">
        <v>930</v>
      </c>
      <c r="L132" s="12" t="s">
        <v>929</v>
      </c>
      <c r="M132" s="4">
        <v>29060096</v>
      </c>
      <c r="N132" s="4">
        <v>0</v>
      </c>
      <c r="O132" s="4">
        <v>29060096</v>
      </c>
      <c r="P132" s="4">
        <v>7880704</v>
      </c>
      <c r="Q132" s="4">
        <v>21179392</v>
      </c>
      <c r="R132" s="68">
        <f t="shared" si="2"/>
        <v>0.72881355932203384</v>
      </c>
      <c r="S132" s="3" t="s">
        <v>928</v>
      </c>
      <c r="T132" s="12" t="s">
        <v>8172</v>
      </c>
      <c r="U132" s="12" t="s">
        <v>2353</v>
      </c>
      <c r="V132" s="12" t="s">
        <v>927</v>
      </c>
      <c r="W132" s="12" t="s">
        <v>926</v>
      </c>
      <c r="X132" s="12" t="s">
        <v>2352</v>
      </c>
      <c r="Y132" s="12" t="s">
        <v>925</v>
      </c>
      <c r="Z132" s="12" t="s">
        <v>984</v>
      </c>
      <c r="AA132" s="12" t="s">
        <v>983</v>
      </c>
      <c r="AB132" s="12" t="s">
        <v>1106</v>
      </c>
      <c r="AC132" s="13">
        <v>36022</v>
      </c>
      <c r="AD132" s="12" t="s">
        <v>2127</v>
      </c>
      <c r="AE132" s="12" t="s">
        <v>8171</v>
      </c>
      <c r="AF132" s="12" t="s">
        <v>8170</v>
      </c>
      <c r="AG132" s="12" t="s">
        <v>8169</v>
      </c>
      <c r="AH132" s="12"/>
      <c r="AI132" s="12" t="s">
        <v>2351</v>
      </c>
      <c r="AJ132" s="12" t="s">
        <v>943</v>
      </c>
      <c r="AK132" s="12" t="s">
        <v>2350</v>
      </c>
      <c r="AL132" s="12" t="s">
        <v>2349</v>
      </c>
    </row>
    <row r="133" spans="1:38" hidden="1" x14ac:dyDescent="0.25">
      <c r="A133" s="17">
        <v>1010207847</v>
      </c>
      <c r="B133" s="14">
        <v>13722</v>
      </c>
      <c r="C133" s="12" t="s">
        <v>2275</v>
      </c>
      <c r="D133" s="12" t="s">
        <v>2348</v>
      </c>
      <c r="E133" s="12" t="s">
        <v>934</v>
      </c>
      <c r="F133" s="3" t="s">
        <v>933</v>
      </c>
      <c r="G133" s="12" t="s">
        <v>932</v>
      </c>
      <c r="H133" s="12" t="s">
        <v>949</v>
      </c>
      <c r="I133" s="12" t="s">
        <v>948</v>
      </c>
      <c r="J133" s="12" t="s">
        <v>931</v>
      </c>
      <c r="K133" s="12" t="s">
        <v>930</v>
      </c>
      <c r="L133" s="12" t="s">
        <v>929</v>
      </c>
      <c r="M133" s="4">
        <v>41533133</v>
      </c>
      <c r="N133" s="4">
        <v>0</v>
      </c>
      <c r="O133" s="4">
        <v>41533133</v>
      </c>
      <c r="P133" s="4">
        <v>11177472</v>
      </c>
      <c r="Q133" s="4">
        <v>30355661</v>
      </c>
      <c r="R133" s="68">
        <f t="shared" si="2"/>
        <v>0.73087818826477646</v>
      </c>
      <c r="S133" s="3" t="s">
        <v>928</v>
      </c>
      <c r="T133" s="12" t="s">
        <v>8168</v>
      </c>
      <c r="U133" s="12" t="s">
        <v>2347</v>
      </c>
      <c r="V133" s="12" t="s">
        <v>927</v>
      </c>
      <c r="W133" s="12" t="s">
        <v>926</v>
      </c>
      <c r="X133" s="12" t="s">
        <v>2346</v>
      </c>
      <c r="Y133" s="12" t="s">
        <v>925</v>
      </c>
      <c r="Z133" s="12" t="s">
        <v>924</v>
      </c>
      <c r="AA133" s="12" t="s">
        <v>923</v>
      </c>
      <c r="AB133" s="12" t="s">
        <v>1029</v>
      </c>
      <c r="AC133" s="13">
        <v>29822</v>
      </c>
      <c r="AD133" s="12" t="s">
        <v>2345</v>
      </c>
      <c r="AE133" s="12" t="s">
        <v>8167</v>
      </c>
      <c r="AF133" s="12" t="s">
        <v>8166</v>
      </c>
      <c r="AG133" s="12" t="s">
        <v>8165</v>
      </c>
      <c r="AH133" s="12"/>
      <c r="AI133" s="12" t="s">
        <v>2275</v>
      </c>
      <c r="AJ133" s="12" t="s">
        <v>1083</v>
      </c>
      <c r="AK133" s="12" t="s">
        <v>2344</v>
      </c>
      <c r="AL133" s="12" t="s">
        <v>2343</v>
      </c>
    </row>
    <row r="134" spans="1:38" hidden="1" x14ac:dyDescent="0.25">
      <c r="A134" s="17">
        <v>1016040918</v>
      </c>
      <c r="B134" s="14">
        <v>13822</v>
      </c>
      <c r="C134" s="12" t="s">
        <v>2275</v>
      </c>
      <c r="D134" s="12" t="s">
        <v>2342</v>
      </c>
      <c r="E134" s="12" t="s">
        <v>934</v>
      </c>
      <c r="F134" s="3" t="s">
        <v>933</v>
      </c>
      <c r="G134" s="12" t="s">
        <v>932</v>
      </c>
      <c r="H134" s="12" t="s">
        <v>949</v>
      </c>
      <c r="I134" s="12" t="s">
        <v>948</v>
      </c>
      <c r="J134" s="12" t="s">
        <v>931</v>
      </c>
      <c r="K134" s="12" t="s">
        <v>930</v>
      </c>
      <c r="L134" s="12" t="s">
        <v>929</v>
      </c>
      <c r="M134" s="4">
        <v>34616969</v>
      </c>
      <c r="N134" s="4">
        <v>0</v>
      </c>
      <c r="O134" s="4">
        <v>34616969</v>
      </c>
      <c r="P134" s="4">
        <v>9316182</v>
      </c>
      <c r="Q134" s="4">
        <v>25300787</v>
      </c>
      <c r="R134" s="68">
        <f t="shared" si="2"/>
        <v>0.73087817133845545</v>
      </c>
      <c r="S134" s="3" t="s">
        <v>928</v>
      </c>
      <c r="T134" s="12" t="s">
        <v>8164</v>
      </c>
      <c r="U134" s="12" t="s">
        <v>2341</v>
      </c>
      <c r="V134" s="12" t="s">
        <v>927</v>
      </c>
      <c r="W134" s="12" t="s">
        <v>926</v>
      </c>
      <c r="X134" s="12" t="s">
        <v>2340</v>
      </c>
      <c r="Y134" s="12" t="s">
        <v>925</v>
      </c>
      <c r="Z134" s="12" t="s">
        <v>979</v>
      </c>
      <c r="AA134" s="12" t="s">
        <v>978</v>
      </c>
      <c r="AB134" s="12" t="s">
        <v>1034</v>
      </c>
      <c r="AC134" s="13">
        <v>29322</v>
      </c>
      <c r="AD134" s="12" t="s">
        <v>1278</v>
      </c>
      <c r="AE134" s="12" t="s">
        <v>8163</v>
      </c>
      <c r="AF134" s="12" t="s">
        <v>8162</v>
      </c>
      <c r="AG134" s="12" t="s">
        <v>8161</v>
      </c>
      <c r="AH134" s="12"/>
      <c r="AI134" s="12" t="s">
        <v>2275</v>
      </c>
      <c r="AJ134" s="12" t="s">
        <v>943</v>
      </c>
      <c r="AK134" s="12" t="s">
        <v>2339</v>
      </c>
      <c r="AL134" s="12" t="s">
        <v>2338</v>
      </c>
    </row>
    <row r="135" spans="1:38" hidden="1" x14ac:dyDescent="0.25">
      <c r="A135" s="17">
        <v>800134773</v>
      </c>
      <c r="B135" s="14">
        <v>13922</v>
      </c>
      <c r="C135" s="12" t="s">
        <v>2275</v>
      </c>
      <c r="D135" s="12" t="s">
        <v>2337</v>
      </c>
      <c r="E135" s="12" t="s">
        <v>934</v>
      </c>
      <c r="F135" s="3" t="s">
        <v>933</v>
      </c>
      <c r="G135" s="12" t="s">
        <v>932</v>
      </c>
      <c r="H135" s="12" t="s">
        <v>2336</v>
      </c>
      <c r="I135" s="12" t="s">
        <v>2335</v>
      </c>
      <c r="J135" s="12" t="s">
        <v>931</v>
      </c>
      <c r="K135" s="12" t="s">
        <v>930</v>
      </c>
      <c r="L135" s="12" t="s">
        <v>929</v>
      </c>
      <c r="M135" s="4">
        <v>2542424593</v>
      </c>
      <c r="N135" s="4">
        <v>1419523183.4400001</v>
      </c>
      <c r="O135" s="4">
        <v>3961947776.4400001</v>
      </c>
      <c r="P135" s="4">
        <v>413139817.83999997</v>
      </c>
      <c r="Q135" s="4">
        <v>3548807958.5999999</v>
      </c>
      <c r="R135" s="68">
        <f t="shared" si="2"/>
        <v>0.89572305311625633</v>
      </c>
      <c r="S135" s="3" t="s">
        <v>957</v>
      </c>
      <c r="T135" s="12" t="s">
        <v>7133</v>
      </c>
      <c r="U135" s="12" t="s">
        <v>2334</v>
      </c>
      <c r="V135" s="12" t="s">
        <v>927</v>
      </c>
      <c r="W135" s="12" t="s">
        <v>955</v>
      </c>
      <c r="X135" s="12" t="s">
        <v>2333</v>
      </c>
      <c r="Y135" s="12" t="s">
        <v>925</v>
      </c>
      <c r="Z135" s="12" t="s">
        <v>1097</v>
      </c>
      <c r="AA135" s="12" t="s">
        <v>1096</v>
      </c>
      <c r="AB135" s="12" t="s">
        <v>1100</v>
      </c>
      <c r="AC135" s="13">
        <v>36322</v>
      </c>
      <c r="AD135" s="12" t="s">
        <v>1274</v>
      </c>
      <c r="AE135" s="12" t="s">
        <v>8160</v>
      </c>
      <c r="AF135" s="12" t="s">
        <v>8159</v>
      </c>
      <c r="AG135" s="12" t="s">
        <v>8158</v>
      </c>
      <c r="AH135" s="12"/>
      <c r="AI135" s="12" t="s">
        <v>2275</v>
      </c>
      <c r="AJ135" s="12" t="s">
        <v>2332</v>
      </c>
      <c r="AK135" s="12" t="s">
        <v>2331</v>
      </c>
      <c r="AL135" s="12" t="s">
        <v>2330</v>
      </c>
    </row>
    <row r="136" spans="1:38" hidden="1" x14ac:dyDescent="0.25">
      <c r="A136" s="17">
        <v>1015427793</v>
      </c>
      <c r="B136" s="14">
        <v>14022</v>
      </c>
      <c r="C136" s="12" t="s">
        <v>2275</v>
      </c>
      <c r="D136" s="12" t="s">
        <v>2329</v>
      </c>
      <c r="E136" s="12" t="s">
        <v>934</v>
      </c>
      <c r="F136" s="3" t="s">
        <v>933</v>
      </c>
      <c r="G136" s="12" t="s">
        <v>932</v>
      </c>
      <c r="H136" s="12" t="s">
        <v>949</v>
      </c>
      <c r="I136" s="12" t="s">
        <v>948</v>
      </c>
      <c r="J136" s="12" t="s">
        <v>931</v>
      </c>
      <c r="K136" s="12" t="s">
        <v>930</v>
      </c>
      <c r="L136" s="12" t="s">
        <v>929</v>
      </c>
      <c r="M136" s="4">
        <v>34322773</v>
      </c>
      <c r="N136" s="4">
        <v>0</v>
      </c>
      <c r="O136" s="4">
        <v>34322773</v>
      </c>
      <c r="P136" s="4">
        <v>9120051</v>
      </c>
      <c r="Q136" s="4">
        <v>25202722</v>
      </c>
      <c r="R136" s="68">
        <f t="shared" si="2"/>
        <v>0.73428571753220517</v>
      </c>
      <c r="S136" s="3" t="s">
        <v>928</v>
      </c>
      <c r="T136" s="12" t="s">
        <v>8157</v>
      </c>
      <c r="U136" s="12" t="s">
        <v>2328</v>
      </c>
      <c r="V136" s="12" t="s">
        <v>927</v>
      </c>
      <c r="W136" s="12" t="s">
        <v>926</v>
      </c>
      <c r="X136" s="12" t="s">
        <v>2327</v>
      </c>
      <c r="Y136" s="12" t="s">
        <v>925</v>
      </c>
      <c r="Z136" s="12" t="s">
        <v>984</v>
      </c>
      <c r="AA136" s="12" t="s">
        <v>983</v>
      </c>
      <c r="AB136" s="12" t="s">
        <v>1482</v>
      </c>
      <c r="AC136" s="13">
        <v>26822</v>
      </c>
      <c r="AD136" s="12" t="s">
        <v>2326</v>
      </c>
      <c r="AE136" s="12" t="s">
        <v>8156</v>
      </c>
      <c r="AF136" s="12" t="s">
        <v>8155</v>
      </c>
      <c r="AG136" s="12" t="s">
        <v>8154</v>
      </c>
      <c r="AH136" s="12"/>
      <c r="AI136" s="12" t="s">
        <v>2275</v>
      </c>
      <c r="AJ136" s="12" t="s">
        <v>1083</v>
      </c>
      <c r="AK136" s="12" t="s">
        <v>2325</v>
      </c>
      <c r="AL136" s="12" t="s">
        <v>2324</v>
      </c>
    </row>
    <row r="137" spans="1:38" hidden="1" x14ac:dyDescent="0.25">
      <c r="A137" s="17">
        <v>1110542390</v>
      </c>
      <c r="B137" s="14">
        <v>14122</v>
      </c>
      <c r="C137" s="12" t="s">
        <v>2275</v>
      </c>
      <c r="D137" s="12" t="s">
        <v>2323</v>
      </c>
      <c r="E137" s="12" t="s">
        <v>934</v>
      </c>
      <c r="F137" s="3" t="s">
        <v>933</v>
      </c>
      <c r="G137" s="12" t="s">
        <v>932</v>
      </c>
      <c r="H137" s="12" t="s">
        <v>949</v>
      </c>
      <c r="I137" s="12" t="s">
        <v>948</v>
      </c>
      <c r="J137" s="12" t="s">
        <v>931</v>
      </c>
      <c r="K137" s="12" t="s">
        <v>930</v>
      </c>
      <c r="L137" s="12" t="s">
        <v>929</v>
      </c>
      <c r="M137" s="4">
        <v>34322773</v>
      </c>
      <c r="N137" s="4">
        <v>0</v>
      </c>
      <c r="O137" s="4">
        <v>34322773</v>
      </c>
      <c r="P137" s="4">
        <v>9120051</v>
      </c>
      <c r="Q137" s="4">
        <v>25202722</v>
      </c>
      <c r="R137" s="68">
        <f t="shared" si="2"/>
        <v>0.73428571753220517</v>
      </c>
      <c r="S137" s="3" t="s">
        <v>928</v>
      </c>
      <c r="T137" s="12" t="s">
        <v>8153</v>
      </c>
      <c r="U137" s="12" t="s">
        <v>2322</v>
      </c>
      <c r="V137" s="12" t="s">
        <v>927</v>
      </c>
      <c r="W137" s="12" t="s">
        <v>926</v>
      </c>
      <c r="X137" s="12" t="s">
        <v>2321</v>
      </c>
      <c r="Y137" s="12" t="s">
        <v>925</v>
      </c>
      <c r="Z137" s="12" t="s">
        <v>1015</v>
      </c>
      <c r="AA137" s="12" t="s">
        <v>1014</v>
      </c>
      <c r="AB137" s="12" t="s">
        <v>1070</v>
      </c>
      <c r="AC137" s="13">
        <v>27022</v>
      </c>
      <c r="AD137" s="12" t="s">
        <v>2320</v>
      </c>
      <c r="AE137" s="12" t="s">
        <v>8152</v>
      </c>
      <c r="AF137" s="12" t="s">
        <v>8151</v>
      </c>
      <c r="AG137" s="12" t="s">
        <v>8150</v>
      </c>
      <c r="AH137" s="12"/>
      <c r="AI137" s="12" t="s">
        <v>2275</v>
      </c>
      <c r="AJ137" s="12" t="s">
        <v>1083</v>
      </c>
      <c r="AK137" s="12" t="s">
        <v>2319</v>
      </c>
      <c r="AL137" s="12" t="s">
        <v>2318</v>
      </c>
    </row>
    <row r="138" spans="1:38" hidden="1" x14ac:dyDescent="0.25">
      <c r="A138" s="17">
        <v>10548100</v>
      </c>
      <c r="B138" s="14">
        <v>14222</v>
      </c>
      <c r="C138" s="12" t="s">
        <v>2275</v>
      </c>
      <c r="D138" s="12" t="s">
        <v>2317</v>
      </c>
      <c r="E138" s="12" t="s">
        <v>934</v>
      </c>
      <c r="F138" s="3" t="s">
        <v>933</v>
      </c>
      <c r="G138" s="12" t="s">
        <v>932</v>
      </c>
      <c r="H138" s="12" t="s">
        <v>949</v>
      </c>
      <c r="I138" s="12" t="s">
        <v>948</v>
      </c>
      <c r="J138" s="12" t="s">
        <v>931</v>
      </c>
      <c r="K138" s="12" t="s">
        <v>930</v>
      </c>
      <c r="L138" s="12" t="s">
        <v>929</v>
      </c>
      <c r="M138" s="4">
        <v>110128128</v>
      </c>
      <c r="N138" s="4">
        <v>0</v>
      </c>
      <c r="O138" s="4">
        <v>110128128</v>
      </c>
      <c r="P138" s="4">
        <v>24361677</v>
      </c>
      <c r="Q138" s="4">
        <v>85766451</v>
      </c>
      <c r="R138" s="68">
        <f t="shared" si="2"/>
        <v>0.77878787697181229</v>
      </c>
      <c r="S138" s="3" t="s">
        <v>928</v>
      </c>
      <c r="T138" s="12" t="s">
        <v>8149</v>
      </c>
      <c r="U138" s="12" t="s">
        <v>2316</v>
      </c>
      <c r="V138" s="12" t="s">
        <v>927</v>
      </c>
      <c r="W138" s="12" t="s">
        <v>926</v>
      </c>
      <c r="X138" s="12" t="s">
        <v>2315</v>
      </c>
      <c r="Y138" s="12" t="s">
        <v>925</v>
      </c>
      <c r="Z138" s="12" t="s">
        <v>924</v>
      </c>
      <c r="AA138" s="12" t="s">
        <v>923</v>
      </c>
      <c r="AB138" s="12" t="s">
        <v>1495</v>
      </c>
      <c r="AC138" s="13">
        <v>26722</v>
      </c>
      <c r="AD138" s="12" t="s">
        <v>1123</v>
      </c>
      <c r="AE138" s="12" t="s">
        <v>8148</v>
      </c>
      <c r="AF138" s="12" t="s">
        <v>8147</v>
      </c>
      <c r="AG138" s="12" t="s">
        <v>8146</v>
      </c>
      <c r="AH138" s="12"/>
      <c r="AI138" s="12" t="s">
        <v>2275</v>
      </c>
      <c r="AJ138" s="12" t="s">
        <v>1083</v>
      </c>
      <c r="AK138" s="12" t="s">
        <v>2314</v>
      </c>
      <c r="AL138" s="12" t="s">
        <v>2313</v>
      </c>
    </row>
    <row r="139" spans="1:38" hidden="1" x14ac:dyDescent="0.25">
      <c r="A139" s="17">
        <v>1107081223</v>
      </c>
      <c r="B139" s="14">
        <v>14322</v>
      </c>
      <c r="C139" s="12" t="s">
        <v>2275</v>
      </c>
      <c r="D139" s="12" t="s">
        <v>2312</v>
      </c>
      <c r="E139" s="12" t="s">
        <v>934</v>
      </c>
      <c r="F139" s="3" t="s">
        <v>933</v>
      </c>
      <c r="G139" s="12" t="s">
        <v>932</v>
      </c>
      <c r="H139" s="12" t="s">
        <v>949</v>
      </c>
      <c r="I139" s="12" t="s">
        <v>948</v>
      </c>
      <c r="J139" s="12" t="s">
        <v>931</v>
      </c>
      <c r="K139" s="12" t="s">
        <v>930</v>
      </c>
      <c r="L139" s="12" t="s">
        <v>929</v>
      </c>
      <c r="M139" s="4">
        <v>40944845</v>
      </c>
      <c r="N139" s="4">
        <v>0</v>
      </c>
      <c r="O139" s="4">
        <v>40944845</v>
      </c>
      <c r="P139" s="4">
        <v>10706842</v>
      </c>
      <c r="Q139" s="4">
        <v>30238003</v>
      </c>
      <c r="R139" s="68">
        <f t="shared" si="2"/>
        <v>0.7385057386344972</v>
      </c>
      <c r="S139" s="3" t="s">
        <v>928</v>
      </c>
      <c r="T139" s="12" t="s">
        <v>8145</v>
      </c>
      <c r="U139" s="12" t="s">
        <v>2311</v>
      </c>
      <c r="V139" s="12" t="s">
        <v>927</v>
      </c>
      <c r="W139" s="12" t="s">
        <v>926</v>
      </c>
      <c r="X139" s="12" t="s">
        <v>2310</v>
      </c>
      <c r="Y139" s="12" t="s">
        <v>925</v>
      </c>
      <c r="Z139" s="12" t="s">
        <v>984</v>
      </c>
      <c r="AA139" s="12" t="s">
        <v>983</v>
      </c>
      <c r="AB139" s="12" t="s">
        <v>2044</v>
      </c>
      <c r="AC139" s="13">
        <v>12022</v>
      </c>
      <c r="AD139" s="12" t="s">
        <v>2309</v>
      </c>
      <c r="AE139" s="12" t="s">
        <v>8144</v>
      </c>
      <c r="AF139" s="12" t="s">
        <v>8143</v>
      </c>
      <c r="AG139" s="12" t="s">
        <v>8142</v>
      </c>
      <c r="AH139" s="12"/>
      <c r="AI139" s="12" t="s">
        <v>2275</v>
      </c>
      <c r="AJ139" s="12" t="s">
        <v>1083</v>
      </c>
      <c r="AK139" s="12" t="s">
        <v>2308</v>
      </c>
      <c r="AL139" s="12" t="s">
        <v>2307</v>
      </c>
    </row>
    <row r="140" spans="1:38" hidden="1" x14ac:dyDescent="0.25">
      <c r="A140" s="17">
        <v>1089484475</v>
      </c>
      <c r="B140" s="14">
        <v>14422</v>
      </c>
      <c r="C140" s="12" t="s">
        <v>2275</v>
      </c>
      <c r="D140" s="12" t="s">
        <v>2306</v>
      </c>
      <c r="E140" s="12" t="s">
        <v>934</v>
      </c>
      <c r="F140" s="3" t="s">
        <v>933</v>
      </c>
      <c r="G140" s="12" t="s">
        <v>932</v>
      </c>
      <c r="H140" s="12" t="s">
        <v>949</v>
      </c>
      <c r="I140" s="12" t="s">
        <v>948</v>
      </c>
      <c r="J140" s="12" t="s">
        <v>931</v>
      </c>
      <c r="K140" s="12" t="s">
        <v>930</v>
      </c>
      <c r="L140" s="12" t="s">
        <v>929</v>
      </c>
      <c r="M140" s="4">
        <v>40944845</v>
      </c>
      <c r="N140" s="4">
        <v>0</v>
      </c>
      <c r="O140" s="4">
        <v>40944845</v>
      </c>
      <c r="P140" s="4">
        <v>10706842</v>
      </c>
      <c r="Q140" s="4">
        <v>30238003</v>
      </c>
      <c r="R140" s="68">
        <f t="shared" si="2"/>
        <v>0.7385057386344972</v>
      </c>
      <c r="S140" s="3" t="s">
        <v>928</v>
      </c>
      <c r="T140" s="12" t="s">
        <v>8141</v>
      </c>
      <c r="U140" s="12" t="s">
        <v>2305</v>
      </c>
      <c r="V140" s="12" t="s">
        <v>927</v>
      </c>
      <c r="W140" s="12" t="s">
        <v>926</v>
      </c>
      <c r="X140" s="12" t="s">
        <v>2304</v>
      </c>
      <c r="Y140" s="12" t="s">
        <v>925</v>
      </c>
      <c r="Z140" s="12" t="s">
        <v>924</v>
      </c>
      <c r="AA140" s="12" t="s">
        <v>923</v>
      </c>
      <c r="AB140" s="12" t="s">
        <v>2171</v>
      </c>
      <c r="AC140" s="13">
        <v>11822</v>
      </c>
      <c r="AD140" s="12" t="s">
        <v>1122</v>
      </c>
      <c r="AE140" s="12" t="s">
        <v>8140</v>
      </c>
      <c r="AF140" s="12" t="s">
        <v>8139</v>
      </c>
      <c r="AG140" s="12" t="s">
        <v>8138</v>
      </c>
      <c r="AH140" s="12"/>
      <c r="AI140" s="12" t="s">
        <v>2275</v>
      </c>
      <c r="AJ140" s="12" t="s">
        <v>1083</v>
      </c>
      <c r="AK140" s="12" t="s">
        <v>2303</v>
      </c>
      <c r="AL140" s="12" t="s">
        <v>2302</v>
      </c>
    </row>
    <row r="141" spans="1:38" hidden="1" x14ac:dyDescent="0.25">
      <c r="A141" s="17">
        <v>1067929762</v>
      </c>
      <c r="B141" s="14">
        <v>14522</v>
      </c>
      <c r="C141" s="12" t="s">
        <v>2275</v>
      </c>
      <c r="D141" s="12" t="s">
        <v>2301</v>
      </c>
      <c r="E141" s="12" t="s">
        <v>934</v>
      </c>
      <c r="F141" s="3" t="s">
        <v>933</v>
      </c>
      <c r="G141" s="12" t="s">
        <v>932</v>
      </c>
      <c r="H141" s="12" t="s">
        <v>949</v>
      </c>
      <c r="I141" s="12" t="s">
        <v>948</v>
      </c>
      <c r="J141" s="12" t="s">
        <v>931</v>
      </c>
      <c r="K141" s="12" t="s">
        <v>930</v>
      </c>
      <c r="L141" s="12" t="s">
        <v>929</v>
      </c>
      <c r="M141" s="4">
        <v>41062502</v>
      </c>
      <c r="N141" s="4">
        <v>-10471526</v>
      </c>
      <c r="O141" s="4">
        <v>30590976</v>
      </c>
      <c r="P141" s="4">
        <v>352973</v>
      </c>
      <c r="Q141" s="4">
        <v>30238003</v>
      </c>
      <c r="R141" s="68">
        <f t="shared" si="2"/>
        <v>0.98846153192366271</v>
      </c>
      <c r="S141" s="3" t="s">
        <v>928</v>
      </c>
      <c r="T141" s="12" t="s">
        <v>8137</v>
      </c>
      <c r="U141" s="12" t="s">
        <v>2300</v>
      </c>
      <c r="V141" s="12" t="s">
        <v>927</v>
      </c>
      <c r="W141" s="12" t="s">
        <v>926</v>
      </c>
      <c r="X141" s="12" t="s">
        <v>2299</v>
      </c>
      <c r="Y141" s="12" t="s">
        <v>925</v>
      </c>
      <c r="Z141" s="12" t="s">
        <v>984</v>
      </c>
      <c r="AA141" s="12" t="s">
        <v>983</v>
      </c>
      <c r="AB141" s="12" t="s">
        <v>1118</v>
      </c>
      <c r="AC141" s="13">
        <v>35522</v>
      </c>
      <c r="AD141" s="12" t="s">
        <v>1113</v>
      </c>
      <c r="AE141" s="12" t="s">
        <v>8136</v>
      </c>
      <c r="AF141" s="12" t="s">
        <v>8135</v>
      </c>
      <c r="AG141" s="12" t="s">
        <v>8134</v>
      </c>
      <c r="AH141" s="12"/>
      <c r="AI141" s="12" t="s">
        <v>2275</v>
      </c>
      <c r="AJ141" s="12" t="s">
        <v>1083</v>
      </c>
      <c r="AK141" s="12" t="s">
        <v>2298</v>
      </c>
      <c r="AL141" s="12" t="s">
        <v>2297</v>
      </c>
    </row>
    <row r="142" spans="1:38" hidden="1" x14ac:dyDescent="0.25">
      <c r="A142" s="17">
        <v>27882437</v>
      </c>
      <c r="B142" s="14">
        <v>14622</v>
      </c>
      <c r="C142" s="12" t="s">
        <v>2275</v>
      </c>
      <c r="D142" s="12" t="s">
        <v>2296</v>
      </c>
      <c r="E142" s="12" t="s">
        <v>934</v>
      </c>
      <c r="F142" s="3" t="s">
        <v>933</v>
      </c>
      <c r="G142" s="12" t="s">
        <v>932</v>
      </c>
      <c r="H142" s="12" t="s">
        <v>949</v>
      </c>
      <c r="I142" s="12" t="s">
        <v>948</v>
      </c>
      <c r="J142" s="12" t="s">
        <v>931</v>
      </c>
      <c r="K142" s="12" t="s">
        <v>930</v>
      </c>
      <c r="L142" s="12" t="s">
        <v>929</v>
      </c>
      <c r="M142" s="4">
        <v>49034035</v>
      </c>
      <c r="N142" s="4">
        <v>0</v>
      </c>
      <c r="O142" s="4">
        <v>49034035</v>
      </c>
      <c r="P142" s="4">
        <v>12822118</v>
      </c>
      <c r="Q142" s="4">
        <v>36211917</v>
      </c>
      <c r="R142" s="68">
        <f t="shared" si="2"/>
        <v>0.73850575421745324</v>
      </c>
      <c r="S142" s="3" t="s">
        <v>928</v>
      </c>
      <c r="T142" s="12" t="s">
        <v>8133</v>
      </c>
      <c r="U142" s="12" t="s">
        <v>2295</v>
      </c>
      <c r="V142" s="12" t="s">
        <v>927</v>
      </c>
      <c r="W142" s="12" t="s">
        <v>926</v>
      </c>
      <c r="X142" s="12" t="s">
        <v>2294</v>
      </c>
      <c r="Y142" s="12" t="s">
        <v>925</v>
      </c>
      <c r="Z142" s="12" t="s">
        <v>984</v>
      </c>
      <c r="AA142" s="12" t="s">
        <v>983</v>
      </c>
      <c r="AB142" s="12" t="s">
        <v>2255</v>
      </c>
      <c r="AC142" s="13">
        <v>8922</v>
      </c>
      <c r="AD142" s="12" t="s">
        <v>1115</v>
      </c>
      <c r="AE142" s="12" t="s">
        <v>8132</v>
      </c>
      <c r="AF142" s="12" t="s">
        <v>8131</v>
      </c>
      <c r="AG142" s="12" t="s">
        <v>8130</v>
      </c>
      <c r="AH142" s="12"/>
      <c r="AI142" s="12" t="s">
        <v>2275</v>
      </c>
      <c r="AJ142" s="12" t="s">
        <v>1083</v>
      </c>
      <c r="AK142" s="12" t="s">
        <v>2292</v>
      </c>
      <c r="AL142" s="12" t="s">
        <v>2291</v>
      </c>
    </row>
    <row r="143" spans="1:38" hidden="1" x14ac:dyDescent="0.25">
      <c r="A143" s="17">
        <v>1095831813</v>
      </c>
      <c r="B143" s="14">
        <v>14722</v>
      </c>
      <c r="C143" s="12" t="s">
        <v>2275</v>
      </c>
      <c r="D143" s="12" t="s">
        <v>2290</v>
      </c>
      <c r="E143" s="12" t="s">
        <v>934</v>
      </c>
      <c r="F143" s="3" t="s">
        <v>933</v>
      </c>
      <c r="G143" s="12" t="s">
        <v>932</v>
      </c>
      <c r="H143" s="12" t="s">
        <v>949</v>
      </c>
      <c r="I143" s="12" t="s">
        <v>948</v>
      </c>
      <c r="J143" s="12" t="s">
        <v>931</v>
      </c>
      <c r="K143" s="12" t="s">
        <v>930</v>
      </c>
      <c r="L143" s="12" t="s">
        <v>929</v>
      </c>
      <c r="M143" s="4">
        <v>40944845</v>
      </c>
      <c r="N143" s="4">
        <v>0</v>
      </c>
      <c r="O143" s="4">
        <v>40944845</v>
      </c>
      <c r="P143" s="4">
        <v>10706842</v>
      </c>
      <c r="Q143" s="4">
        <v>30238003</v>
      </c>
      <c r="R143" s="68">
        <f t="shared" si="2"/>
        <v>0.7385057386344972</v>
      </c>
      <c r="S143" s="3" t="s">
        <v>928</v>
      </c>
      <c r="T143" s="12" t="s">
        <v>8129</v>
      </c>
      <c r="U143" s="12" t="s">
        <v>2289</v>
      </c>
      <c r="V143" s="12" t="s">
        <v>927</v>
      </c>
      <c r="W143" s="12" t="s">
        <v>926</v>
      </c>
      <c r="X143" s="12" t="s">
        <v>2288</v>
      </c>
      <c r="Y143" s="12" t="s">
        <v>925</v>
      </c>
      <c r="Z143" s="12" t="s">
        <v>984</v>
      </c>
      <c r="AA143" s="12" t="s">
        <v>983</v>
      </c>
      <c r="AB143" s="12" t="s">
        <v>2115</v>
      </c>
      <c r="AC143" s="13">
        <v>12222</v>
      </c>
      <c r="AD143" s="12" t="s">
        <v>1848</v>
      </c>
      <c r="AE143" s="12" t="s">
        <v>8128</v>
      </c>
      <c r="AF143" s="12" t="s">
        <v>8127</v>
      </c>
      <c r="AG143" s="12" t="s">
        <v>8126</v>
      </c>
      <c r="AH143" s="12"/>
      <c r="AI143" s="12" t="s">
        <v>2275</v>
      </c>
      <c r="AJ143" s="12" t="s">
        <v>1083</v>
      </c>
      <c r="AK143" s="12" t="s">
        <v>2287</v>
      </c>
      <c r="AL143" s="12" t="s">
        <v>2286</v>
      </c>
    </row>
    <row r="144" spans="1:38" hidden="1" x14ac:dyDescent="0.25">
      <c r="A144" s="17">
        <v>18011192</v>
      </c>
      <c r="B144" s="14">
        <v>14822</v>
      </c>
      <c r="C144" s="12" t="s">
        <v>2275</v>
      </c>
      <c r="D144" s="12" t="s">
        <v>2285</v>
      </c>
      <c r="E144" s="12" t="s">
        <v>934</v>
      </c>
      <c r="F144" s="3" t="s">
        <v>933</v>
      </c>
      <c r="G144" s="12" t="s">
        <v>932</v>
      </c>
      <c r="H144" s="12" t="s">
        <v>949</v>
      </c>
      <c r="I144" s="12" t="s">
        <v>948</v>
      </c>
      <c r="J144" s="12" t="s">
        <v>931</v>
      </c>
      <c r="K144" s="12" t="s">
        <v>930</v>
      </c>
      <c r="L144" s="12" t="s">
        <v>929</v>
      </c>
      <c r="M144" s="4">
        <v>40944845</v>
      </c>
      <c r="N144" s="4">
        <v>0</v>
      </c>
      <c r="O144" s="4">
        <v>40944845</v>
      </c>
      <c r="P144" s="4">
        <v>10706842</v>
      </c>
      <c r="Q144" s="4">
        <v>30238003</v>
      </c>
      <c r="R144" s="68">
        <f t="shared" si="2"/>
        <v>0.7385057386344972</v>
      </c>
      <c r="S144" s="3" t="s">
        <v>928</v>
      </c>
      <c r="T144" s="12" t="s">
        <v>8125</v>
      </c>
      <c r="U144" s="12" t="s">
        <v>2284</v>
      </c>
      <c r="V144" s="12" t="s">
        <v>927</v>
      </c>
      <c r="W144" s="12" t="s">
        <v>926</v>
      </c>
      <c r="X144" s="12" t="s">
        <v>2283</v>
      </c>
      <c r="Y144" s="12" t="s">
        <v>925</v>
      </c>
      <c r="Z144" s="12" t="s">
        <v>1720</v>
      </c>
      <c r="AA144" s="12" t="s">
        <v>1719</v>
      </c>
      <c r="AB144" s="12" t="s">
        <v>2282</v>
      </c>
      <c r="AC144" s="13">
        <v>11722</v>
      </c>
      <c r="AD144" s="12" t="s">
        <v>1849</v>
      </c>
      <c r="AE144" s="12" t="s">
        <v>8124</v>
      </c>
      <c r="AF144" s="12" t="s">
        <v>8123</v>
      </c>
      <c r="AG144" s="12" t="s">
        <v>8122</v>
      </c>
      <c r="AH144" s="12"/>
      <c r="AI144" s="12" t="s">
        <v>2275</v>
      </c>
      <c r="AJ144" s="12" t="s">
        <v>1083</v>
      </c>
      <c r="AK144" s="12" t="s">
        <v>2281</v>
      </c>
      <c r="AL144" s="12" t="s">
        <v>2280</v>
      </c>
    </row>
    <row r="145" spans="1:38" hidden="1" x14ac:dyDescent="0.25">
      <c r="A145" s="17">
        <v>7221336</v>
      </c>
      <c r="B145" s="14">
        <v>14922</v>
      </c>
      <c r="C145" s="12" t="s">
        <v>2275</v>
      </c>
      <c r="D145" s="12" t="s">
        <v>2279</v>
      </c>
      <c r="E145" s="12" t="s">
        <v>934</v>
      </c>
      <c r="F145" s="3" t="s">
        <v>933</v>
      </c>
      <c r="G145" s="12" t="s">
        <v>932</v>
      </c>
      <c r="H145" s="12" t="s">
        <v>949</v>
      </c>
      <c r="I145" s="12" t="s">
        <v>948</v>
      </c>
      <c r="J145" s="12" t="s">
        <v>931</v>
      </c>
      <c r="K145" s="12" t="s">
        <v>930</v>
      </c>
      <c r="L145" s="12" t="s">
        <v>929</v>
      </c>
      <c r="M145" s="4">
        <v>40944845</v>
      </c>
      <c r="N145" s="4">
        <v>0</v>
      </c>
      <c r="O145" s="4">
        <v>40944845</v>
      </c>
      <c r="P145" s="4">
        <v>10706842</v>
      </c>
      <c r="Q145" s="4">
        <v>30238003</v>
      </c>
      <c r="R145" s="68">
        <f t="shared" si="2"/>
        <v>0.7385057386344972</v>
      </c>
      <c r="S145" s="3" t="s">
        <v>928</v>
      </c>
      <c r="T145" s="12" t="s">
        <v>8121</v>
      </c>
      <c r="U145" s="12" t="s">
        <v>2278</v>
      </c>
      <c r="V145" s="12" t="s">
        <v>927</v>
      </c>
      <c r="W145" s="12" t="s">
        <v>926</v>
      </c>
      <c r="X145" s="12" t="s">
        <v>2277</v>
      </c>
      <c r="Y145" s="12" t="s">
        <v>925</v>
      </c>
      <c r="Z145" s="12" t="s">
        <v>924</v>
      </c>
      <c r="AA145" s="12" t="s">
        <v>923</v>
      </c>
      <c r="AB145" s="12" t="s">
        <v>2261</v>
      </c>
      <c r="AC145" s="13">
        <v>11622</v>
      </c>
      <c r="AD145" s="12" t="s">
        <v>1987</v>
      </c>
      <c r="AE145" s="12" t="s">
        <v>8120</v>
      </c>
      <c r="AF145" s="12" t="s">
        <v>8119</v>
      </c>
      <c r="AG145" s="12" t="s">
        <v>8118</v>
      </c>
      <c r="AH145" s="12"/>
      <c r="AI145" s="12" t="s">
        <v>2275</v>
      </c>
      <c r="AJ145" s="12" t="s">
        <v>1083</v>
      </c>
      <c r="AK145" s="12" t="s">
        <v>2274</v>
      </c>
      <c r="AL145" s="12" t="s">
        <v>2273</v>
      </c>
    </row>
    <row r="146" spans="1:38" hidden="1" x14ac:dyDescent="0.25">
      <c r="A146" s="17">
        <v>1144090404</v>
      </c>
      <c r="B146" s="14">
        <v>15022</v>
      </c>
      <c r="C146" s="12" t="s">
        <v>2106</v>
      </c>
      <c r="D146" s="12" t="s">
        <v>2272</v>
      </c>
      <c r="E146" s="12" t="s">
        <v>934</v>
      </c>
      <c r="F146" s="3" t="s">
        <v>933</v>
      </c>
      <c r="G146" s="12" t="s">
        <v>932</v>
      </c>
      <c r="H146" s="12" t="s">
        <v>949</v>
      </c>
      <c r="I146" s="12" t="s">
        <v>948</v>
      </c>
      <c r="J146" s="12" t="s">
        <v>931</v>
      </c>
      <c r="K146" s="12" t="s">
        <v>930</v>
      </c>
      <c r="L146" s="12" t="s">
        <v>929</v>
      </c>
      <c r="M146" s="4">
        <v>40944845</v>
      </c>
      <c r="N146" s="4">
        <v>-14824858</v>
      </c>
      <c r="O146" s="4">
        <v>26119987</v>
      </c>
      <c r="P146" s="4">
        <v>0</v>
      </c>
      <c r="Q146" s="4">
        <v>26119987</v>
      </c>
      <c r="R146" s="68">
        <f t="shared" si="2"/>
        <v>1</v>
      </c>
      <c r="S146" s="3" t="s">
        <v>928</v>
      </c>
      <c r="T146" s="12" t="s">
        <v>8117</v>
      </c>
      <c r="U146" s="12" t="s">
        <v>2271</v>
      </c>
      <c r="V146" s="12" t="s">
        <v>927</v>
      </c>
      <c r="W146" s="12" t="s">
        <v>926</v>
      </c>
      <c r="X146" s="12" t="s">
        <v>2270</v>
      </c>
      <c r="Y146" s="12" t="s">
        <v>925</v>
      </c>
      <c r="Z146" s="12" t="s">
        <v>953</v>
      </c>
      <c r="AA146" s="12" t="s">
        <v>952</v>
      </c>
      <c r="AB146" s="12" t="s">
        <v>2269</v>
      </c>
      <c r="AC146" s="13">
        <v>11522</v>
      </c>
      <c r="AD146" s="12" t="s">
        <v>1087</v>
      </c>
      <c r="AE146" s="12" t="s">
        <v>8116</v>
      </c>
      <c r="AF146" s="12" t="s">
        <v>8115</v>
      </c>
      <c r="AG146" s="12" t="s">
        <v>8114</v>
      </c>
      <c r="AH146" s="12"/>
      <c r="AI146" s="12" t="s">
        <v>2106</v>
      </c>
      <c r="AJ146" s="12" t="s">
        <v>1083</v>
      </c>
      <c r="AK146" s="12" t="s">
        <v>2267</v>
      </c>
      <c r="AL146" s="12" t="s">
        <v>2266</v>
      </c>
    </row>
    <row r="147" spans="1:38" hidden="1" x14ac:dyDescent="0.25">
      <c r="A147" s="17">
        <v>1110535071</v>
      </c>
      <c r="B147" s="14">
        <v>15122</v>
      </c>
      <c r="C147" s="12" t="s">
        <v>2106</v>
      </c>
      <c r="D147" s="12" t="s">
        <v>2265</v>
      </c>
      <c r="E147" s="12" t="s">
        <v>934</v>
      </c>
      <c r="F147" s="3" t="s">
        <v>933</v>
      </c>
      <c r="G147" s="12" t="s">
        <v>932</v>
      </c>
      <c r="H147" s="12" t="s">
        <v>949</v>
      </c>
      <c r="I147" s="12" t="s">
        <v>948</v>
      </c>
      <c r="J147" s="12" t="s">
        <v>931</v>
      </c>
      <c r="K147" s="12" t="s">
        <v>930</v>
      </c>
      <c r="L147" s="12" t="s">
        <v>929</v>
      </c>
      <c r="M147" s="4">
        <v>40944845</v>
      </c>
      <c r="N147" s="4">
        <v>0</v>
      </c>
      <c r="O147" s="4">
        <v>40944845</v>
      </c>
      <c r="P147" s="4">
        <v>10706842</v>
      </c>
      <c r="Q147" s="4">
        <v>30238003</v>
      </c>
      <c r="R147" s="68">
        <f t="shared" si="2"/>
        <v>0.7385057386344972</v>
      </c>
      <c r="S147" s="3" t="s">
        <v>928</v>
      </c>
      <c r="T147" s="12" t="s">
        <v>8113</v>
      </c>
      <c r="U147" s="12" t="s">
        <v>2264</v>
      </c>
      <c r="V147" s="12" t="s">
        <v>927</v>
      </c>
      <c r="W147" s="12" t="s">
        <v>926</v>
      </c>
      <c r="X147" s="12" t="s">
        <v>2263</v>
      </c>
      <c r="Y147" s="12" t="s">
        <v>925</v>
      </c>
      <c r="Z147" s="12" t="s">
        <v>1013</v>
      </c>
      <c r="AA147" s="12" t="s">
        <v>1012</v>
      </c>
      <c r="AB147" s="12" t="s">
        <v>2262</v>
      </c>
      <c r="AC147" s="13">
        <v>11922</v>
      </c>
      <c r="AD147" s="12" t="s">
        <v>1796</v>
      </c>
      <c r="AE147" s="12" t="s">
        <v>8112</v>
      </c>
      <c r="AF147" s="12" t="s">
        <v>8111</v>
      </c>
      <c r="AG147" s="12" t="s">
        <v>8110</v>
      </c>
      <c r="AH147" s="12"/>
      <c r="AI147" s="12" t="s">
        <v>2106</v>
      </c>
      <c r="AJ147" s="12" t="s">
        <v>1083</v>
      </c>
      <c r="AK147" s="12" t="s">
        <v>2260</v>
      </c>
      <c r="AL147" s="12" t="s">
        <v>2259</v>
      </c>
    </row>
    <row r="148" spans="1:38" hidden="1" x14ac:dyDescent="0.25">
      <c r="A148" s="17">
        <v>94551412</v>
      </c>
      <c r="B148" s="14">
        <v>15222</v>
      </c>
      <c r="C148" s="12" t="s">
        <v>2106</v>
      </c>
      <c r="D148" s="12" t="s">
        <v>2258</v>
      </c>
      <c r="E148" s="12" t="s">
        <v>934</v>
      </c>
      <c r="F148" s="3" t="s">
        <v>933</v>
      </c>
      <c r="G148" s="12" t="s">
        <v>932</v>
      </c>
      <c r="H148" s="12" t="s">
        <v>949</v>
      </c>
      <c r="I148" s="12" t="s">
        <v>948</v>
      </c>
      <c r="J148" s="12" t="s">
        <v>931</v>
      </c>
      <c r="K148" s="12" t="s">
        <v>930</v>
      </c>
      <c r="L148" s="12" t="s">
        <v>929</v>
      </c>
      <c r="M148" s="4">
        <v>49034035</v>
      </c>
      <c r="N148" s="4">
        <v>0</v>
      </c>
      <c r="O148" s="4">
        <v>49034035</v>
      </c>
      <c r="P148" s="4">
        <v>12822118</v>
      </c>
      <c r="Q148" s="4">
        <v>36211917</v>
      </c>
      <c r="R148" s="68">
        <f t="shared" si="2"/>
        <v>0.73850575421745324</v>
      </c>
      <c r="S148" s="3" t="s">
        <v>928</v>
      </c>
      <c r="T148" s="12" t="s">
        <v>8109</v>
      </c>
      <c r="U148" s="12" t="s">
        <v>2257</v>
      </c>
      <c r="V148" s="12" t="s">
        <v>927</v>
      </c>
      <c r="W148" s="12" t="s">
        <v>926</v>
      </c>
      <c r="X148" s="12" t="s">
        <v>2256</v>
      </c>
      <c r="Y148" s="12" t="s">
        <v>925</v>
      </c>
      <c r="Z148" s="12" t="s">
        <v>984</v>
      </c>
      <c r="AA148" s="12" t="s">
        <v>983</v>
      </c>
      <c r="AB148" s="12" t="s">
        <v>1789</v>
      </c>
      <c r="AC148" s="13">
        <v>9022</v>
      </c>
      <c r="AD148" s="12" t="s">
        <v>1974</v>
      </c>
      <c r="AE148" s="12" t="s">
        <v>8108</v>
      </c>
      <c r="AF148" s="12" t="s">
        <v>8107</v>
      </c>
      <c r="AG148" s="12" t="s">
        <v>8106</v>
      </c>
      <c r="AH148" s="12"/>
      <c r="AI148" s="12" t="s">
        <v>2106</v>
      </c>
      <c r="AJ148" s="12" t="s">
        <v>1083</v>
      </c>
      <c r="AK148" s="12" t="s">
        <v>2254</v>
      </c>
      <c r="AL148" s="12" t="s">
        <v>2253</v>
      </c>
    </row>
    <row r="149" spans="1:38" hidden="1" x14ac:dyDescent="0.25">
      <c r="A149" s="17">
        <v>1082990906</v>
      </c>
      <c r="B149" s="14">
        <v>15322</v>
      </c>
      <c r="C149" s="12" t="s">
        <v>2106</v>
      </c>
      <c r="D149" s="12" t="s">
        <v>2252</v>
      </c>
      <c r="E149" s="12" t="s">
        <v>934</v>
      </c>
      <c r="F149" s="3" t="s">
        <v>933</v>
      </c>
      <c r="G149" s="12" t="s">
        <v>932</v>
      </c>
      <c r="H149" s="12" t="s">
        <v>949</v>
      </c>
      <c r="I149" s="12" t="s">
        <v>948</v>
      </c>
      <c r="J149" s="12" t="s">
        <v>931</v>
      </c>
      <c r="K149" s="12" t="s">
        <v>930</v>
      </c>
      <c r="L149" s="12" t="s">
        <v>929</v>
      </c>
      <c r="M149" s="4">
        <v>40944845</v>
      </c>
      <c r="N149" s="4">
        <v>0</v>
      </c>
      <c r="O149" s="4">
        <v>40944845</v>
      </c>
      <c r="P149" s="4">
        <v>10706842</v>
      </c>
      <c r="Q149" s="4">
        <v>30238003</v>
      </c>
      <c r="R149" s="68">
        <f t="shared" si="2"/>
        <v>0.7385057386344972</v>
      </c>
      <c r="S149" s="3" t="s">
        <v>928</v>
      </c>
      <c r="T149" s="12" t="s">
        <v>8105</v>
      </c>
      <c r="U149" s="12" t="s">
        <v>2251</v>
      </c>
      <c r="V149" s="12" t="s">
        <v>927</v>
      </c>
      <c r="W149" s="12" t="s">
        <v>926</v>
      </c>
      <c r="X149" s="12" t="s">
        <v>2250</v>
      </c>
      <c r="Y149" s="12" t="s">
        <v>925</v>
      </c>
      <c r="Z149" s="12" t="s">
        <v>984</v>
      </c>
      <c r="AA149" s="12" t="s">
        <v>983</v>
      </c>
      <c r="AB149" s="12" t="s">
        <v>2249</v>
      </c>
      <c r="AC149" s="13">
        <v>11422</v>
      </c>
      <c r="AD149" s="12" t="s">
        <v>2150</v>
      </c>
      <c r="AE149" s="12" t="s">
        <v>8104</v>
      </c>
      <c r="AF149" s="12" t="s">
        <v>8103</v>
      </c>
      <c r="AG149" s="12" t="s">
        <v>8102</v>
      </c>
      <c r="AH149" s="12"/>
      <c r="AI149" s="12" t="s">
        <v>2106</v>
      </c>
      <c r="AJ149" s="12" t="s">
        <v>1083</v>
      </c>
      <c r="AK149" s="12" t="s">
        <v>2247</v>
      </c>
      <c r="AL149" s="12" t="s">
        <v>2246</v>
      </c>
    </row>
    <row r="150" spans="1:38" hidden="1" x14ac:dyDescent="0.25">
      <c r="A150" s="17">
        <v>1045735160</v>
      </c>
      <c r="B150" s="14">
        <v>15422</v>
      </c>
      <c r="C150" s="12" t="s">
        <v>2106</v>
      </c>
      <c r="D150" s="12" t="s">
        <v>2245</v>
      </c>
      <c r="E150" s="12" t="s">
        <v>934</v>
      </c>
      <c r="F150" s="3" t="s">
        <v>933</v>
      </c>
      <c r="G150" s="12" t="s">
        <v>932</v>
      </c>
      <c r="H150" s="12" t="s">
        <v>1080</v>
      </c>
      <c r="I150" s="12" t="s">
        <v>1079</v>
      </c>
      <c r="J150" s="12" t="s">
        <v>931</v>
      </c>
      <c r="K150" s="12" t="s">
        <v>930</v>
      </c>
      <c r="L150" s="12" t="s">
        <v>929</v>
      </c>
      <c r="M150" s="4">
        <v>36453047.729999997</v>
      </c>
      <c r="N150" s="4">
        <v>0</v>
      </c>
      <c r="O150" s="4">
        <v>36453047.729999997</v>
      </c>
      <c r="P150" s="4">
        <v>9537133.7300000004</v>
      </c>
      <c r="Q150" s="4">
        <v>26915913.999999996</v>
      </c>
      <c r="R150" s="68">
        <f t="shared" si="2"/>
        <v>0.73837211635527622</v>
      </c>
      <c r="S150" s="3" t="s">
        <v>928</v>
      </c>
      <c r="T150" s="12" t="s">
        <v>8101</v>
      </c>
      <c r="U150" s="12" t="s">
        <v>2244</v>
      </c>
      <c r="V150" s="12" t="s">
        <v>927</v>
      </c>
      <c r="W150" s="12" t="s">
        <v>926</v>
      </c>
      <c r="X150" s="12" t="s">
        <v>2243</v>
      </c>
      <c r="Y150" s="12" t="s">
        <v>925</v>
      </c>
      <c r="Z150" s="12" t="s">
        <v>984</v>
      </c>
      <c r="AA150" s="12" t="s">
        <v>983</v>
      </c>
      <c r="AB150" s="12" t="s">
        <v>1127</v>
      </c>
      <c r="AC150" s="13">
        <v>34922</v>
      </c>
      <c r="AD150" s="12" t="s">
        <v>1691</v>
      </c>
      <c r="AE150" s="12" t="s">
        <v>8100</v>
      </c>
      <c r="AF150" s="12" t="s">
        <v>8099</v>
      </c>
      <c r="AG150" s="12" t="s">
        <v>8098</v>
      </c>
      <c r="AH150" s="12"/>
      <c r="AI150" s="12" t="s">
        <v>2106</v>
      </c>
      <c r="AJ150" s="12" t="s">
        <v>1083</v>
      </c>
      <c r="AK150" s="12" t="s">
        <v>2242</v>
      </c>
      <c r="AL150" s="12" t="s">
        <v>2241</v>
      </c>
    </row>
    <row r="151" spans="1:38" hidden="1" x14ac:dyDescent="0.25">
      <c r="A151" s="17">
        <v>1121829288</v>
      </c>
      <c r="B151" s="14">
        <v>15522</v>
      </c>
      <c r="C151" s="12" t="s">
        <v>2106</v>
      </c>
      <c r="D151" s="12" t="s">
        <v>2240</v>
      </c>
      <c r="E151" s="12" t="s">
        <v>934</v>
      </c>
      <c r="F151" s="3" t="s">
        <v>933</v>
      </c>
      <c r="G151" s="12" t="s">
        <v>932</v>
      </c>
      <c r="H151" s="12" t="s">
        <v>1092</v>
      </c>
      <c r="I151" s="12" t="s">
        <v>1091</v>
      </c>
      <c r="J151" s="12" t="s">
        <v>931</v>
      </c>
      <c r="K151" s="12" t="s">
        <v>930</v>
      </c>
      <c r="L151" s="12" t="s">
        <v>929</v>
      </c>
      <c r="M151" s="4">
        <v>48470425.600000001</v>
      </c>
      <c r="N151" s="4">
        <v>0</v>
      </c>
      <c r="O151" s="4">
        <v>48470425.600000001</v>
      </c>
      <c r="P151" s="4">
        <v>12681215.6</v>
      </c>
      <c r="Q151" s="4">
        <v>35789210</v>
      </c>
      <c r="R151" s="68">
        <f t="shared" si="2"/>
        <v>0.73837210127571062</v>
      </c>
      <c r="S151" s="3" t="s">
        <v>928</v>
      </c>
      <c r="T151" s="12" t="s">
        <v>8097</v>
      </c>
      <c r="U151" s="12" t="s">
        <v>2239</v>
      </c>
      <c r="V151" s="12" t="s">
        <v>927</v>
      </c>
      <c r="W151" s="12" t="s">
        <v>926</v>
      </c>
      <c r="X151" s="12" t="s">
        <v>2238</v>
      </c>
      <c r="Y151" s="12" t="s">
        <v>925</v>
      </c>
      <c r="Z151" s="12" t="s">
        <v>984</v>
      </c>
      <c r="AA151" s="12" t="s">
        <v>983</v>
      </c>
      <c r="AB151" s="12" t="s">
        <v>1126</v>
      </c>
      <c r="AC151" s="13">
        <v>35022</v>
      </c>
      <c r="AD151" s="12" t="s">
        <v>1692</v>
      </c>
      <c r="AE151" s="12" t="s">
        <v>8096</v>
      </c>
      <c r="AF151" s="12" t="s">
        <v>8095</v>
      </c>
      <c r="AG151" s="12" t="s">
        <v>8094</v>
      </c>
      <c r="AH151" s="12"/>
      <c r="AI151" s="12" t="s">
        <v>2106</v>
      </c>
      <c r="AJ151" s="12" t="s">
        <v>1083</v>
      </c>
      <c r="AK151" s="12" t="s">
        <v>2237</v>
      </c>
      <c r="AL151" s="12" t="s">
        <v>2236</v>
      </c>
    </row>
    <row r="152" spans="1:38" hidden="1" x14ac:dyDescent="0.25">
      <c r="A152" s="17">
        <v>1013604288</v>
      </c>
      <c r="B152" s="14">
        <v>15622</v>
      </c>
      <c r="C152" s="12" t="s">
        <v>2106</v>
      </c>
      <c r="D152" s="12" t="s">
        <v>2235</v>
      </c>
      <c r="E152" s="12" t="s">
        <v>934</v>
      </c>
      <c r="F152" s="3" t="s">
        <v>933</v>
      </c>
      <c r="G152" s="12" t="s">
        <v>932</v>
      </c>
      <c r="H152" s="12" t="s">
        <v>988</v>
      </c>
      <c r="I152" s="12" t="s">
        <v>987</v>
      </c>
      <c r="J152" s="12" t="s">
        <v>931</v>
      </c>
      <c r="K152" s="12" t="s">
        <v>930</v>
      </c>
      <c r="L152" s="12" t="s">
        <v>929</v>
      </c>
      <c r="M152" s="4">
        <v>23331840</v>
      </c>
      <c r="N152" s="4">
        <v>0</v>
      </c>
      <c r="O152" s="4">
        <v>23331840</v>
      </c>
      <c r="P152" s="4">
        <v>4518229</v>
      </c>
      <c r="Q152" s="4">
        <v>18813611</v>
      </c>
      <c r="R152" s="68">
        <f t="shared" si="2"/>
        <v>0.80634922063583503</v>
      </c>
      <c r="S152" s="3" t="s">
        <v>928</v>
      </c>
      <c r="T152" s="12" t="s">
        <v>8093</v>
      </c>
      <c r="U152" s="12" t="s">
        <v>2234</v>
      </c>
      <c r="V152" s="12" t="s">
        <v>927</v>
      </c>
      <c r="W152" s="12" t="s">
        <v>926</v>
      </c>
      <c r="X152" s="12" t="s">
        <v>2233</v>
      </c>
      <c r="Y152" s="12" t="s">
        <v>925</v>
      </c>
      <c r="Z152" s="12" t="s">
        <v>1015</v>
      </c>
      <c r="AA152" s="12" t="s">
        <v>1014</v>
      </c>
      <c r="AB152" s="12" t="s">
        <v>1125</v>
      </c>
      <c r="AC152" s="13">
        <v>35122</v>
      </c>
      <c r="AD152" s="12" t="s">
        <v>1755</v>
      </c>
      <c r="AE152" s="12" t="s">
        <v>8092</v>
      </c>
      <c r="AF152" s="12" t="s">
        <v>8091</v>
      </c>
      <c r="AG152" s="12" t="s">
        <v>8090</v>
      </c>
      <c r="AH152" s="12"/>
      <c r="AI152" s="12" t="s">
        <v>2106</v>
      </c>
      <c r="AJ152" s="12" t="s">
        <v>943</v>
      </c>
      <c r="AK152" s="12" t="s">
        <v>2232</v>
      </c>
      <c r="AL152" s="12" t="s">
        <v>2231</v>
      </c>
    </row>
    <row r="153" spans="1:38" hidden="1" x14ac:dyDescent="0.25">
      <c r="A153" s="17">
        <v>1020749305</v>
      </c>
      <c r="B153" s="14">
        <v>15722</v>
      </c>
      <c r="C153" s="12" t="s">
        <v>2106</v>
      </c>
      <c r="D153" s="12" t="s">
        <v>2230</v>
      </c>
      <c r="E153" s="12" t="s">
        <v>934</v>
      </c>
      <c r="F153" s="3" t="s">
        <v>933</v>
      </c>
      <c r="G153" s="12" t="s">
        <v>932</v>
      </c>
      <c r="H153" s="12" t="s">
        <v>988</v>
      </c>
      <c r="I153" s="12" t="s">
        <v>987</v>
      </c>
      <c r="J153" s="12" t="s">
        <v>931</v>
      </c>
      <c r="K153" s="12" t="s">
        <v>930</v>
      </c>
      <c r="L153" s="12" t="s">
        <v>929</v>
      </c>
      <c r="M153" s="4">
        <v>30986786.129999999</v>
      </c>
      <c r="N153" s="4">
        <v>0</v>
      </c>
      <c r="O153" s="4">
        <v>30986786.129999999</v>
      </c>
      <c r="P153" s="4">
        <v>8107008.1299999999</v>
      </c>
      <c r="Q153" s="4">
        <v>22879778</v>
      </c>
      <c r="R153" s="68">
        <f t="shared" si="2"/>
        <v>0.73837208879977512</v>
      </c>
      <c r="S153" s="3" t="s">
        <v>928</v>
      </c>
      <c r="T153" s="12" t="s">
        <v>8089</v>
      </c>
      <c r="U153" s="12" t="s">
        <v>2229</v>
      </c>
      <c r="V153" s="12" t="s">
        <v>927</v>
      </c>
      <c r="W153" s="12" t="s">
        <v>926</v>
      </c>
      <c r="X153" s="12" t="s">
        <v>2228</v>
      </c>
      <c r="Y153" s="12" t="s">
        <v>925</v>
      </c>
      <c r="Z153" s="12" t="s">
        <v>1015</v>
      </c>
      <c r="AA153" s="12" t="s">
        <v>1014</v>
      </c>
      <c r="AB153" s="12" t="s">
        <v>1095</v>
      </c>
      <c r="AC153" s="13">
        <v>35222</v>
      </c>
      <c r="AD153" s="12" t="s">
        <v>2227</v>
      </c>
      <c r="AE153" s="12" t="s">
        <v>8088</v>
      </c>
      <c r="AF153" s="12" t="s">
        <v>8087</v>
      </c>
      <c r="AG153" s="12" t="s">
        <v>8086</v>
      </c>
      <c r="AH153" s="12"/>
      <c r="AI153" s="12" t="s">
        <v>2106</v>
      </c>
      <c r="AJ153" s="12" t="s">
        <v>943</v>
      </c>
      <c r="AK153" s="12" t="s">
        <v>2226</v>
      </c>
      <c r="AL153" s="12" t="s">
        <v>2225</v>
      </c>
    </row>
    <row r="154" spans="1:38" hidden="1" x14ac:dyDescent="0.25">
      <c r="A154" s="17">
        <v>1015452979</v>
      </c>
      <c r="B154" s="14">
        <v>15822</v>
      </c>
      <c r="C154" s="12" t="s">
        <v>2106</v>
      </c>
      <c r="D154" s="12" t="s">
        <v>2224</v>
      </c>
      <c r="E154" s="12" t="s">
        <v>934</v>
      </c>
      <c r="F154" s="3" t="s">
        <v>933</v>
      </c>
      <c r="G154" s="12" t="s">
        <v>932</v>
      </c>
      <c r="H154" s="12" t="s">
        <v>1092</v>
      </c>
      <c r="I154" s="12" t="s">
        <v>1091</v>
      </c>
      <c r="J154" s="12" t="s">
        <v>931</v>
      </c>
      <c r="K154" s="12" t="s">
        <v>930</v>
      </c>
      <c r="L154" s="12" t="s">
        <v>929</v>
      </c>
      <c r="M154" s="4">
        <v>34322733.329999998</v>
      </c>
      <c r="N154" s="4">
        <v>0</v>
      </c>
      <c r="O154" s="4">
        <v>34322733.329999998</v>
      </c>
      <c r="P154" s="4">
        <v>9414206.3300000001</v>
      </c>
      <c r="Q154" s="4">
        <v>24908527</v>
      </c>
      <c r="R154" s="68">
        <f t="shared" si="2"/>
        <v>0.72571513348060035</v>
      </c>
      <c r="S154" s="3" t="s">
        <v>928</v>
      </c>
      <c r="T154" s="12" t="s">
        <v>8085</v>
      </c>
      <c r="U154" s="12" t="s">
        <v>2223</v>
      </c>
      <c r="V154" s="12" t="s">
        <v>927</v>
      </c>
      <c r="W154" s="12" t="s">
        <v>926</v>
      </c>
      <c r="X154" s="12" t="s">
        <v>2222</v>
      </c>
      <c r="Y154" s="12" t="s">
        <v>925</v>
      </c>
      <c r="Z154" s="12" t="s">
        <v>947</v>
      </c>
      <c r="AA154" s="12" t="s">
        <v>946</v>
      </c>
      <c r="AB154" s="12" t="s">
        <v>951</v>
      </c>
      <c r="AC154" s="13">
        <v>1022</v>
      </c>
      <c r="AD154" s="12" t="s">
        <v>1601</v>
      </c>
      <c r="AE154" s="12" t="s">
        <v>8084</v>
      </c>
      <c r="AF154" s="12" t="s">
        <v>8083</v>
      </c>
      <c r="AG154" s="12" t="s">
        <v>8082</v>
      </c>
      <c r="AH154" s="12"/>
      <c r="AI154" s="12" t="s">
        <v>2106</v>
      </c>
      <c r="AJ154" s="12" t="s">
        <v>1083</v>
      </c>
      <c r="AK154" s="12" t="s">
        <v>2220</v>
      </c>
      <c r="AL154" s="12" t="s">
        <v>2219</v>
      </c>
    </row>
    <row r="155" spans="1:38" hidden="1" x14ac:dyDescent="0.25">
      <c r="A155" s="17">
        <v>1016058183</v>
      </c>
      <c r="B155" s="14">
        <v>15922</v>
      </c>
      <c r="C155" s="12" t="s">
        <v>2106</v>
      </c>
      <c r="D155" s="12" t="s">
        <v>2218</v>
      </c>
      <c r="E155" s="12" t="s">
        <v>934</v>
      </c>
      <c r="F155" s="3" t="s">
        <v>933</v>
      </c>
      <c r="G155" s="12" t="s">
        <v>932</v>
      </c>
      <c r="H155" s="12" t="s">
        <v>949</v>
      </c>
      <c r="I155" s="12" t="s">
        <v>948</v>
      </c>
      <c r="J155" s="12" t="s">
        <v>931</v>
      </c>
      <c r="K155" s="12" t="s">
        <v>930</v>
      </c>
      <c r="L155" s="12" t="s">
        <v>929</v>
      </c>
      <c r="M155" s="4">
        <v>46585234</v>
      </c>
      <c r="N155" s="4">
        <v>9170322</v>
      </c>
      <c r="O155" s="4">
        <v>55755556</v>
      </c>
      <c r="P155" s="4">
        <v>9170322</v>
      </c>
      <c r="Q155" s="4">
        <v>46585234</v>
      </c>
      <c r="R155" s="68">
        <f t="shared" si="2"/>
        <v>0.83552631059763804</v>
      </c>
      <c r="S155" s="3" t="s">
        <v>928</v>
      </c>
      <c r="T155" s="12" t="s">
        <v>8081</v>
      </c>
      <c r="U155" s="12" t="s">
        <v>2217</v>
      </c>
      <c r="V155" s="12" t="s">
        <v>927</v>
      </c>
      <c r="W155" s="12" t="s">
        <v>926</v>
      </c>
      <c r="X155" s="12" t="s">
        <v>2216</v>
      </c>
      <c r="Y155" s="12" t="s">
        <v>925</v>
      </c>
      <c r="Z155" s="12" t="s">
        <v>1015</v>
      </c>
      <c r="AA155" s="12" t="s">
        <v>1014</v>
      </c>
      <c r="AB155" s="12" t="s">
        <v>1993</v>
      </c>
      <c r="AC155" s="13">
        <v>19622</v>
      </c>
      <c r="AD155" s="12" t="s">
        <v>1602</v>
      </c>
      <c r="AE155" s="12" t="s">
        <v>8080</v>
      </c>
      <c r="AF155" s="12" t="s">
        <v>8079</v>
      </c>
      <c r="AG155" s="12" t="s">
        <v>8078</v>
      </c>
      <c r="AH155" s="12"/>
      <c r="AI155" s="12" t="s">
        <v>2106</v>
      </c>
      <c r="AJ155" s="12" t="s">
        <v>1083</v>
      </c>
      <c r="AK155" s="12" t="s">
        <v>2215</v>
      </c>
      <c r="AL155" s="12" t="s">
        <v>2214</v>
      </c>
    </row>
    <row r="156" spans="1:38" hidden="1" x14ac:dyDescent="0.25">
      <c r="A156" s="17">
        <v>79444287</v>
      </c>
      <c r="B156" s="14">
        <v>16022</v>
      </c>
      <c r="C156" s="12" t="s">
        <v>2106</v>
      </c>
      <c r="D156" s="12" t="s">
        <v>2213</v>
      </c>
      <c r="E156" s="12" t="s">
        <v>934</v>
      </c>
      <c r="F156" s="3" t="s">
        <v>933</v>
      </c>
      <c r="G156" s="12" t="s">
        <v>932</v>
      </c>
      <c r="H156" s="12" t="s">
        <v>949</v>
      </c>
      <c r="I156" s="12" t="s">
        <v>948</v>
      </c>
      <c r="J156" s="12" t="s">
        <v>931</v>
      </c>
      <c r="K156" s="12" t="s">
        <v>930</v>
      </c>
      <c r="L156" s="12" t="s">
        <v>929</v>
      </c>
      <c r="M156" s="4">
        <v>46585234</v>
      </c>
      <c r="N156" s="4">
        <v>9170322</v>
      </c>
      <c r="O156" s="4">
        <v>55755556</v>
      </c>
      <c r="P156" s="4">
        <v>9170322</v>
      </c>
      <c r="Q156" s="4">
        <v>46585234</v>
      </c>
      <c r="R156" s="68">
        <f t="shared" si="2"/>
        <v>0.83552631059763804</v>
      </c>
      <c r="S156" s="3" t="s">
        <v>928</v>
      </c>
      <c r="T156" s="12" t="s">
        <v>8077</v>
      </c>
      <c r="U156" s="12" t="s">
        <v>2212</v>
      </c>
      <c r="V156" s="12" t="s">
        <v>927</v>
      </c>
      <c r="W156" s="12" t="s">
        <v>955</v>
      </c>
      <c r="X156" s="12" t="s">
        <v>2211</v>
      </c>
      <c r="Y156" s="12" t="s">
        <v>925</v>
      </c>
      <c r="Z156" s="12" t="s">
        <v>924</v>
      </c>
      <c r="AA156" s="12" t="s">
        <v>923</v>
      </c>
      <c r="AB156" s="12" t="s">
        <v>1986</v>
      </c>
      <c r="AC156" s="13">
        <v>19722</v>
      </c>
      <c r="AD156" s="12" t="s">
        <v>1616</v>
      </c>
      <c r="AE156" s="12" t="s">
        <v>8076</v>
      </c>
      <c r="AF156" s="12" t="s">
        <v>8075</v>
      </c>
      <c r="AG156" s="12" t="s">
        <v>8074</v>
      </c>
      <c r="AH156" s="12"/>
      <c r="AI156" s="12" t="s">
        <v>2106</v>
      </c>
      <c r="AJ156" s="12" t="s">
        <v>1083</v>
      </c>
      <c r="AK156" s="12" t="s">
        <v>2210</v>
      </c>
      <c r="AL156" s="12" t="s">
        <v>2209</v>
      </c>
    </row>
    <row r="157" spans="1:38" hidden="1" x14ac:dyDescent="0.25">
      <c r="A157" s="17">
        <v>1014218411</v>
      </c>
      <c r="B157" s="14">
        <v>16122</v>
      </c>
      <c r="C157" s="12" t="s">
        <v>2106</v>
      </c>
      <c r="D157" s="12" t="s">
        <v>2208</v>
      </c>
      <c r="E157" s="12" t="s">
        <v>934</v>
      </c>
      <c r="F157" s="3" t="s">
        <v>933</v>
      </c>
      <c r="G157" s="12" t="s">
        <v>932</v>
      </c>
      <c r="H157" s="12" t="s">
        <v>949</v>
      </c>
      <c r="I157" s="12" t="s">
        <v>948</v>
      </c>
      <c r="J157" s="12" t="s">
        <v>931</v>
      </c>
      <c r="K157" s="12" t="s">
        <v>930</v>
      </c>
      <c r="L157" s="12" t="s">
        <v>929</v>
      </c>
      <c r="M157" s="4">
        <v>40373867</v>
      </c>
      <c r="N157" s="4">
        <v>0</v>
      </c>
      <c r="O157" s="4">
        <v>40373867</v>
      </c>
      <c r="P157" s="4">
        <v>9537134</v>
      </c>
      <c r="Q157" s="4">
        <v>30836733</v>
      </c>
      <c r="R157" s="68">
        <f t="shared" si="2"/>
        <v>0.76377952599883481</v>
      </c>
      <c r="S157" s="3" t="s">
        <v>928</v>
      </c>
      <c r="T157" s="12" t="s">
        <v>8073</v>
      </c>
      <c r="U157" s="12" t="s">
        <v>2207</v>
      </c>
      <c r="V157" s="12" t="s">
        <v>927</v>
      </c>
      <c r="W157" s="12" t="s">
        <v>926</v>
      </c>
      <c r="X157" s="12" t="s">
        <v>2206</v>
      </c>
      <c r="Y157" s="12" t="s">
        <v>925</v>
      </c>
      <c r="Z157" s="12" t="s">
        <v>924</v>
      </c>
      <c r="AA157" s="12" t="s">
        <v>923</v>
      </c>
      <c r="AB157" s="12" t="s">
        <v>1967</v>
      </c>
      <c r="AC157" s="13">
        <v>20022</v>
      </c>
      <c r="AD157" s="12" t="s">
        <v>1617</v>
      </c>
      <c r="AE157" s="12" t="s">
        <v>8072</v>
      </c>
      <c r="AF157" s="12" t="s">
        <v>8071</v>
      </c>
      <c r="AG157" s="12" t="s">
        <v>8070</v>
      </c>
      <c r="AH157" s="12"/>
      <c r="AI157" s="12" t="s">
        <v>2106</v>
      </c>
      <c r="AJ157" s="12" t="s">
        <v>1083</v>
      </c>
      <c r="AK157" s="12" t="s">
        <v>2205</v>
      </c>
      <c r="AL157" s="12" t="s">
        <v>2204</v>
      </c>
    </row>
    <row r="158" spans="1:38" hidden="1" x14ac:dyDescent="0.25">
      <c r="A158" s="17">
        <v>1124404526</v>
      </c>
      <c r="B158" s="14">
        <v>16222</v>
      </c>
      <c r="C158" s="12" t="s">
        <v>2106</v>
      </c>
      <c r="D158" s="12" t="s">
        <v>2203</v>
      </c>
      <c r="E158" s="12" t="s">
        <v>934</v>
      </c>
      <c r="F158" s="3" t="s">
        <v>933</v>
      </c>
      <c r="G158" s="12" t="s">
        <v>932</v>
      </c>
      <c r="H158" s="12" t="s">
        <v>949</v>
      </c>
      <c r="I158" s="12" t="s">
        <v>948</v>
      </c>
      <c r="J158" s="12" t="s">
        <v>931</v>
      </c>
      <c r="K158" s="12" t="s">
        <v>930</v>
      </c>
      <c r="L158" s="12" t="s">
        <v>929</v>
      </c>
      <c r="M158" s="4">
        <v>40373867</v>
      </c>
      <c r="N158" s="4">
        <v>0</v>
      </c>
      <c r="O158" s="4">
        <v>40373867</v>
      </c>
      <c r="P158" s="4">
        <v>4768567</v>
      </c>
      <c r="Q158" s="4">
        <v>35605300</v>
      </c>
      <c r="R158" s="68">
        <f t="shared" si="2"/>
        <v>0.88188976299941746</v>
      </c>
      <c r="S158" s="3" t="s">
        <v>928</v>
      </c>
      <c r="T158" s="12" t="s">
        <v>8069</v>
      </c>
      <c r="U158" s="12" t="s">
        <v>2202</v>
      </c>
      <c r="V158" s="12" t="s">
        <v>927</v>
      </c>
      <c r="W158" s="12" t="s">
        <v>926</v>
      </c>
      <c r="X158" s="12" t="s">
        <v>2201</v>
      </c>
      <c r="Y158" s="12" t="s">
        <v>925</v>
      </c>
      <c r="Z158" s="12" t="s">
        <v>984</v>
      </c>
      <c r="AA158" s="12" t="s">
        <v>983</v>
      </c>
      <c r="AB158" s="12" t="s">
        <v>1973</v>
      </c>
      <c r="AC158" s="13">
        <v>19922</v>
      </c>
      <c r="AD158" s="12" t="s">
        <v>1860</v>
      </c>
      <c r="AE158" s="12" t="s">
        <v>8068</v>
      </c>
      <c r="AF158" s="12" t="s">
        <v>8067</v>
      </c>
      <c r="AG158" s="12" t="s">
        <v>8066</v>
      </c>
      <c r="AH158" s="12"/>
      <c r="AI158" s="12" t="s">
        <v>2106</v>
      </c>
      <c r="AJ158" s="12" t="s">
        <v>1083</v>
      </c>
      <c r="AK158" s="12" t="s">
        <v>2200</v>
      </c>
      <c r="AL158" s="12" t="s">
        <v>2199</v>
      </c>
    </row>
    <row r="159" spans="1:38" hidden="1" x14ac:dyDescent="0.25">
      <c r="A159" s="17">
        <v>1016040173</v>
      </c>
      <c r="B159" s="14">
        <v>16322</v>
      </c>
      <c r="C159" s="12" t="s">
        <v>2106</v>
      </c>
      <c r="D159" s="12" t="s">
        <v>2198</v>
      </c>
      <c r="E159" s="12" t="s">
        <v>934</v>
      </c>
      <c r="F159" s="3" t="s">
        <v>933</v>
      </c>
      <c r="G159" s="12" t="s">
        <v>932</v>
      </c>
      <c r="H159" s="12" t="s">
        <v>949</v>
      </c>
      <c r="I159" s="12" t="s">
        <v>948</v>
      </c>
      <c r="J159" s="12" t="s">
        <v>931</v>
      </c>
      <c r="K159" s="12" t="s">
        <v>930</v>
      </c>
      <c r="L159" s="12" t="s">
        <v>929</v>
      </c>
      <c r="M159" s="4">
        <v>37406761</v>
      </c>
      <c r="N159" s="4">
        <v>0</v>
      </c>
      <c r="O159" s="4">
        <v>37406761</v>
      </c>
      <c r="P159" s="4">
        <v>10172942</v>
      </c>
      <c r="Q159" s="4">
        <v>27233819</v>
      </c>
      <c r="R159" s="68">
        <f t="shared" si="2"/>
        <v>0.72804536591660529</v>
      </c>
      <c r="S159" s="3" t="s">
        <v>928</v>
      </c>
      <c r="T159" s="12" t="s">
        <v>8065</v>
      </c>
      <c r="U159" s="12" t="s">
        <v>2197</v>
      </c>
      <c r="V159" s="12" t="s">
        <v>927</v>
      </c>
      <c r="W159" s="12" t="s">
        <v>926</v>
      </c>
      <c r="X159" s="12" t="s">
        <v>2196</v>
      </c>
      <c r="Y159" s="12" t="s">
        <v>925</v>
      </c>
      <c r="Z159" s="12" t="s">
        <v>979</v>
      </c>
      <c r="AA159" s="12" t="s">
        <v>978</v>
      </c>
      <c r="AB159" s="12" t="s">
        <v>1032</v>
      </c>
      <c r="AC159" s="13">
        <v>29522</v>
      </c>
      <c r="AD159" s="12" t="s">
        <v>1861</v>
      </c>
      <c r="AE159" s="12" t="s">
        <v>8064</v>
      </c>
      <c r="AF159" s="12" t="s">
        <v>8063</v>
      </c>
      <c r="AG159" s="12" t="s">
        <v>8062</v>
      </c>
      <c r="AH159" s="12"/>
      <c r="AI159" s="12" t="s">
        <v>2106</v>
      </c>
      <c r="AJ159" s="12" t="s">
        <v>1083</v>
      </c>
      <c r="AK159" s="12" t="s">
        <v>2195</v>
      </c>
      <c r="AL159" s="12" t="s">
        <v>2194</v>
      </c>
    </row>
    <row r="160" spans="1:38" hidden="1" x14ac:dyDescent="0.25">
      <c r="A160" s="17">
        <v>77022061</v>
      </c>
      <c r="B160" s="14">
        <v>16422</v>
      </c>
      <c r="C160" s="12" t="s">
        <v>2106</v>
      </c>
      <c r="D160" s="12" t="s">
        <v>2193</v>
      </c>
      <c r="E160" s="12" t="s">
        <v>934</v>
      </c>
      <c r="F160" s="3" t="s">
        <v>933</v>
      </c>
      <c r="G160" s="12" t="s">
        <v>932</v>
      </c>
      <c r="H160" s="12" t="s">
        <v>1092</v>
      </c>
      <c r="I160" s="12" t="s">
        <v>1091</v>
      </c>
      <c r="J160" s="12" t="s">
        <v>931</v>
      </c>
      <c r="K160" s="12" t="s">
        <v>930</v>
      </c>
      <c r="L160" s="12" t="s">
        <v>929</v>
      </c>
      <c r="M160" s="4">
        <v>114466509</v>
      </c>
      <c r="N160" s="4">
        <v>0</v>
      </c>
      <c r="O160" s="4">
        <v>114466509</v>
      </c>
      <c r="P160" s="4">
        <v>28700058</v>
      </c>
      <c r="Q160" s="4">
        <v>85766451</v>
      </c>
      <c r="R160" s="68">
        <f t="shared" si="2"/>
        <v>0.74927113396984968</v>
      </c>
      <c r="S160" s="3" t="s">
        <v>928</v>
      </c>
      <c r="T160" s="12" t="s">
        <v>8061</v>
      </c>
      <c r="U160" s="12" t="s">
        <v>2192</v>
      </c>
      <c r="V160" s="12" t="s">
        <v>927</v>
      </c>
      <c r="W160" s="12" t="s">
        <v>926</v>
      </c>
      <c r="X160" s="12" t="s">
        <v>2191</v>
      </c>
      <c r="Y160" s="12" t="s">
        <v>925</v>
      </c>
      <c r="Z160" s="12" t="s">
        <v>924</v>
      </c>
      <c r="AA160" s="12" t="s">
        <v>923</v>
      </c>
      <c r="AB160" s="12" t="s">
        <v>1197</v>
      </c>
      <c r="AC160" s="13">
        <v>22822</v>
      </c>
      <c r="AD160" s="12" t="s">
        <v>1378</v>
      </c>
      <c r="AE160" s="12" t="s">
        <v>8060</v>
      </c>
      <c r="AF160" s="12" t="s">
        <v>8059</v>
      </c>
      <c r="AG160" s="12" t="s">
        <v>8058</v>
      </c>
      <c r="AH160" s="12"/>
      <c r="AI160" s="12" t="s">
        <v>2106</v>
      </c>
      <c r="AJ160" s="12" t="s">
        <v>1083</v>
      </c>
      <c r="AK160" s="12" t="s">
        <v>2190</v>
      </c>
      <c r="AL160" s="12" t="s">
        <v>2189</v>
      </c>
    </row>
    <row r="161" spans="1:38" hidden="1" x14ac:dyDescent="0.25">
      <c r="A161" s="17">
        <v>79781324</v>
      </c>
      <c r="B161" s="14">
        <v>16522</v>
      </c>
      <c r="C161" s="12" t="s">
        <v>2106</v>
      </c>
      <c r="D161" s="12" t="s">
        <v>2188</v>
      </c>
      <c r="E161" s="12" t="s">
        <v>934</v>
      </c>
      <c r="F161" s="3" t="s">
        <v>933</v>
      </c>
      <c r="G161" s="12" t="s">
        <v>932</v>
      </c>
      <c r="H161" s="12" t="s">
        <v>1092</v>
      </c>
      <c r="I161" s="12" t="s">
        <v>1091</v>
      </c>
      <c r="J161" s="12" t="s">
        <v>931</v>
      </c>
      <c r="K161" s="12" t="s">
        <v>930</v>
      </c>
      <c r="L161" s="12" t="s">
        <v>929</v>
      </c>
      <c r="M161" s="4">
        <v>114466509</v>
      </c>
      <c r="N161" s="4">
        <v>0</v>
      </c>
      <c r="O161" s="4">
        <v>114466509</v>
      </c>
      <c r="P161" s="4">
        <v>28700058</v>
      </c>
      <c r="Q161" s="4">
        <v>85766451</v>
      </c>
      <c r="R161" s="68">
        <f t="shared" si="2"/>
        <v>0.74927113396984968</v>
      </c>
      <c r="S161" s="3" t="s">
        <v>928</v>
      </c>
      <c r="T161" s="12" t="s">
        <v>8057</v>
      </c>
      <c r="U161" s="12" t="s">
        <v>2187</v>
      </c>
      <c r="V161" s="12" t="s">
        <v>927</v>
      </c>
      <c r="W161" s="12" t="s">
        <v>926</v>
      </c>
      <c r="X161" s="12" t="s">
        <v>2186</v>
      </c>
      <c r="Y161" s="12" t="s">
        <v>925</v>
      </c>
      <c r="Z161" s="12" t="s">
        <v>984</v>
      </c>
      <c r="AA161" s="12" t="s">
        <v>983</v>
      </c>
      <c r="AB161" s="12" t="s">
        <v>1444</v>
      </c>
      <c r="AC161" s="13">
        <v>22922</v>
      </c>
      <c r="AD161" s="12" t="s">
        <v>1379</v>
      </c>
      <c r="AE161" s="12" t="s">
        <v>8056</v>
      </c>
      <c r="AF161" s="12" t="s">
        <v>8055</v>
      </c>
      <c r="AG161" s="12" t="s">
        <v>8054</v>
      </c>
      <c r="AH161" s="12"/>
      <c r="AI161" s="12" t="s">
        <v>2106</v>
      </c>
      <c r="AJ161" s="12" t="s">
        <v>1083</v>
      </c>
      <c r="AK161" s="12" t="s">
        <v>2185</v>
      </c>
      <c r="AL161" s="12" t="s">
        <v>2184</v>
      </c>
    </row>
    <row r="162" spans="1:38" hidden="1" x14ac:dyDescent="0.25">
      <c r="A162" s="17">
        <v>1020732149</v>
      </c>
      <c r="B162" s="14">
        <v>16622</v>
      </c>
      <c r="C162" s="12" t="s">
        <v>2106</v>
      </c>
      <c r="D162" s="12" t="s">
        <v>2183</v>
      </c>
      <c r="E162" s="12" t="s">
        <v>934</v>
      </c>
      <c r="F162" s="3" t="s">
        <v>933</v>
      </c>
      <c r="G162" s="12" t="s">
        <v>932</v>
      </c>
      <c r="H162" s="12" t="s">
        <v>1092</v>
      </c>
      <c r="I162" s="12" t="s">
        <v>1091</v>
      </c>
      <c r="J162" s="12" t="s">
        <v>931</v>
      </c>
      <c r="K162" s="12" t="s">
        <v>930</v>
      </c>
      <c r="L162" s="12" t="s">
        <v>929</v>
      </c>
      <c r="M162" s="4">
        <v>69898221</v>
      </c>
      <c r="N162" s="4">
        <v>0</v>
      </c>
      <c r="O162" s="4">
        <v>69898221</v>
      </c>
      <c r="P162" s="4">
        <v>17525502</v>
      </c>
      <c r="Q162" s="4">
        <v>52372719</v>
      </c>
      <c r="R162" s="68">
        <f t="shared" si="2"/>
        <v>0.74927112951844654</v>
      </c>
      <c r="S162" s="3" t="s">
        <v>928</v>
      </c>
      <c r="T162" s="12" t="s">
        <v>8053</v>
      </c>
      <c r="U162" s="12" t="s">
        <v>2182</v>
      </c>
      <c r="V162" s="12" t="s">
        <v>927</v>
      </c>
      <c r="W162" s="12" t="s">
        <v>926</v>
      </c>
      <c r="X162" s="12" t="s">
        <v>2181</v>
      </c>
      <c r="Y162" s="12" t="s">
        <v>925</v>
      </c>
      <c r="Z162" s="12" t="s">
        <v>924</v>
      </c>
      <c r="AA162" s="12" t="s">
        <v>923</v>
      </c>
      <c r="AB162" s="12" t="s">
        <v>1142</v>
      </c>
      <c r="AC162" s="13">
        <v>22622</v>
      </c>
      <c r="AD162" s="12" t="s">
        <v>1385</v>
      </c>
      <c r="AE162" s="12" t="s">
        <v>8052</v>
      </c>
      <c r="AF162" s="12" t="s">
        <v>8051</v>
      </c>
      <c r="AG162" s="12" t="s">
        <v>8050</v>
      </c>
      <c r="AH162" s="12"/>
      <c r="AI162" s="12" t="s">
        <v>2106</v>
      </c>
      <c r="AJ162" s="12" t="s">
        <v>1083</v>
      </c>
      <c r="AK162" s="12" t="s">
        <v>1536</v>
      </c>
      <c r="AL162" s="12" t="s">
        <v>2180</v>
      </c>
    </row>
    <row r="163" spans="1:38" hidden="1" x14ac:dyDescent="0.25">
      <c r="A163" s="17">
        <v>79944877</v>
      </c>
      <c r="B163" s="14">
        <v>16722</v>
      </c>
      <c r="C163" s="12" t="s">
        <v>2106</v>
      </c>
      <c r="D163" s="12" t="s">
        <v>2179</v>
      </c>
      <c r="E163" s="12" t="s">
        <v>934</v>
      </c>
      <c r="F163" s="3" t="s">
        <v>933</v>
      </c>
      <c r="G163" s="12" t="s">
        <v>932</v>
      </c>
      <c r="H163" s="12" t="s">
        <v>1092</v>
      </c>
      <c r="I163" s="12" t="s">
        <v>1091</v>
      </c>
      <c r="J163" s="12" t="s">
        <v>931</v>
      </c>
      <c r="K163" s="12" t="s">
        <v>930</v>
      </c>
      <c r="L163" s="12" t="s">
        <v>929</v>
      </c>
      <c r="M163" s="4">
        <v>54520616</v>
      </c>
      <c r="N163" s="4">
        <v>0</v>
      </c>
      <c r="O163" s="4">
        <v>54520616</v>
      </c>
      <c r="P163" s="4">
        <v>18438459</v>
      </c>
      <c r="Q163" s="4">
        <v>36082157</v>
      </c>
      <c r="R163" s="68">
        <f t="shared" si="2"/>
        <v>0.66180758119093885</v>
      </c>
      <c r="S163" s="3" t="s">
        <v>928</v>
      </c>
      <c r="T163" s="12" t="s">
        <v>8049</v>
      </c>
      <c r="U163" s="12" t="s">
        <v>2178</v>
      </c>
      <c r="V163" s="12" t="s">
        <v>927</v>
      </c>
      <c r="W163" s="12" t="s">
        <v>926</v>
      </c>
      <c r="X163" s="12" t="s">
        <v>2177</v>
      </c>
      <c r="Y163" s="12" t="s">
        <v>925</v>
      </c>
      <c r="Z163" s="12" t="s">
        <v>984</v>
      </c>
      <c r="AA163" s="12" t="s">
        <v>983</v>
      </c>
      <c r="AB163" s="12" t="s">
        <v>1344</v>
      </c>
      <c r="AC163" s="13">
        <v>22522</v>
      </c>
      <c r="AD163" s="12" t="s">
        <v>1386</v>
      </c>
      <c r="AE163" s="12" t="s">
        <v>8048</v>
      </c>
      <c r="AF163" s="12" t="s">
        <v>8047</v>
      </c>
      <c r="AG163" s="12" t="s">
        <v>8046</v>
      </c>
      <c r="AH163" s="12"/>
      <c r="AI163" s="12" t="s">
        <v>2106</v>
      </c>
      <c r="AJ163" s="12" t="s">
        <v>1083</v>
      </c>
      <c r="AK163" s="12" t="s">
        <v>2176</v>
      </c>
      <c r="AL163" s="12" t="s">
        <v>2175</v>
      </c>
    </row>
    <row r="164" spans="1:38" hidden="1" x14ac:dyDescent="0.25">
      <c r="A164" s="17">
        <v>1111790066</v>
      </c>
      <c r="B164" s="14">
        <v>16822</v>
      </c>
      <c r="C164" s="12" t="s">
        <v>2106</v>
      </c>
      <c r="D164" s="12" t="s">
        <v>2174</v>
      </c>
      <c r="E164" s="12" t="s">
        <v>934</v>
      </c>
      <c r="F164" s="3" t="s">
        <v>933</v>
      </c>
      <c r="G164" s="12" t="s">
        <v>932</v>
      </c>
      <c r="H164" s="12" t="s">
        <v>949</v>
      </c>
      <c r="I164" s="12" t="s">
        <v>948</v>
      </c>
      <c r="J164" s="12" t="s">
        <v>931</v>
      </c>
      <c r="K164" s="12" t="s">
        <v>930</v>
      </c>
      <c r="L164" s="12" t="s">
        <v>929</v>
      </c>
      <c r="M164" s="4">
        <v>40944845</v>
      </c>
      <c r="N164" s="4">
        <v>0</v>
      </c>
      <c r="O164" s="4">
        <v>40944845</v>
      </c>
      <c r="P164" s="4">
        <v>10706842</v>
      </c>
      <c r="Q164" s="4">
        <v>30238003</v>
      </c>
      <c r="R164" s="68">
        <f t="shared" si="2"/>
        <v>0.7385057386344972</v>
      </c>
      <c r="S164" s="3" t="s">
        <v>928</v>
      </c>
      <c r="T164" s="12" t="s">
        <v>8045</v>
      </c>
      <c r="U164" s="12" t="s">
        <v>2173</v>
      </c>
      <c r="V164" s="12" t="s">
        <v>927</v>
      </c>
      <c r="W164" s="12" t="s">
        <v>926</v>
      </c>
      <c r="X164" s="12" t="s">
        <v>2172</v>
      </c>
      <c r="Y164" s="12" t="s">
        <v>925</v>
      </c>
      <c r="Z164" s="12" t="s">
        <v>984</v>
      </c>
      <c r="AA164" s="12" t="s">
        <v>983</v>
      </c>
      <c r="AB164" s="12" t="s">
        <v>2024</v>
      </c>
      <c r="AC164" s="13">
        <v>12122</v>
      </c>
      <c r="AD164" s="12" t="s">
        <v>1628</v>
      </c>
      <c r="AE164" s="12" t="s">
        <v>8044</v>
      </c>
      <c r="AF164" s="12" t="s">
        <v>8043</v>
      </c>
      <c r="AG164" s="12" t="s">
        <v>8042</v>
      </c>
      <c r="AH164" s="12"/>
      <c r="AI164" s="12" t="s">
        <v>2106</v>
      </c>
      <c r="AJ164" s="12" t="s">
        <v>1083</v>
      </c>
      <c r="AK164" s="12" t="s">
        <v>2170</v>
      </c>
      <c r="AL164" s="12" t="s">
        <v>2169</v>
      </c>
    </row>
    <row r="165" spans="1:38" hidden="1" x14ac:dyDescent="0.25">
      <c r="A165" s="17">
        <v>1032440947</v>
      </c>
      <c r="B165" s="14">
        <v>16922</v>
      </c>
      <c r="C165" s="12" t="s">
        <v>2106</v>
      </c>
      <c r="D165" s="12" t="s">
        <v>2168</v>
      </c>
      <c r="E165" s="12" t="s">
        <v>934</v>
      </c>
      <c r="F165" s="3" t="s">
        <v>933</v>
      </c>
      <c r="G165" s="12" t="s">
        <v>932</v>
      </c>
      <c r="H165" s="12" t="s">
        <v>1141</v>
      </c>
      <c r="I165" s="12" t="s">
        <v>1140</v>
      </c>
      <c r="J165" s="12" t="s">
        <v>931</v>
      </c>
      <c r="K165" s="12" t="s">
        <v>930</v>
      </c>
      <c r="L165" s="12" t="s">
        <v>929</v>
      </c>
      <c r="M165" s="4">
        <v>55156425</v>
      </c>
      <c r="N165" s="4">
        <v>0</v>
      </c>
      <c r="O165" s="4">
        <v>55156425</v>
      </c>
      <c r="P165" s="4">
        <v>14305701</v>
      </c>
      <c r="Q165" s="4">
        <v>40850724</v>
      </c>
      <c r="R165" s="68">
        <f t="shared" si="2"/>
        <v>0.74063400592043449</v>
      </c>
      <c r="S165" s="3" t="s">
        <v>928</v>
      </c>
      <c r="T165" s="12" t="s">
        <v>8041</v>
      </c>
      <c r="U165" s="12" t="s">
        <v>2167</v>
      </c>
      <c r="V165" s="12" t="s">
        <v>927</v>
      </c>
      <c r="W165" s="12" t="s">
        <v>926</v>
      </c>
      <c r="X165" s="12" t="s">
        <v>2166</v>
      </c>
      <c r="Y165" s="12" t="s">
        <v>925</v>
      </c>
      <c r="Z165" s="12" t="s">
        <v>1015</v>
      </c>
      <c r="AA165" s="12" t="s">
        <v>1014</v>
      </c>
      <c r="AB165" s="12" t="s">
        <v>1392</v>
      </c>
      <c r="AC165" s="13">
        <v>16922</v>
      </c>
      <c r="AD165" s="12" t="s">
        <v>1629</v>
      </c>
      <c r="AE165" s="12" t="s">
        <v>8040</v>
      </c>
      <c r="AF165" s="12" t="s">
        <v>8039</v>
      </c>
      <c r="AG165" s="12" t="s">
        <v>8038</v>
      </c>
      <c r="AH165" s="12"/>
      <c r="AI165" s="12" t="s">
        <v>2106</v>
      </c>
      <c r="AJ165" s="12" t="s">
        <v>1083</v>
      </c>
      <c r="AK165" s="12" t="s">
        <v>2165</v>
      </c>
      <c r="AL165" s="12" t="s">
        <v>2164</v>
      </c>
    </row>
    <row r="166" spans="1:38" hidden="1" x14ac:dyDescent="0.25">
      <c r="A166" s="17">
        <v>79456039</v>
      </c>
      <c r="B166" s="14">
        <v>17022</v>
      </c>
      <c r="C166" s="12" t="s">
        <v>2106</v>
      </c>
      <c r="D166" s="12" t="s">
        <v>2163</v>
      </c>
      <c r="E166" s="12" t="s">
        <v>934</v>
      </c>
      <c r="F166" s="3" t="s">
        <v>933</v>
      </c>
      <c r="G166" s="12" t="s">
        <v>932</v>
      </c>
      <c r="H166" s="12" t="s">
        <v>1167</v>
      </c>
      <c r="I166" s="12" t="s">
        <v>1166</v>
      </c>
      <c r="J166" s="12" t="s">
        <v>931</v>
      </c>
      <c r="K166" s="12" t="s">
        <v>930</v>
      </c>
      <c r="L166" s="12" t="s">
        <v>929</v>
      </c>
      <c r="M166" s="4">
        <v>84307490</v>
      </c>
      <c r="N166" s="4">
        <v>0</v>
      </c>
      <c r="O166" s="4">
        <v>84307490</v>
      </c>
      <c r="P166" s="4">
        <v>21866496</v>
      </c>
      <c r="Q166" s="4">
        <v>62440994</v>
      </c>
      <c r="R166" s="68">
        <f t="shared" si="2"/>
        <v>0.74063400535349821</v>
      </c>
      <c r="S166" s="3" t="s">
        <v>928</v>
      </c>
      <c r="T166" s="12" t="s">
        <v>8037</v>
      </c>
      <c r="U166" s="12" t="s">
        <v>2162</v>
      </c>
      <c r="V166" s="12" t="s">
        <v>927</v>
      </c>
      <c r="W166" s="12" t="s">
        <v>926</v>
      </c>
      <c r="X166" s="12" t="s">
        <v>2161</v>
      </c>
      <c r="Y166" s="12" t="s">
        <v>925</v>
      </c>
      <c r="Z166" s="12" t="s">
        <v>984</v>
      </c>
      <c r="AA166" s="12" t="s">
        <v>983</v>
      </c>
      <c r="AB166" s="12" t="s">
        <v>2063</v>
      </c>
      <c r="AC166" s="13">
        <v>18522</v>
      </c>
      <c r="AD166" s="12" t="s">
        <v>1392</v>
      </c>
      <c r="AE166" s="12" t="s">
        <v>8036</v>
      </c>
      <c r="AF166" s="12" t="s">
        <v>8035</v>
      </c>
      <c r="AG166" s="12" t="s">
        <v>8034</v>
      </c>
      <c r="AH166" s="12"/>
      <c r="AI166" s="12" t="s">
        <v>2106</v>
      </c>
      <c r="AJ166" s="12" t="s">
        <v>1083</v>
      </c>
      <c r="AK166" s="12" t="s">
        <v>2160</v>
      </c>
      <c r="AL166" s="12" t="s">
        <v>2159</v>
      </c>
    </row>
    <row r="167" spans="1:38" hidden="1" x14ac:dyDescent="0.25">
      <c r="A167" s="17">
        <v>1036937071</v>
      </c>
      <c r="B167" s="14">
        <v>17122</v>
      </c>
      <c r="C167" s="12" t="s">
        <v>2106</v>
      </c>
      <c r="D167" s="12" t="s">
        <v>2158</v>
      </c>
      <c r="E167" s="12" t="s">
        <v>934</v>
      </c>
      <c r="F167" s="3" t="s">
        <v>933</v>
      </c>
      <c r="G167" s="12" t="s">
        <v>932</v>
      </c>
      <c r="H167" s="12" t="s">
        <v>1167</v>
      </c>
      <c r="I167" s="12" t="s">
        <v>1166</v>
      </c>
      <c r="J167" s="12" t="s">
        <v>931</v>
      </c>
      <c r="K167" s="12" t="s">
        <v>930</v>
      </c>
      <c r="L167" s="12" t="s">
        <v>929</v>
      </c>
      <c r="M167" s="4">
        <v>63642044</v>
      </c>
      <c r="N167" s="4">
        <v>0</v>
      </c>
      <c r="O167" s="4">
        <v>63642044</v>
      </c>
      <c r="P167" s="4">
        <v>16506582</v>
      </c>
      <c r="Q167" s="4">
        <v>47135462</v>
      </c>
      <c r="R167" s="68">
        <f t="shared" si="2"/>
        <v>0.74063400603538121</v>
      </c>
      <c r="S167" s="3" t="s">
        <v>928</v>
      </c>
      <c r="T167" s="12" t="s">
        <v>8033</v>
      </c>
      <c r="U167" s="12" t="s">
        <v>2157</v>
      </c>
      <c r="V167" s="12" t="s">
        <v>927</v>
      </c>
      <c r="W167" s="12" t="s">
        <v>926</v>
      </c>
      <c r="X167" s="12" t="s">
        <v>2156</v>
      </c>
      <c r="Y167" s="12" t="s">
        <v>925</v>
      </c>
      <c r="Z167" s="12" t="s">
        <v>984</v>
      </c>
      <c r="AA167" s="12" t="s">
        <v>983</v>
      </c>
      <c r="AB167" s="12" t="s">
        <v>1601</v>
      </c>
      <c r="AC167" s="13">
        <v>15522</v>
      </c>
      <c r="AD167" s="12" t="s">
        <v>1393</v>
      </c>
      <c r="AE167" s="12" t="s">
        <v>8032</v>
      </c>
      <c r="AF167" s="12" t="s">
        <v>8031</v>
      </c>
      <c r="AG167" s="12" t="s">
        <v>8030</v>
      </c>
      <c r="AH167" s="12"/>
      <c r="AI167" s="12" t="s">
        <v>2106</v>
      </c>
      <c r="AJ167" s="12" t="s">
        <v>1083</v>
      </c>
      <c r="AK167" s="12" t="s">
        <v>2155</v>
      </c>
      <c r="AL167" s="12" t="s">
        <v>2154</v>
      </c>
    </row>
    <row r="168" spans="1:38" hidden="1" x14ac:dyDescent="0.25">
      <c r="A168" s="17">
        <v>80245763</v>
      </c>
      <c r="B168" s="14">
        <v>17222</v>
      </c>
      <c r="C168" s="12" t="s">
        <v>2106</v>
      </c>
      <c r="D168" s="12" t="s">
        <v>2153</v>
      </c>
      <c r="E168" s="12" t="s">
        <v>934</v>
      </c>
      <c r="F168" s="3" t="s">
        <v>933</v>
      </c>
      <c r="G168" s="12" t="s">
        <v>932</v>
      </c>
      <c r="H168" s="12" t="s">
        <v>1141</v>
      </c>
      <c r="I168" s="12" t="s">
        <v>1140</v>
      </c>
      <c r="J168" s="12" t="s">
        <v>931</v>
      </c>
      <c r="K168" s="12" t="s">
        <v>930</v>
      </c>
      <c r="L168" s="12" t="s">
        <v>929</v>
      </c>
      <c r="M168" s="4">
        <v>34028578</v>
      </c>
      <c r="N168" s="4">
        <v>0</v>
      </c>
      <c r="O168" s="4">
        <v>34028578</v>
      </c>
      <c r="P168" s="4">
        <v>9120051</v>
      </c>
      <c r="Q168" s="4">
        <v>24908527</v>
      </c>
      <c r="R168" s="68">
        <f t="shared" si="2"/>
        <v>0.73198847744974826</v>
      </c>
      <c r="S168" s="3" t="s">
        <v>928</v>
      </c>
      <c r="T168" s="12" t="s">
        <v>8029</v>
      </c>
      <c r="U168" s="12" t="s">
        <v>2152</v>
      </c>
      <c r="V168" s="12" t="s">
        <v>927</v>
      </c>
      <c r="W168" s="12" t="s">
        <v>926</v>
      </c>
      <c r="X168" s="12" t="s">
        <v>2151</v>
      </c>
      <c r="Y168" s="12" t="s">
        <v>925</v>
      </c>
      <c r="Z168" s="12" t="s">
        <v>924</v>
      </c>
      <c r="AA168" s="12" t="s">
        <v>923</v>
      </c>
      <c r="AB168" s="12" t="s">
        <v>2150</v>
      </c>
      <c r="AC168" s="13">
        <v>15222</v>
      </c>
      <c r="AD168" s="12" t="s">
        <v>1406</v>
      </c>
      <c r="AE168" s="12" t="s">
        <v>8028</v>
      </c>
      <c r="AF168" s="12" t="s">
        <v>8027</v>
      </c>
      <c r="AG168" s="12" t="s">
        <v>8026</v>
      </c>
      <c r="AH168" s="12"/>
      <c r="AI168" s="12" t="s">
        <v>2106</v>
      </c>
      <c r="AJ168" s="12" t="s">
        <v>1083</v>
      </c>
      <c r="AK168" s="12" t="s">
        <v>2149</v>
      </c>
      <c r="AL168" s="12" t="s">
        <v>2148</v>
      </c>
    </row>
    <row r="169" spans="1:38" hidden="1" x14ac:dyDescent="0.25">
      <c r="A169" s="17">
        <v>1053830119</v>
      </c>
      <c r="B169" s="14">
        <v>17322</v>
      </c>
      <c r="C169" s="12" t="s">
        <v>2106</v>
      </c>
      <c r="D169" s="12" t="s">
        <v>2147</v>
      </c>
      <c r="E169" s="12" t="s">
        <v>934</v>
      </c>
      <c r="F169" s="3" t="s">
        <v>933</v>
      </c>
      <c r="G169" s="12" t="s">
        <v>932</v>
      </c>
      <c r="H169" s="12" t="s">
        <v>949</v>
      </c>
      <c r="I169" s="12" t="s">
        <v>948</v>
      </c>
      <c r="J169" s="12" t="s">
        <v>931</v>
      </c>
      <c r="K169" s="12" t="s">
        <v>930</v>
      </c>
      <c r="L169" s="12" t="s">
        <v>929</v>
      </c>
      <c r="M169" s="4">
        <v>46585234</v>
      </c>
      <c r="N169" s="4">
        <v>9170322</v>
      </c>
      <c r="O169" s="4">
        <v>55755556</v>
      </c>
      <c r="P169" s="4">
        <v>9353728</v>
      </c>
      <c r="Q169" s="4">
        <v>46401828</v>
      </c>
      <c r="R169" s="68">
        <f t="shared" si="2"/>
        <v>0.83223684470118098</v>
      </c>
      <c r="S169" s="3" t="s">
        <v>928</v>
      </c>
      <c r="T169" s="12" t="s">
        <v>8025</v>
      </c>
      <c r="U169" s="12" t="s">
        <v>2146</v>
      </c>
      <c r="V169" s="12" t="s">
        <v>927</v>
      </c>
      <c r="W169" s="12" t="s">
        <v>926</v>
      </c>
      <c r="X169" s="12" t="s">
        <v>2145</v>
      </c>
      <c r="Y169" s="12" t="s">
        <v>925</v>
      </c>
      <c r="Z169" s="12" t="s">
        <v>924</v>
      </c>
      <c r="AA169" s="12" t="s">
        <v>923</v>
      </c>
      <c r="AB169" s="12" t="s">
        <v>1999</v>
      </c>
      <c r="AC169" s="13">
        <v>19522</v>
      </c>
      <c r="AD169" s="12" t="s">
        <v>1407</v>
      </c>
      <c r="AE169" s="12" t="s">
        <v>8024</v>
      </c>
      <c r="AF169" s="12" t="s">
        <v>8023</v>
      </c>
      <c r="AG169" s="12" t="s">
        <v>8022</v>
      </c>
      <c r="AH169" s="12"/>
      <c r="AI169" s="12" t="s">
        <v>2106</v>
      </c>
      <c r="AJ169" s="12" t="s">
        <v>1083</v>
      </c>
      <c r="AK169" s="12" t="s">
        <v>2144</v>
      </c>
      <c r="AL169" s="12" t="s">
        <v>2143</v>
      </c>
    </row>
    <row r="170" spans="1:38" hidden="1" x14ac:dyDescent="0.25">
      <c r="A170" s="17">
        <v>28548773</v>
      </c>
      <c r="B170" s="14">
        <v>17422</v>
      </c>
      <c r="C170" s="12" t="s">
        <v>2106</v>
      </c>
      <c r="D170" s="12" t="s">
        <v>2142</v>
      </c>
      <c r="E170" s="12" t="s">
        <v>934</v>
      </c>
      <c r="F170" s="3" t="s">
        <v>933</v>
      </c>
      <c r="G170" s="12" t="s">
        <v>932</v>
      </c>
      <c r="H170" s="12" t="s">
        <v>949</v>
      </c>
      <c r="I170" s="12" t="s">
        <v>948</v>
      </c>
      <c r="J170" s="12" t="s">
        <v>931</v>
      </c>
      <c r="K170" s="12" t="s">
        <v>930</v>
      </c>
      <c r="L170" s="12" t="s">
        <v>929</v>
      </c>
      <c r="M170" s="4">
        <v>40373867</v>
      </c>
      <c r="N170" s="4">
        <v>0</v>
      </c>
      <c r="O170" s="4">
        <v>40373867</v>
      </c>
      <c r="P170" s="4">
        <v>4768567</v>
      </c>
      <c r="Q170" s="4">
        <v>35605300</v>
      </c>
      <c r="R170" s="68">
        <f t="shared" si="2"/>
        <v>0.88188976299941746</v>
      </c>
      <c r="S170" s="3" t="s">
        <v>928</v>
      </c>
      <c r="T170" s="12" t="s">
        <v>8021</v>
      </c>
      <c r="U170" s="12" t="s">
        <v>2141</v>
      </c>
      <c r="V170" s="12" t="s">
        <v>927</v>
      </c>
      <c r="W170" s="12" t="s">
        <v>926</v>
      </c>
      <c r="X170" s="12" t="s">
        <v>2140</v>
      </c>
      <c r="Y170" s="12" t="s">
        <v>925</v>
      </c>
      <c r="Z170" s="12" t="s">
        <v>984</v>
      </c>
      <c r="AA170" s="12" t="s">
        <v>983</v>
      </c>
      <c r="AB170" s="12" t="s">
        <v>1980</v>
      </c>
      <c r="AC170" s="13">
        <v>19822</v>
      </c>
      <c r="AD170" s="12" t="s">
        <v>2139</v>
      </c>
      <c r="AE170" s="12" t="s">
        <v>8020</v>
      </c>
      <c r="AF170" s="12" t="s">
        <v>8019</v>
      </c>
      <c r="AG170" s="12" t="s">
        <v>8018</v>
      </c>
      <c r="AH170" s="12"/>
      <c r="AI170" s="12" t="s">
        <v>2106</v>
      </c>
      <c r="AJ170" s="12" t="s">
        <v>1083</v>
      </c>
      <c r="AK170" s="12" t="s">
        <v>2138</v>
      </c>
      <c r="AL170" s="12" t="s">
        <v>2137</v>
      </c>
    </row>
    <row r="171" spans="1:38" hidden="1" x14ac:dyDescent="0.25">
      <c r="A171" s="17">
        <v>1144041084</v>
      </c>
      <c r="B171" s="14">
        <v>17522</v>
      </c>
      <c r="C171" s="12" t="s">
        <v>2106</v>
      </c>
      <c r="D171" s="12" t="s">
        <v>2136</v>
      </c>
      <c r="E171" s="12" t="s">
        <v>934</v>
      </c>
      <c r="F171" s="3" t="s">
        <v>933</v>
      </c>
      <c r="G171" s="12" t="s">
        <v>932</v>
      </c>
      <c r="H171" s="12" t="s">
        <v>949</v>
      </c>
      <c r="I171" s="12" t="s">
        <v>948</v>
      </c>
      <c r="J171" s="12" t="s">
        <v>931</v>
      </c>
      <c r="K171" s="12" t="s">
        <v>930</v>
      </c>
      <c r="L171" s="12" t="s">
        <v>929</v>
      </c>
      <c r="M171" s="4">
        <v>40373867</v>
      </c>
      <c r="N171" s="4">
        <v>7947612</v>
      </c>
      <c r="O171" s="4">
        <v>48321479</v>
      </c>
      <c r="P171" s="4">
        <v>7947612</v>
      </c>
      <c r="Q171" s="4">
        <v>40373867</v>
      </c>
      <c r="R171" s="68">
        <f t="shared" si="2"/>
        <v>0.83552630911814596</v>
      </c>
      <c r="S171" s="3" t="s">
        <v>928</v>
      </c>
      <c r="T171" s="12" t="s">
        <v>8017</v>
      </c>
      <c r="U171" s="12" t="s">
        <v>2135</v>
      </c>
      <c r="V171" s="12" t="s">
        <v>927</v>
      </c>
      <c r="W171" s="12" t="s">
        <v>926</v>
      </c>
      <c r="X171" s="12" t="s">
        <v>2134</v>
      </c>
      <c r="Y171" s="12" t="s">
        <v>925</v>
      </c>
      <c r="Z171" s="12" t="s">
        <v>1013</v>
      </c>
      <c r="AA171" s="12" t="s">
        <v>1012</v>
      </c>
      <c r="AB171" s="12" t="s">
        <v>1962</v>
      </c>
      <c r="AC171" s="13">
        <v>20122</v>
      </c>
      <c r="AD171" s="12" t="s">
        <v>1772</v>
      </c>
      <c r="AE171" s="12" t="s">
        <v>8016</v>
      </c>
      <c r="AF171" s="12" t="s">
        <v>8015</v>
      </c>
      <c r="AG171" s="12" t="s">
        <v>8014</v>
      </c>
      <c r="AH171" s="12"/>
      <c r="AI171" s="12" t="s">
        <v>2106</v>
      </c>
      <c r="AJ171" s="12" t="s">
        <v>1083</v>
      </c>
      <c r="AK171" s="12" t="s">
        <v>2133</v>
      </c>
      <c r="AL171" s="12" t="s">
        <v>2132</v>
      </c>
    </row>
    <row r="172" spans="1:38" hidden="1" x14ac:dyDescent="0.25">
      <c r="A172" s="17">
        <v>1005660730</v>
      </c>
      <c r="B172" s="14">
        <v>17622</v>
      </c>
      <c r="C172" s="12" t="s">
        <v>2106</v>
      </c>
      <c r="D172" s="12" t="s">
        <v>2131</v>
      </c>
      <c r="E172" s="12" t="s">
        <v>934</v>
      </c>
      <c r="F172" s="3" t="s">
        <v>933</v>
      </c>
      <c r="G172" s="12" t="s">
        <v>932</v>
      </c>
      <c r="H172" s="12" t="s">
        <v>1092</v>
      </c>
      <c r="I172" s="12" t="s">
        <v>1091</v>
      </c>
      <c r="J172" s="12" t="s">
        <v>931</v>
      </c>
      <c r="K172" s="12" t="s">
        <v>930</v>
      </c>
      <c r="L172" s="12" t="s">
        <v>929</v>
      </c>
      <c r="M172" s="4">
        <v>25553920</v>
      </c>
      <c r="N172" s="4">
        <v>0</v>
      </c>
      <c r="O172" s="4">
        <v>25553920</v>
      </c>
      <c r="P172" s="4">
        <v>6518101</v>
      </c>
      <c r="Q172" s="4">
        <v>19035819</v>
      </c>
      <c r="R172" s="68">
        <f t="shared" si="2"/>
        <v>0.7449275492761972</v>
      </c>
      <c r="S172" s="3" t="s">
        <v>928</v>
      </c>
      <c r="T172" s="12" t="s">
        <v>8013</v>
      </c>
      <c r="U172" s="12" t="s">
        <v>2130</v>
      </c>
      <c r="V172" s="12" t="s">
        <v>927</v>
      </c>
      <c r="W172" s="12" t="s">
        <v>926</v>
      </c>
      <c r="X172" s="12" t="s">
        <v>2129</v>
      </c>
      <c r="Y172" s="12" t="s">
        <v>925</v>
      </c>
      <c r="Z172" s="12" t="s">
        <v>984</v>
      </c>
      <c r="AA172" s="12" t="s">
        <v>983</v>
      </c>
      <c r="AB172" s="12" t="s">
        <v>2128</v>
      </c>
      <c r="AC172" s="13">
        <v>13622</v>
      </c>
      <c r="AD172" s="12" t="s">
        <v>1773</v>
      </c>
      <c r="AE172" s="12" t="s">
        <v>8012</v>
      </c>
      <c r="AF172" s="12" t="s">
        <v>8011</v>
      </c>
      <c r="AG172" s="12" t="s">
        <v>8010</v>
      </c>
      <c r="AH172" s="12"/>
      <c r="AI172" s="12" t="s">
        <v>2106</v>
      </c>
      <c r="AJ172" s="12" t="s">
        <v>943</v>
      </c>
      <c r="AK172" s="12" t="s">
        <v>2126</v>
      </c>
      <c r="AL172" s="12" t="s">
        <v>2125</v>
      </c>
    </row>
    <row r="173" spans="1:38" hidden="1" x14ac:dyDescent="0.25">
      <c r="A173" s="17">
        <v>1094913259</v>
      </c>
      <c r="B173" s="14">
        <v>17722</v>
      </c>
      <c r="C173" s="12" t="s">
        <v>2106</v>
      </c>
      <c r="D173" s="12" t="s">
        <v>2124</v>
      </c>
      <c r="E173" s="12" t="s">
        <v>934</v>
      </c>
      <c r="F173" s="3" t="s">
        <v>933</v>
      </c>
      <c r="G173" s="12" t="s">
        <v>932</v>
      </c>
      <c r="H173" s="12" t="s">
        <v>949</v>
      </c>
      <c r="I173" s="12" t="s">
        <v>948</v>
      </c>
      <c r="J173" s="12" t="s">
        <v>931</v>
      </c>
      <c r="K173" s="12" t="s">
        <v>930</v>
      </c>
      <c r="L173" s="12" t="s">
        <v>929</v>
      </c>
      <c r="M173" s="4">
        <v>40591872</v>
      </c>
      <c r="N173" s="4">
        <v>0</v>
      </c>
      <c r="O173" s="4">
        <v>40591872</v>
      </c>
      <c r="P173" s="4">
        <v>14236570</v>
      </c>
      <c r="Q173" s="4">
        <v>26355302</v>
      </c>
      <c r="R173" s="68">
        <f t="shared" si="2"/>
        <v>0.64927535246465107</v>
      </c>
      <c r="S173" s="3" t="s">
        <v>928</v>
      </c>
      <c r="T173" s="12" t="s">
        <v>8009</v>
      </c>
      <c r="U173" s="12" t="s">
        <v>2123</v>
      </c>
      <c r="V173" s="12" t="s">
        <v>927</v>
      </c>
      <c r="W173" s="12" t="s">
        <v>926</v>
      </c>
      <c r="X173" s="12" t="s">
        <v>2122</v>
      </c>
      <c r="Y173" s="12" t="s">
        <v>925</v>
      </c>
      <c r="Z173" s="12" t="s">
        <v>984</v>
      </c>
      <c r="AA173" s="12" t="s">
        <v>983</v>
      </c>
      <c r="AB173" s="12" t="s">
        <v>1113</v>
      </c>
      <c r="AC173" s="13">
        <v>14422</v>
      </c>
      <c r="AD173" s="12" t="s">
        <v>2121</v>
      </c>
      <c r="AE173" s="12" t="s">
        <v>8008</v>
      </c>
      <c r="AF173" s="12" t="s">
        <v>8007</v>
      </c>
      <c r="AG173" s="12" t="s">
        <v>8006</v>
      </c>
      <c r="AH173" s="12"/>
      <c r="AI173" s="12" t="s">
        <v>2106</v>
      </c>
      <c r="AJ173" s="12" t="s">
        <v>1083</v>
      </c>
      <c r="AK173" s="12" t="s">
        <v>2120</v>
      </c>
      <c r="AL173" s="12" t="s">
        <v>2119</v>
      </c>
    </row>
    <row r="174" spans="1:38" hidden="1" x14ac:dyDescent="0.25">
      <c r="A174" s="17">
        <v>1010208346</v>
      </c>
      <c r="B174" s="14">
        <v>17822</v>
      </c>
      <c r="C174" s="12" t="s">
        <v>2106</v>
      </c>
      <c r="D174" s="12" t="s">
        <v>2118</v>
      </c>
      <c r="E174" s="12" t="s">
        <v>934</v>
      </c>
      <c r="F174" s="3" t="s">
        <v>933</v>
      </c>
      <c r="G174" s="12" t="s">
        <v>932</v>
      </c>
      <c r="H174" s="12" t="s">
        <v>949</v>
      </c>
      <c r="I174" s="12" t="s">
        <v>948</v>
      </c>
      <c r="J174" s="12" t="s">
        <v>931</v>
      </c>
      <c r="K174" s="12" t="s">
        <v>930</v>
      </c>
      <c r="L174" s="12" t="s">
        <v>929</v>
      </c>
      <c r="M174" s="4">
        <v>40591872</v>
      </c>
      <c r="N174" s="4">
        <v>0</v>
      </c>
      <c r="O174" s="4">
        <v>40591872</v>
      </c>
      <c r="P174" s="4">
        <v>10706842</v>
      </c>
      <c r="Q174" s="4">
        <v>29885030</v>
      </c>
      <c r="R174" s="68">
        <f t="shared" si="2"/>
        <v>0.73623187420378144</v>
      </c>
      <c r="S174" s="3" t="s">
        <v>928</v>
      </c>
      <c r="T174" s="12" t="s">
        <v>8005</v>
      </c>
      <c r="U174" s="12" t="s">
        <v>2117</v>
      </c>
      <c r="V174" s="12" t="s">
        <v>927</v>
      </c>
      <c r="W174" s="12" t="s">
        <v>926</v>
      </c>
      <c r="X174" s="12" t="s">
        <v>2116</v>
      </c>
      <c r="Y174" s="12" t="s">
        <v>925</v>
      </c>
      <c r="Z174" s="12" t="s">
        <v>984</v>
      </c>
      <c r="AA174" s="12" t="s">
        <v>983</v>
      </c>
      <c r="AB174" s="12" t="s">
        <v>2051</v>
      </c>
      <c r="AC174" s="13">
        <v>12522</v>
      </c>
      <c r="AD174" s="12" t="s">
        <v>2114</v>
      </c>
      <c r="AE174" s="12" t="s">
        <v>8004</v>
      </c>
      <c r="AF174" s="12" t="s">
        <v>8003</v>
      </c>
      <c r="AG174" s="12" t="s">
        <v>8002</v>
      </c>
      <c r="AH174" s="12"/>
      <c r="AI174" s="12" t="s">
        <v>2106</v>
      </c>
      <c r="AJ174" s="12" t="s">
        <v>1083</v>
      </c>
      <c r="AK174" s="12" t="s">
        <v>2113</v>
      </c>
      <c r="AL174" s="12" t="s">
        <v>2112</v>
      </c>
    </row>
    <row r="175" spans="1:38" hidden="1" x14ac:dyDescent="0.25">
      <c r="A175" s="17">
        <v>830037248</v>
      </c>
      <c r="B175" s="14">
        <v>17922</v>
      </c>
      <c r="C175" s="12" t="s">
        <v>2106</v>
      </c>
      <c r="D175" s="12" t="s">
        <v>2111</v>
      </c>
      <c r="E175" s="12" t="s">
        <v>934</v>
      </c>
      <c r="F175" s="3" t="s">
        <v>933</v>
      </c>
      <c r="G175" s="12" t="s">
        <v>932</v>
      </c>
      <c r="H175" s="12" t="s">
        <v>999</v>
      </c>
      <c r="I175" s="12" t="s">
        <v>998</v>
      </c>
      <c r="J175" s="12" t="s">
        <v>931</v>
      </c>
      <c r="K175" s="12" t="s">
        <v>930</v>
      </c>
      <c r="L175" s="12" t="s">
        <v>929</v>
      </c>
      <c r="M175" s="4">
        <v>19642590</v>
      </c>
      <c r="N175" s="4">
        <v>0</v>
      </c>
      <c r="O175" s="4">
        <v>19642590</v>
      </c>
      <c r="P175" s="4">
        <v>0</v>
      </c>
      <c r="Q175" s="4">
        <v>19642590</v>
      </c>
      <c r="R175" s="68">
        <f t="shared" si="2"/>
        <v>1</v>
      </c>
      <c r="S175" s="3" t="s">
        <v>957</v>
      </c>
      <c r="T175" s="12" t="s">
        <v>7285</v>
      </c>
      <c r="U175" s="12" t="s">
        <v>997</v>
      </c>
      <c r="V175" s="12" t="s">
        <v>927</v>
      </c>
      <c r="W175" s="12" t="s">
        <v>926</v>
      </c>
      <c r="X175" s="12" t="s">
        <v>996</v>
      </c>
      <c r="Y175" s="12" t="s">
        <v>995</v>
      </c>
      <c r="Z175" s="12" t="s">
        <v>994</v>
      </c>
      <c r="AA175" s="12" t="s">
        <v>993</v>
      </c>
      <c r="AB175" s="12" t="s">
        <v>992</v>
      </c>
      <c r="AC175" s="13">
        <v>25122</v>
      </c>
      <c r="AD175" s="12" t="s">
        <v>2110</v>
      </c>
      <c r="AE175" s="12" t="s">
        <v>2109</v>
      </c>
      <c r="AF175" s="12" t="s">
        <v>2108</v>
      </c>
      <c r="AG175" s="12" t="s">
        <v>2107</v>
      </c>
      <c r="AH175" s="12"/>
      <c r="AI175" s="12" t="s">
        <v>2106</v>
      </c>
      <c r="AJ175" s="12" t="s">
        <v>950</v>
      </c>
      <c r="AK175" s="12" t="s">
        <v>2105</v>
      </c>
      <c r="AL175" s="12" t="s">
        <v>2104</v>
      </c>
    </row>
    <row r="176" spans="1:38" hidden="1" x14ac:dyDescent="0.25">
      <c r="A176" s="17">
        <v>35329739</v>
      </c>
      <c r="B176" s="14">
        <v>18022</v>
      </c>
      <c r="C176" s="12" t="s">
        <v>1927</v>
      </c>
      <c r="D176" s="12" t="s">
        <v>2103</v>
      </c>
      <c r="E176" s="12" t="s">
        <v>934</v>
      </c>
      <c r="F176" s="3" t="s">
        <v>933</v>
      </c>
      <c r="G176" s="12" t="s">
        <v>932</v>
      </c>
      <c r="H176" s="12" t="s">
        <v>1080</v>
      </c>
      <c r="I176" s="12" t="s">
        <v>1079</v>
      </c>
      <c r="J176" s="12" t="s">
        <v>931</v>
      </c>
      <c r="K176" s="12" t="s">
        <v>930</v>
      </c>
      <c r="L176" s="12" t="s">
        <v>929</v>
      </c>
      <c r="M176" s="4">
        <v>28611403.739999998</v>
      </c>
      <c r="N176" s="4">
        <v>0</v>
      </c>
      <c r="O176" s="4">
        <v>28611403.739999998</v>
      </c>
      <c r="P176" s="4">
        <v>1695489.74</v>
      </c>
      <c r="Q176" s="4">
        <v>26915914</v>
      </c>
      <c r="R176" s="68">
        <f t="shared" si="2"/>
        <v>0.94074077051907701</v>
      </c>
      <c r="S176" s="3" t="s">
        <v>928</v>
      </c>
      <c r="T176" s="12" t="s">
        <v>8001</v>
      </c>
      <c r="U176" s="12" t="s">
        <v>2102</v>
      </c>
      <c r="V176" s="12" t="s">
        <v>927</v>
      </c>
      <c r="W176" s="12" t="s">
        <v>926</v>
      </c>
      <c r="X176" s="12" t="s">
        <v>2101</v>
      </c>
      <c r="Y176" s="12" t="s">
        <v>925</v>
      </c>
      <c r="Z176" s="12" t="s">
        <v>1013</v>
      </c>
      <c r="AA176" s="12" t="s">
        <v>1012</v>
      </c>
      <c r="AB176" s="12" t="s">
        <v>1072</v>
      </c>
      <c r="AC176" s="13">
        <v>37422</v>
      </c>
      <c r="AD176" s="12" t="s">
        <v>2100</v>
      </c>
      <c r="AE176" s="12" t="s">
        <v>8000</v>
      </c>
      <c r="AF176" s="12" t="s">
        <v>7999</v>
      </c>
      <c r="AG176" s="12" t="s">
        <v>7998</v>
      </c>
      <c r="AH176" s="12"/>
      <c r="AI176" s="12" t="s">
        <v>1927</v>
      </c>
      <c r="AJ176" s="12" t="s">
        <v>1083</v>
      </c>
      <c r="AK176" s="12" t="s">
        <v>2099</v>
      </c>
      <c r="AL176" s="12" t="s">
        <v>2098</v>
      </c>
    </row>
    <row r="177" spans="1:38" hidden="1" x14ac:dyDescent="0.25">
      <c r="A177" s="17">
        <v>52838619</v>
      </c>
      <c r="B177" s="14">
        <v>18122</v>
      </c>
      <c r="C177" s="12" t="s">
        <v>1927</v>
      </c>
      <c r="D177" s="12" t="s">
        <v>2097</v>
      </c>
      <c r="E177" s="12" t="s">
        <v>934</v>
      </c>
      <c r="F177" s="3" t="s">
        <v>933</v>
      </c>
      <c r="G177" s="12" t="s">
        <v>932</v>
      </c>
      <c r="H177" s="12" t="s">
        <v>1202</v>
      </c>
      <c r="I177" s="12" t="s">
        <v>1201</v>
      </c>
      <c r="J177" s="12" t="s">
        <v>931</v>
      </c>
      <c r="K177" s="12" t="s">
        <v>930</v>
      </c>
      <c r="L177" s="12" t="s">
        <v>929</v>
      </c>
      <c r="M177" s="4">
        <v>85036373.329999998</v>
      </c>
      <c r="N177" s="4">
        <v>-55152162.130000003</v>
      </c>
      <c r="O177" s="4">
        <v>29884211.199999999</v>
      </c>
      <c r="P177" s="4">
        <v>0.2</v>
      </c>
      <c r="Q177" s="4">
        <v>29884211</v>
      </c>
      <c r="R177" s="68">
        <f t="shared" si="2"/>
        <v>0.99999999330750278</v>
      </c>
      <c r="S177" s="3" t="s">
        <v>928</v>
      </c>
      <c r="T177" s="12" t="s">
        <v>7997</v>
      </c>
      <c r="U177" s="12" t="s">
        <v>2096</v>
      </c>
      <c r="V177" s="12" t="s">
        <v>927</v>
      </c>
      <c r="W177" s="12" t="s">
        <v>926</v>
      </c>
      <c r="X177" s="12" t="s">
        <v>2095</v>
      </c>
      <c r="Y177" s="12" t="s">
        <v>925</v>
      </c>
      <c r="Z177" s="12" t="s">
        <v>924</v>
      </c>
      <c r="AA177" s="12" t="s">
        <v>923</v>
      </c>
      <c r="AB177" s="12" t="s">
        <v>1275</v>
      </c>
      <c r="AC177" s="13">
        <v>24322</v>
      </c>
      <c r="AD177" s="12" t="s">
        <v>2094</v>
      </c>
      <c r="AE177" s="12" t="s">
        <v>2093</v>
      </c>
      <c r="AF177" s="12" t="s">
        <v>2092</v>
      </c>
      <c r="AG177" s="12" t="s">
        <v>2091</v>
      </c>
      <c r="AH177" s="12"/>
      <c r="AI177" s="12" t="s">
        <v>1927</v>
      </c>
      <c r="AJ177" s="12" t="s">
        <v>1083</v>
      </c>
      <c r="AK177" s="12" t="s">
        <v>2090</v>
      </c>
      <c r="AL177" s="12" t="s">
        <v>2089</v>
      </c>
    </row>
    <row r="178" spans="1:38" hidden="1" x14ac:dyDescent="0.25">
      <c r="A178" s="17">
        <v>52120669</v>
      </c>
      <c r="B178" s="14">
        <v>18222</v>
      </c>
      <c r="C178" s="12" t="s">
        <v>1927</v>
      </c>
      <c r="D178" s="12" t="s">
        <v>2088</v>
      </c>
      <c r="E178" s="12" t="s">
        <v>934</v>
      </c>
      <c r="F178" s="3" t="s">
        <v>933</v>
      </c>
      <c r="G178" s="12" t="s">
        <v>932</v>
      </c>
      <c r="H178" s="12" t="s">
        <v>1202</v>
      </c>
      <c r="I178" s="12" t="s">
        <v>1201</v>
      </c>
      <c r="J178" s="12" t="s">
        <v>931</v>
      </c>
      <c r="K178" s="12" t="s">
        <v>930</v>
      </c>
      <c r="L178" s="12" t="s">
        <v>929</v>
      </c>
      <c r="M178" s="4">
        <v>85036373.329999998</v>
      </c>
      <c r="N178" s="4">
        <v>0</v>
      </c>
      <c r="O178" s="4">
        <v>85036373.329999998</v>
      </c>
      <c r="P178" s="4">
        <v>23567223.329999998</v>
      </c>
      <c r="Q178" s="4">
        <v>61469150</v>
      </c>
      <c r="R178" s="68">
        <f t="shared" si="2"/>
        <v>0.72285714445343463</v>
      </c>
      <c r="S178" s="3" t="s">
        <v>928</v>
      </c>
      <c r="T178" s="12" t="s">
        <v>7996</v>
      </c>
      <c r="U178" s="12" t="s">
        <v>2087</v>
      </c>
      <c r="V178" s="12" t="s">
        <v>927</v>
      </c>
      <c r="W178" s="12" t="s">
        <v>926</v>
      </c>
      <c r="X178" s="12" t="s">
        <v>2086</v>
      </c>
      <c r="Y178" s="12" t="s">
        <v>925</v>
      </c>
      <c r="Z178" s="12" t="s">
        <v>1015</v>
      </c>
      <c r="AA178" s="12" t="s">
        <v>1014</v>
      </c>
      <c r="AB178" s="12" t="s">
        <v>1595</v>
      </c>
      <c r="AC178" s="13">
        <v>24422</v>
      </c>
      <c r="AD178" s="12" t="s">
        <v>2085</v>
      </c>
      <c r="AE178" s="12" t="s">
        <v>7995</v>
      </c>
      <c r="AF178" s="12" t="s">
        <v>7994</v>
      </c>
      <c r="AG178" s="12" t="s">
        <v>7993</v>
      </c>
      <c r="AH178" s="12"/>
      <c r="AI178" s="12" t="s">
        <v>1927</v>
      </c>
      <c r="AJ178" s="12" t="s">
        <v>1083</v>
      </c>
      <c r="AK178" s="12" t="s">
        <v>2084</v>
      </c>
      <c r="AL178" s="12" t="s">
        <v>2083</v>
      </c>
    </row>
    <row r="179" spans="1:38" hidden="1" x14ac:dyDescent="0.25">
      <c r="A179" s="17">
        <v>1110564785</v>
      </c>
      <c r="B179" s="14">
        <v>18322</v>
      </c>
      <c r="C179" s="12" t="s">
        <v>1927</v>
      </c>
      <c r="D179" s="12" t="s">
        <v>2082</v>
      </c>
      <c r="E179" s="12" t="s">
        <v>934</v>
      </c>
      <c r="F179" s="3" t="s">
        <v>933</v>
      </c>
      <c r="G179" s="12" t="s">
        <v>932</v>
      </c>
      <c r="H179" s="12" t="s">
        <v>1092</v>
      </c>
      <c r="I179" s="12" t="s">
        <v>1091</v>
      </c>
      <c r="J179" s="12" t="s">
        <v>931</v>
      </c>
      <c r="K179" s="12" t="s">
        <v>930</v>
      </c>
      <c r="L179" s="12" t="s">
        <v>929</v>
      </c>
      <c r="M179" s="4">
        <v>36770952.210000001</v>
      </c>
      <c r="N179" s="4">
        <v>0</v>
      </c>
      <c r="O179" s="4">
        <v>36770952.210000001</v>
      </c>
      <c r="P179" s="4">
        <v>9855038.2100000009</v>
      </c>
      <c r="Q179" s="4">
        <v>26915914</v>
      </c>
      <c r="R179" s="68">
        <f t="shared" si="2"/>
        <v>0.73198849587256853</v>
      </c>
      <c r="S179" s="3" t="s">
        <v>928</v>
      </c>
      <c r="T179" s="12" t="s">
        <v>7992</v>
      </c>
      <c r="U179" s="12" t="s">
        <v>2081</v>
      </c>
      <c r="V179" s="12" t="s">
        <v>927</v>
      </c>
      <c r="W179" s="12" t="s">
        <v>926</v>
      </c>
      <c r="X179" s="12" t="s">
        <v>2080</v>
      </c>
      <c r="Y179" s="12" t="s">
        <v>925</v>
      </c>
      <c r="Z179" s="12" t="s">
        <v>984</v>
      </c>
      <c r="AA179" s="12" t="s">
        <v>983</v>
      </c>
      <c r="AB179" s="12" t="s">
        <v>1020</v>
      </c>
      <c r="AC179" s="13">
        <v>30422</v>
      </c>
      <c r="AD179" s="12" t="s">
        <v>1529</v>
      </c>
      <c r="AE179" s="12" t="s">
        <v>7991</v>
      </c>
      <c r="AF179" s="12" t="s">
        <v>7990</v>
      </c>
      <c r="AG179" s="12" t="s">
        <v>7989</v>
      </c>
      <c r="AH179" s="12"/>
      <c r="AI179" s="12" t="s">
        <v>1927</v>
      </c>
      <c r="AJ179" s="12" t="s">
        <v>1083</v>
      </c>
      <c r="AK179" s="12" t="s">
        <v>2079</v>
      </c>
      <c r="AL179" s="12" t="s">
        <v>2078</v>
      </c>
    </row>
    <row r="180" spans="1:38" hidden="1" x14ac:dyDescent="0.25">
      <c r="A180" s="17">
        <v>1020775704</v>
      </c>
      <c r="B180" s="14">
        <v>18422</v>
      </c>
      <c r="C180" s="12" t="s">
        <v>1927</v>
      </c>
      <c r="D180" s="12" t="s">
        <v>2077</v>
      </c>
      <c r="E180" s="12" t="s">
        <v>934</v>
      </c>
      <c r="F180" s="3" t="s">
        <v>933</v>
      </c>
      <c r="G180" s="12" t="s">
        <v>932</v>
      </c>
      <c r="H180" s="12" t="s">
        <v>1080</v>
      </c>
      <c r="I180" s="12" t="s">
        <v>1079</v>
      </c>
      <c r="J180" s="12" t="s">
        <v>931</v>
      </c>
      <c r="K180" s="12" t="s">
        <v>930</v>
      </c>
      <c r="L180" s="12" t="s">
        <v>929</v>
      </c>
      <c r="M180" s="4">
        <v>33734382.93</v>
      </c>
      <c r="N180" s="4">
        <v>0</v>
      </c>
      <c r="O180" s="4">
        <v>33734382.93</v>
      </c>
      <c r="P180" s="4">
        <v>8825855.9299999997</v>
      </c>
      <c r="Q180" s="4">
        <v>24908527</v>
      </c>
      <c r="R180" s="68">
        <f t="shared" si="2"/>
        <v>0.73837209507243828</v>
      </c>
      <c r="S180" s="3" t="s">
        <v>928</v>
      </c>
      <c r="T180" s="12" t="s">
        <v>7988</v>
      </c>
      <c r="U180" s="12" t="s">
        <v>2076</v>
      </c>
      <c r="V180" s="12" t="s">
        <v>927</v>
      </c>
      <c r="W180" s="12" t="s">
        <v>926</v>
      </c>
      <c r="X180" s="12" t="s">
        <v>2075</v>
      </c>
      <c r="Y180" s="12" t="s">
        <v>925</v>
      </c>
      <c r="Z180" s="12" t="s">
        <v>984</v>
      </c>
      <c r="AA180" s="12" t="s">
        <v>983</v>
      </c>
      <c r="AB180" s="12" t="s">
        <v>1119</v>
      </c>
      <c r="AC180" s="13">
        <v>32922</v>
      </c>
      <c r="AD180" s="12" t="s">
        <v>1530</v>
      </c>
      <c r="AE180" s="12" t="s">
        <v>7987</v>
      </c>
      <c r="AF180" s="12" t="s">
        <v>7986</v>
      </c>
      <c r="AG180" s="12" t="s">
        <v>7985</v>
      </c>
      <c r="AH180" s="12"/>
      <c r="AI180" s="12" t="s">
        <v>1927</v>
      </c>
      <c r="AJ180" s="12" t="s">
        <v>1083</v>
      </c>
      <c r="AK180" s="12" t="s">
        <v>2074</v>
      </c>
      <c r="AL180" s="12" t="s">
        <v>2073</v>
      </c>
    </row>
    <row r="181" spans="1:38" hidden="1" x14ac:dyDescent="0.25">
      <c r="A181" s="17">
        <v>1001962778</v>
      </c>
      <c r="B181" s="14">
        <v>18522</v>
      </c>
      <c r="C181" s="12" t="s">
        <v>1927</v>
      </c>
      <c r="D181" s="12" t="s">
        <v>2072</v>
      </c>
      <c r="E181" s="12" t="s">
        <v>934</v>
      </c>
      <c r="F181" s="3" t="s">
        <v>933</v>
      </c>
      <c r="G181" s="12" t="s">
        <v>932</v>
      </c>
      <c r="H181" s="12" t="s">
        <v>949</v>
      </c>
      <c r="I181" s="12" t="s">
        <v>948</v>
      </c>
      <c r="J181" s="12" t="s">
        <v>931</v>
      </c>
      <c r="K181" s="12" t="s">
        <v>930</v>
      </c>
      <c r="L181" s="12" t="s">
        <v>929</v>
      </c>
      <c r="M181" s="4">
        <v>14946850</v>
      </c>
      <c r="N181" s="4">
        <v>4707669</v>
      </c>
      <c r="O181" s="4">
        <v>19654519</v>
      </c>
      <c r="P181" s="4">
        <v>4707669</v>
      </c>
      <c r="Q181" s="4">
        <v>14946850</v>
      </c>
      <c r="R181" s="68">
        <f t="shared" si="2"/>
        <v>0.76047905318873488</v>
      </c>
      <c r="S181" s="3" t="s">
        <v>928</v>
      </c>
      <c r="T181" s="12" t="s">
        <v>7984</v>
      </c>
      <c r="U181" s="12" t="s">
        <v>2071</v>
      </c>
      <c r="V181" s="12" t="s">
        <v>927</v>
      </c>
      <c r="W181" s="12" t="s">
        <v>926</v>
      </c>
      <c r="X181" s="12" t="s">
        <v>2070</v>
      </c>
      <c r="Y181" s="12" t="s">
        <v>925</v>
      </c>
      <c r="Z181" s="12" t="s">
        <v>947</v>
      </c>
      <c r="AA181" s="12" t="s">
        <v>946</v>
      </c>
      <c r="AB181" s="12" t="s">
        <v>1523</v>
      </c>
      <c r="AC181" s="13">
        <v>20322</v>
      </c>
      <c r="AD181" s="12" t="s">
        <v>2069</v>
      </c>
      <c r="AE181" s="12" t="s">
        <v>7983</v>
      </c>
      <c r="AF181" s="12" t="s">
        <v>7982</v>
      </c>
      <c r="AG181" s="12" t="s">
        <v>7981</v>
      </c>
      <c r="AH181" s="12"/>
      <c r="AI181" s="12" t="s">
        <v>1927</v>
      </c>
      <c r="AJ181" s="12" t="s">
        <v>943</v>
      </c>
      <c r="AK181" s="12" t="s">
        <v>2068</v>
      </c>
      <c r="AL181" s="12" t="s">
        <v>2067</v>
      </c>
    </row>
    <row r="182" spans="1:38" hidden="1" x14ac:dyDescent="0.25">
      <c r="A182" s="17">
        <v>1032496413</v>
      </c>
      <c r="B182" s="14">
        <v>18622</v>
      </c>
      <c r="C182" s="12" t="s">
        <v>1927</v>
      </c>
      <c r="D182" s="12" t="s">
        <v>2066</v>
      </c>
      <c r="E182" s="12" t="s">
        <v>934</v>
      </c>
      <c r="F182" s="3" t="s">
        <v>933</v>
      </c>
      <c r="G182" s="12" t="s">
        <v>932</v>
      </c>
      <c r="H182" s="12" t="s">
        <v>949</v>
      </c>
      <c r="I182" s="12" t="s">
        <v>948</v>
      </c>
      <c r="J182" s="12" t="s">
        <v>931</v>
      </c>
      <c r="K182" s="12" t="s">
        <v>930</v>
      </c>
      <c r="L182" s="12" t="s">
        <v>929</v>
      </c>
      <c r="M182" s="4">
        <v>24908527</v>
      </c>
      <c r="N182" s="4">
        <v>7845205</v>
      </c>
      <c r="O182" s="4">
        <v>32753732</v>
      </c>
      <c r="P182" s="4">
        <v>7845205</v>
      </c>
      <c r="Q182" s="4">
        <v>24908527</v>
      </c>
      <c r="R182" s="68">
        <f t="shared" si="2"/>
        <v>0.7604790501430494</v>
      </c>
      <c r="S182" s="3" t="s">
        <v>928</v>
      </c>
      <c r="T182" s="12" t="s">
        <v>7980</v>
      </c>
      <c r="U182" s="12" t="s">
        <v>2065</v>
      </c>
      <c r="V182" s="12" t="s">
        <v>927</v>
      </c>
      <c r="W182" s="12" t="s">
        <v>926</v>
      </c>
      <c r="X182" s="12" t="s">
        <v>2064</v>
      </c>
      <c r="Y182" s="12" t="s">
        <v>925</v>
      </c>
      <c r="Z182" s="12" t="s">
        <v>924</v>
      </c>
      <c r="AA182" s="12" t="s">
        <v>923</v>
      </c>
      <c r="AB182" s="12" t="s">
        <v>1956</v>
      </c>
      <c r="AC182" s="13">
        <v>20222</v>
      </c>
      <c r="AD182" s="12" t="s">
        <v>2063</v>
      </c>
      <c r="AE182" s="12" t="s">
        <v>7979</v>
      </c>
      <c r="AF182" s="12" t="s">
        <v>7978</v>
      </c>
      <c r="AG182" s="12" t="s">
        <v>7977</v>
      </c>
      <c r="AH182" s="12"/>
      <c r="AI182" s="12" t="s">
        <v>1927</v>
      </c>
      <c r="AJ182" s="12" t="s">
        <v>1083</v>
      </c>
      <c r="AK182" s="12" t="s">
        <v>2062</v>
      </c>
      <c r="AL182" s="12" t="s">
        <v>2061</v>
      </c>
    </row>
    <row r="183" spans="1:38" hidden="1" x14ac:dyDescent="0.25">
      <c r="A183" s="17">
        <v>1033794595</v>
      </c>
      <c r="B183" s="14">
        <v>18722</v>
      </c>
      <c r="C183" s="12" t="s">
        <v>1927</v>
      </c>
      <c r="D183" s="12" t="s">
        <v>2060</v>
      </c>
      <c r="E183" s="12" t="s">
        <v>934</v>
      </c>
      <c r="F183" s="3" t="s">
        <v>933</v>
      </c>
      <c r="G183" s="12" t="s">
        <v>932</v>
      </c>
      <c r="H183" s="12" t="s">
        <v>949</v>
      </c>
      <c r="I183" s="12" t="s">
        <v>948</v>
      </c>
      <c r="J183" s="12" t="s">
        <v>931</v>
      </c>
      <c r="K183" s="12" t="s">
        <v>930</v>
      </c>
      <c r="L183" s="12" t="s">
        <v>929</v>
      </c>
      <c r="M183" s="4">
        <v>22879778</v>
      </c>
      <c r="N183" s="4">
        <v>8107008</v>
      </c>
      <c r="O183" s="4">
        <v>30986786</v>
      </c>
      <c r="P183" s="4">
        <v>8107008</v>
      </c>
      <c r="Q183" s="4">
        <v>22879778</v>
      </c>
      <c r="R183" s="68">
        <f t="shared" si="2"/>
        <v>0.73837209189749464</v>
      </c>
      <c r="S183" s="3" t="s">
        <v>928</v>
      </c>
      <c r="T183" s="12" t="s">
        <v>7976</v>
      </c>
      <c r="U183" s="12" t="s">
        <v>2059</v>
      </c>
      <c r="V183" s="12" t="s">
        <v>927</v>
      </c>
      <c r="W183" s="12" t="s">
        <v>926</v>
      </c>
      <c r="X183" s="12" t="s">
        <v>2058</v>
      </c>
      <c r="Y183" s="12" t="s">
        <v>925</v>
      </c>
      <c r="Z183" s="12" t="s">
        <v>924</v>
      </c>
      <c r="AA183" s="12" t="s">
        <v>923</v>
      </c>
      <c r="AB183" s="12" t="s">
        <v>1930</v>
      </c>
      <c r="AC183" s="13">
        <v>20722</v>
      </c>
      <c r="AD183" s="12" t="s">
        <v>2057</v>
      </c>
      <c r="AE183" s="12" t="s">
        <v>7975</v>
      </c>
      <c r="AF183" s="12" t="s">
        <v>7974</v>
      </c>
      <c r="AG183" s="12" t="s">
        <v>7973</v>
      </c>
      <c r="AH183" s="12"/>
      <c r="AI183" s="12" t="s">
        <v>1927</v>
      </c>
      <c r="AJ183" s="12" t="s">
        <v>943</v>
      </c>
      <c r="AK183" s="12" t="s">
        <v>2056</v>
      </c>
      <c r="AL183" s="12" t="s">
        <v>2055</v>
      </c>
    </row>
    <row r="184" spans="1:38" hidden="1" x14ac:dyDescent="0.25">
      <c r="A184" s="17">
        <v>1095801592</v>
      </c>
      <c r="B184" s="14">
        <v>18822</v>
      </c>
      <c r="C184" s="12" t="s">
        <v>1927</v>
      </c>
      <c r="D184" s="12" t="s">
        <v>2054</v>
      </c>
      <c r="E184" s="12" t="s">
        <v>934</v>
      </c>
      <c r="F184" s="3" t="s">
        <v>933</v>
      </c>
      <c r="G184" s="12" t="s">
        <v>932</v>
      </c>
      <c r="H184" s="12" t="s">
        <v>949</v>
      </c>
      <c r="I184" s="12" t="s">
        <v>948</v>
      </c>
      <c r="J184" s="12" t="s">
        <v>931</v>
      </c>
      <c r="K184" s="12" t="s">
        <v>930</v>
      </c>
      <c r="L184" s="12" t="s">
        <v>929</v>
      </c>
      <c r="M184" s="4">
        <v>40591872</v>
      </c>
      <c r="N184" s="4">
        <v>0</v>
      </c>
      <c r="O184" s="4">
        <v>40591872</v>
      </c>
      <c r="P184" s="4">
        <v>10706842</v>
      </c>
      <c r="Q184" s="4">
        <v>29885030</v>
      </c>
      <c r="R184" s="68">
        <f t="shared" si="2"/>
        <v>0.73623187420378144</v>
      </c>
      <c r="S184" s="3" t="s">
        <v>928</v>
      </c>
      <c r="T184" s="12" t="s">
        <v>7972</v>
      </c>
      <c r="U184" s="12" t="s">
        <v>2053</v>
      </c>
      <c r="V184" s="12" t="s">
        <v>927</v>
      </c>
      <c r="W184" s="12" t="s">
        <v>926</v>
      </c>
      <c r="X184" s="12" t="s">
        <v>2052</v>
      </c>
      <c r="Y184" s="12" t="s">
        <v>925</v>
      </c>
      <c r="Z184" s="12" t="s">
        <v>924</v>
      </c>
      <c r="AA184" s="12" t="s">
        <v>923</v>
      </c>
      <c r="AB184" s="12" t="s">
        <v>1478</v>
      </c>
      <c r="AC184" s="13">
        <v>12822</v>
      </c>
      <c r="AD184" s="12" t="s">
        <v>2050</v>
      </c>
      <c r="AE184" s="12" t="s">
        <v>7971</v>
      </c>
      <c r="AF184" s="12" t="s">
        <v>7970</v>
      </c>
      <c r="AG184" s="12" t="s">
        <v>7969</v>
      </c>
      <c r="AH184" s="12"/>
      <c r="AI184" s="12" t="s">
        <v>1927</v>
      </c>
      <c r="AJ184" s="12" t="s">
        <v>1083</v>
      </c>
      <c r="AK184" s="12" t="s">
        <v>2049</v>
      </c>
      <c r="AL184" s="12" t="s">
        <v>2048</v>
      </c>
    </row>
    <row r="185" spans="1:38" hidden="1" x14ac:dyDescent="0.25">
      <c r="A185" s="17">
        <v>1112103475</v>
      </c>
      <c r="B185" s="14">
        <v>18922</v>
      </c>
      <c r="C185" s="12" t="s">
        <v>1927</v>
      </c>
      <c r="D185" s="12" t="s">
        <v>2047</v>
      </c>
      <c r="E185" s="12" t="s">
        <v>934</v>
      </c>
      <c r="F185" s="3" t="s">
        <v>933</v>
      </c>
      <c r="G185" s="12" t="s">
        <v>932</v>
      </c>
      <c r="H185" s="12" t="s">
        <v>949</v>
      </c>
      <c r="I185" s="12" t="s">
        <v>948</v>
      </c>
      <c r="J185" s="12" t="s">
        <v>931</v>
      </c>
      <c r="K185" s="12" t="s">
        <v>930</v>
      </c>
      <c r="L185" s="12" t="s">
        <v>929</v>
      </c>
      <c r="M185" s="4">
        <v>40591872</v>
      </c>
      <c r="N185" s="4">
        <v>0</v>
      </c>
      <c r="O185" s="4">
        <v>40591872</v>
      </c>
      <c r="P185" s="4">
        <v>10706842</v>
      </c>
      <c r="Q185" s="4">
        <v>29885030</v>
      </c>
      <c r="R185" s="68">
        <f t="shared" si="2"/>
        <v>0.73623187420378144</v>
      </c>
      <c r="S185" s="3" t="s">
        <v>928</v>
      </c>
      <c r="T185" s="12" t="s">
        <v>7968</v>
      </c>
      <c r="U185" s="12" t="s">
        <v>2046</v>
      </c>
      <c r="V185" s="12" t="s">
        <v>927</v>
      </c>
      <c r="W185" s="12" t="s">
        <v>926</v>
      </c>
      <c r="X185" s="12" t="s">
        <v>2045</v>
      </c>
      <c r="Y185" s="12" t="s">
        <v>925</v>
      </c>
      <c r="Z185" s="12" t="s">
        <v>979</v>
      </c>
      <c r="AA185" s="12" t="s">
        <v>978</v>
      </c>
      <c r="AB185" s="12" t="s">
        <v>1137</v>
      </c>
      <c r="AC185" s="13">
        <v>12322</v>
      </c>
      <c r="AD185" s="12" t="s">
        <v>2043</v>
      </c>
      <c r="AE185" s="12" t="s">
        <v>7967</v>
      </c>
      <c r="AF185" s="12" t="s">
        <v>7966</v>
      </c>
      <c r="AG185" s="12" t="s">
        <v>7965</v>
      </c>
      <c r="AH185" s="12"/>
      <c r="AI185" s="12" t="s">
        <v>1927</v>
      </c>
      <c r="AJ185" s="12" t="s">
        <v>1083</v>
      </c>
      <c r="AK185" s="12" t="s">
        <v>2042</v>
      </c>
      <c r="AL185" s="12" t="s">
        <v>2041</v>
      </c>
    </row>
    <row r="186" spans="1:38" hidden="1" x14ac:dyDescent="0.25">
      <c r="A186" s="17">
        <v>1116662739</v>
      </c>
      <c r="B186" s="14">
        <v>19022</v>
      </c>
      <c r="C186" s="12" t="s">
        <v>1927</v>
      </c>
      <c r="D186" s="12" t="s">
        <v>2040</v>
      </c>
      <c r="E186" s="12" t="s">
        <v>934</v>
      </c>
      <c r="F186" s="3" t="s">
        <v>933</v>
      </c>
      <c r="G186" s="12" t="s">
        <v>932</v>
      </c>
      <c r="H186" s="12" t="s">
        <v>949</v>
      </c>
      <c r="I186" s="12" t="s">
        <v>948</v>
      </c>
      <c r="J186" s="12" t="s">
        <v>931</v>
      </c>
      <c r="K186" s="12" t="s">
        <v>930</v>
      </c>
      <c r="L186" s="12" t="s">
        <v>929</v>
      </c>
      <c r="M186" s="4">
        <v>40591872</v>
      </c>
      <c r="N186" s="4">
        <v>0</v>
      </c>
      <c r="O186" s="4">
        <v>40591872</v>
      </c>
      <c r="P186" s="4">
        <v>10706842</v>
      </c>
      <c r="Q186" s="4">
        <v>29885030</v>
      </c>
      <c r="R186" s="68">
        <f t="shared" si="2"/>
        <v>0.73623187420378144</v>
      </c>
      <c r="S186" s="3" t="s">
        <v>928</v>
      </c>
      <c r="T186" s="12" t="s">
        <v>7964</v>
      </c>
      <c r="U186" s="12" t="s">
        <v>2039</v>
      </c>
      <c r="V186" s="12" t="s">
        <v>927</v>
      </c>
      <c r="W186" s="12" t="s">
        <v>926</v>
      </c>
      <c r="X186" s="12" t="s">
        <v>2038</v>
      </c>
      <c r="Y186" s="12" t="s">
        <v>925</v>
      </c>
      <c r="Z186" s="12" t="s">
        <v>924</v>
      </c>
      <c r="AA186" s="12" t="s">
        <v>923</v>
      </c>
      <c r="AB186" s="12" t="s">
        <v>1463</v>
      </c>
      <c r="AC186" s="13">
        <v>12722</v>
      </c>
      <c r="AD186" s="12" t="s">
        <v>2037</v>
      </c>
      <c r="AE186" s="12" t="s">
        <v>7963</v>
      </c>
      <c r="AF186" s="12" t="s">
        <v>7962</v>
      </c>
      <c r="AG186" s="12" t="s">
        <v>7961</v>
      </c>
      <c r="AH186" s="12"/>
      <c r="AI186" s="12" t="s">
        <v>1927</v>
      </c>
      <c r="AJ186" s="12" t="s">
        <v>1083</v>
      </c>
      <c r="AK186" s="12" t="s">
        <v>2036</v>
      </c>
      <c r="AL186" s="12" t="s">
        <v>2035</v>
      </c>
    </row>
    <row r="187" spans="1:38" hidden="1" x14ac:dyDescent="0.25">
      <c r="A187" s="17">
        <v>1024485823</v>
      </c>
      <c r="B187" s="14">
        <v>19122</v>
      </c>
      <c r="C187" s="12" t="s">
        <v>1927</v>
      </c>
      <c r="D187" s="12" t="s">
        <v>2034</v>
      </c>
      <c r="E187" s="12" t="s">
        <v>934</v>
      </c>
      <c r="F187" s="3" t="s">
        <v>933</v>
      </c>
      <c r="G187" s="12" t="s">
        <v>932</v>
      </c>
      <c r="H187" s="12" t="s">
        <v>949</v>
      </c>
      <c r="I187" s="12" t="s">
        <v>948</v>
      </c>
      <c r="J187" s="12" t="s">
        <v>931</v>
      </c>
      <c r="K187" s="12" t="s">
        <v>930</v>
      </c>
      <c r="L187" s="12" t="s">
        <v>929</v>
      </c>
      <c r="M187" s="4">
        <v>40591872</v>
      </c>
      <c r="N187" s="4">
        <v>0</v>
      </c>
      <c r="O187" s="4">
        <v>40591872</v>
      </c>
      <c r="P187" s="4">
        <v>10706842</v>
      </c>
      <c r="Q187" s="4">
        <v>29885030</v>
      </c>
      <c r="R187" s="68">
        <f t="shared" si="2"/>
        <v>0.73623187420378144</v>
      </c>
      <c r="S187" s="3" t="s">
        <v>928</v>
      </c>
      <c r="T187" s="12" t="s">
        <v>7960</v>
      </c>
      <c r="U187" s="12" t="s">
        <v>2033</v>
      </c>
      <c r="V187" s="12" t="s">
        <v>927</v>
      </c>
      <c r="W187" s="12" t="s">
        <v>926</v>
      </c>
      <c r="X187" s="12" t="s">
        <v>2032</v>
      </c>
      <c r="Y187" s="12" t="s">
        <v>925</v>
      </c>
      <c r="Z187" s="12" t="s">
        <v>979</v>
      </c>
      <c r="AA187" s="12" t="s">
        <v>978</v>
      </c>
      <c r="AB187" s="12" t="s">
        <v>2031</v>
      </c>
      <c r="AC187" s="13">
        <v>12922</v>
      </c>
      <c r="AD187" s="12" t="s">
        <v>1657</v>
      </c>
      <c r="AE187" s="12" t="s">
        <v>7959</v>
      </c>
      <c r="AF187" s="12" t="s">
        <v>7958</v>
      </c>
      <c r="AG187" s="12" t="s">
        <v>7957</v>
      </c>
      <c r="AH187" s="12"/>
      <c r="AI187" s="12" t="s">
        <v>1927</v>
      </c>
      <c r="AJ187" s="12" t="s">
        <v>1083</v>
      </c>
      <c r="AK187" s="12" t="s">
        <v>2030</v>
      </c>
      <c r="AL187" s="12" t="s">
        <v>2029</v>
      </c>
    </row>
    <row r="188" spans="1:38" hidden="1" x14ac:dyDescent="0.25">
      <c r="A188" s="17">
        <v>55064624</v>
      </c>
      <c r="B188" s="14">
        <v>19222</v>
      </c>
      <c r="C188" s="12" t="s">
        <v>1927</v>
      </c>
      <c r="D188" s="12" t="s">
        <v>2028</v>
      </c>
      <c r="E188" s="12" t="s">
        <v>934</v>
      </c>
      <c r="F188" s="3" t="s">
        <v>933</v>
      </c>
      <c r="G188" s="12" t="s">
        <v>932</v>
      </c>
      <c r="H188" s="12" t="s">
        <v>949</v>
      </c>
      <c r="I188" s="12" t="s">
        <v>948</v>
      </c>
      <c r="J188" s="12" t="s">
        <v>931</v>
      </c>
      <c r="K188" s="12" t="s">
        <v>930</v>
      </c>
      <c r="L188" s="12" t="s">
        <v>929</v>
      </c>
      <c r="M188" s="4">
        <v>40591872</v>
      </c>
      <c r="N188" s="4">
        <v>0</v>
      </c>
      <c r="O188" s="4">
        <v>40591872</v>
      </c>
      <c r="P188" s="4">
        <v>10706842</v>
      </c>
      <c r="Q188" s="4">
        <v>29885030</v>
      </c>
      <c r="R188" s="68">
        <f t="shared" si="2"/>
        <v>0.73623187420378144</v>
      </c>
      <c r="S188" s="3" t="s">
        <v>928</v>
      </c>
      <c r="T188" s="12" t="s">
        <v>7956</v>
      </c>
      <c r="U188" s="12" t="s">
        <v>2027</v>
      </c>
      <c r="V188" s="12" t="s">
        <v>927</v>
      </c>
      <c r="W188" s="12" t="s">
        <v>926</v>
      </c>
      <c r="X188" s="12" t="s">
        <v>2026</v>
      </c>
      <c r="Y188" s="12" t="s">
        <v>925</v>
      </c>
      <c r="Z188" s="12" t="s">
        <v>1015</v>
      </c>
      <c r="AA188" s="12" t="s">
        <v>1014</v>
      </c>
      <c r="AB188" s="12" t="s">
        <v>2025</v>
      </c>
      <c r="AC188" s="13">
        <v>12422</v>
      </c>
      <c r="AD188" s="12" t="s">
        <v>1658</v>
      </c>
      <c r="AE188" s="12" t="s">
        <v>7955</v>
      </c>
      <c r="AF188" s="12" t="s">
        <v>7954</v>
      </c>
      <c r="AG188" s="12" t="s">
        <v>7953</v>
      </c>
      <c r="AH188" s="12"/>
      <c r="AI188" s="12" t="s">
        <v>1927</v>
      </c>
      <c r="AJ188" s="12" t="s">
        <v>1083</v>
      </c>
      <c r="AK188" s="12" t="s">
        <v>2023</v>
      </c>
      <c r="AL188" s="12" t="s">
        <v>2022</v>
      </c>
    </row>
    <row r="189" spans="1:38" hidden="1" x14ac:dyDescent="0.25">
      <c r="A189" s="17">
        <v>1091657918</v>
      </c>
      <c r="B189" s="14">
        <v>19322</v>
      </c>
      <c r="C189" s="12" t="s">
        <v>1927</v>
      </c>
      <c r="D189" s="12" t="s">
        <v>2021</v>
      </c>
      <c r="E189" s="12" t="s">
        <v>934</v>
      </c>
      <c r="F189" s="3" t="s">
        <v>933</v>
      </c>
      <c r="G189" s="12" t="s">
        <v>932</v>
      </c>
      <c r="H189" s="12" t="s">
        <v>949</v>
      </c>
      <c r="I189" s="12" t="s">
        <v>948</v>
      </c>
      <c r="J189" s="12" t="s">
        <v>931</v>
      </c>
      <c r="K189" s="12" t="s">
        <v>930</v>
      </c>
      <c r="L189" s="12" t="s">
        <v>929</v>
      </c>
      <c r="M189" s="4">
        <v>40591872</v>
      </c>
      <c r="N189" s="4">
        <v>0</v>
      </c>
      <c r="O189" s="4">
        <v>40591872</v>
      </c>
      <c r="P189" s="4">
        <v>14236570</v>
      </c>
      <c r="Q189" s="4">
        <v>26355302</v>
      </c>
      <c r="R189" s="68">
        <f t="shared" si="2"/>
        <v>0.64927535246465107</v>
      </c>
      <c r="S189" s="3" t="s">
        <v>928</v>
      </c>
      <c r="T189" s="12" t="s">
        <v>7952</v>
      </c>
      <c r="U189" s="12" t="s">
        <v>2020</v>
      </c>
      <c r="V189" s="12" t="s">
        <v>927</v>
      </c>
      <c r="W189" s="12" t="s">
        <v>926</v>
      </c>
      <c r="X189" s="12" t="s">
        <v>2019</v>
      </c>
      <c r="Y189" s="12" t="s">
        <v>925</v>
      </c>
      <c r="Z189" s="12" t="s">
        <v>1013</v>
      </c>
      <c r="AA189" s="12" t="s">
        <v>1012</v>
      </c>
      <c r="AB189" s="12" t="s">
        <v>2018</v>
      </c>
      <c r="AC189" s="13">
        <v>12622</v>
      </c>
      <c r="AD189" s="12" t="s">
        <v>2017</v>
      </c>
      <c r="AE189" s="12" t="s">
        <v>7951</v>
      </c>
      <c r="AF189" s="12" t="s">
        <v>7950</v>
      </c>
      <c r="AG189" s="12" t="s">
        <v>7949</v>
      </c>
      <c r="AH189" s="12"/>
      <c r="AI189" s="12" t="s">
        <v>1927</v>
      </c>
      <c r="AJ189" s="12" t="s">
        <v>1083</v>
      </c>
      <c r="AK189" s="12" t="s">
        <v>2016</v>
      </c>
      <c r="AL189" s="12" t="s">
        <v>2015</v>
      </c>
    </row>
    <row r="190" spans="1:38" hidden="1" x14ac:dyDescent="0.25">
      <c r="A190" s="17">
        <v>1057583688</v>
      </c>
      <c r="B190" s="14">
        <v>19422</v>
      </c>
      <c r="C190" s="12" t="s">
        <v>1927</v>
      </c>
      <c r="D190" s="12" t="s">
        <v>2014</v>
      </c>
      <c r="E190" s="12" t="s">
        <v>934</v>
      </c>
      <c r="F190" s="3" t="s">
        <v>933</v>
      </c>
      <c r="G190" s="12" t="s">
        <v>932</v>
      </c>
      <c r="H190" s="12" t="s">
        <v>1092</v>
      </c>
      <c r="I190" s="12" t="s">
        <v>1091</v>
      </c>
      <c r="J190" s="12" t="s">
        <v>931</v>
      </c>
      <c r="K190" s="12" t="s">
        <v>930</v>
      </c>
      <c r="L190" s="12" t="s">
        <v>929</v>
      </c>
      <c r="M190" s="4">
        <v>33734383</v>
      </c>
      <c r="N190" s="4">
        <v>0</v>
      </c>
      <c r="O190" s="4">
        <v>33734383</v>
      </c>
      <c r="P190" s="4">
        <v>8825856</v>
      </c>
      <c r="Q190" s="4">
        <v>24908527</v>
      </c>
      <c r="R190" s="68">
        <f t="shared" si="2"/>
        <v>0.73837209354029087</v>
      </c>
      <c r="S190" s="3" t="s">
        <v>928</v>
      </c>
      <c r="T190" s="12" t="s">
        <v>7948</v>
      </c>
      <c r="U190" s="12" t="s">
        <v>2013</v>
      </c>
      <c r="V190" s="12" t="s">
        <v>927</v>
      </c>
      <c r="W190" s="12" t="s">
        <v>926</v>
      </c>
      <c r="X190" s="12" t="s">
        <v>2012</v>
      </c>
      <c r="Y190" s="12" t="s">
        <v>925</v>
      </c>
      <c r="Z190" s="12" t="s">
        <v>984</v>
      </c>
      <c r="AA190" s="12" t="s">
        <v>983</v>
      </c>
      <c r="AB190" s="12" t="s">
        <v>1987</v>
      </c>
      <c r="AC190" s="13">
        <v>14822</v>
      </c>
      <c r="AD190" s="12" t="s">
        <v>2011</v>
      </c>
      <c r="AE190" s="12" t="s">
        <v>7947</v>
      </c>
      <c r="AF190" s="12" t="s">
        <v>7946</v>
      </c>
      <c r="AG190" s="12" t="s">
        <v>7945</v>
      </c>
      <c r="AH190" s="12"/>
      <c r="AI190" s="12" t="s">
        <v>1927</v>
      </c>
      <c r="AJ190" s="12" t="s">
        <v>1083</v>
      </c>
      <c r="AK190" s="12" t="s">
        <v>2010</v>
      </c>
      <c r="AL190" s="12" t="s">
        <v>2009</v>
      </c>
    </row>
    <row r="191" spans="1:38" hidden="1" x14ac:dyDescent="0.25">
      <c r="A191" s="17">
        <v>1033777643</v>
      </c>
      <c r="B191" s="14">
        <v>19522</v>
      </c>
      <c r="C191" s="12" t="s">
        <v>1927</v>
      </c>
      <c r="D191" s="12" t="s">
        <v>2008</v>
      </c>
      <c r="E191" s="12" t="s">
        <v>934</v>
      </c>
      <c r="F191" s="3" t="s">
        <v>933</v>
      </c>
      <c r="G191" s="12" t="s">
        <v>932</v>
      </c>
      <c r="H191" s="12" t="s">
        <v>1092</v>
      </c>
      <c r="I191" s="12" t="s">
        <v>1091</v>
      </c>
      <c r="J191" s="12" t="s">
        <v>931</v>
      </c>
      <c r="K191" s="12" t="s">
        <v>930</v>
      </c>
      <c r="L191" s="12" t="s">
        <v>929</v>
      </c>
      <c r="M191" s="4">
        <v>29885030</v>
      </c>
      <c r="N191" s="4">
        <v>10589184</v>
      </c>
      <c r="O191" s="4">
        <v>40474214</v>
      </c>
      <c r="P191" s="4">
        <v>10589184</v>
      </c>
      <c r="Q191" s="4">
        <v>29885030</v>
      </c>
      <c r="R191" s="68">
        <f t="shared" si="2"/>
        <v>0.73837209043763019</v>
      </c>
      <c r="S191" s="3" t="s">
        <v>928</v>
      </c>
      <c r="T191" s="12" t="s">
        <v>7944</v>
      </c>
      <c r="U191" s="12" t="s">
        <v>2007</v>
      </c>
      <c r="V191" s="12" t="s">
        <v>927</v>
      </c>
      <c r="W191" s="12" t="s">
        <v>926</v>
      </c>
      <c r="X191" s="12" t="s">
        <v>2006</v>
      </c>
      <c r="Y191" s="12" t="s">
        <v>925</v>
      </c>
      <c r="Z191" s="12" t="s">
        <v>924</v>
      </c>
      <c r="AA191" s="12" t="s">
        <v>923</v>
      </c>
      <c r="AB191" s="12" t="s">
        <v>1636</v>
      </c>
      <c r="AC191" s="13">
        <v>23622</v>
      </c>
      <c r="AD191" s="12" t="s">
        <v>2005</v>
      </c>
      <c r="AE191" s="12" t="s">
        <v>7943</v>
      </c>
      <c r="AF191" s="12" t="s">
        <v>7942</v>
      </c>
      <c r="AG191" s="12" t="s">
        <v>7941</v>
      </c>
      <c r="AH191" s="12"/>
      <c r="AI191" s="12" t="s">
        <v>1927</v>
      </c>
      <c r="AJ191" s="12" t="s">
        <v>1083</v>
      </c>
      <c r="AK191" s="12" t="s">
        <v>2004</v>
      </c>
      <c r="AL191" s="12" t="s">
        <v>2003</v>
      </c>
    </row>
    <row r="192" spans="1:38" hidden="1" x14ac:dyDescent="0.25">
      <c r="A192" s="17">
        <v>1065586212</v>
      </c>
      <c r="B192" s="14">
        <v>19622</v>
      </c>
      <c r="C192" s="12" t="s">
        <v>1927</v>
      </c>
      <c r="D192" s="12" t="s">
        <v>2002</v>
      </c>
      <c r="E192" s="12" t="s">
        <v>934</v>
      </c>
      <c r="F192" s="3" t="s">
        <v>933</v>
      </c>
      <c r="G192" s="12" t="s">
        <v>932</v>
      </c>
      <c r="H192" s="12" t="s">
        <v>1092</v>
      </c>
      <c r="I192" s="12" t="s">
        <v>1091</v>
      </c>
      <c r="J192" s="12" t="s">
        <v>931</v>
      </c>
      <c r="K192" s="12" t="s">
        <v>930</v>
      </c>
      <c r="L192" s="12" t="s">
        <v>929</v>
      </c>
      <c r="M192" s="4">
        <v>35789210</v>
      </c>
      <c r="N192" s="4">
        <v>12258508</v>
      </c>
      <c r="O192" s="4">
        <v>48047718</v>
      </c>
      <c r="P192" s="4">
        <v>12681216</v>
      </c>
      <c r="Q192" s="4">
        <v>35366502</v>
      </c>
      <c r="R192" s="68">
        <f t="shared" si="2"/>
        <v>0.73607037903444239</v>
      </c>
      <c r="S192" s="3" t="s">
        <v>928</v>
      </c>
      <c r="T192" s="12" t="s">
        <v>7940</v>
      </c>
      <c r="U192" s="12" t="s">
        <v>2001</v>
      </c>
      <c r="V192" s="12" t="s">
        <v>927</v>
      </c>
      <c r="W192" s="12" t="s">
        <v>926</v>
      </c>
      <c r="X192" s="12" t="s">
        <v>2000</v>
      </c>
      <c r="Y192" s="12" t="s">
        <v>925</v>
      </c>
      <c r="Z192" s="12" t="s">
        <v>984</v>
      </c>
      <c r="AA192" s="12" t="s">
        <v>983</v>
      </c>
      <c r="AB192" s="12" t="s">
        <v>1138</v>
      </c>
      <c r="AC192" s="13">
        <v>23822</v>
      </c>
      <c r="AD192" s="12" t="s">
        <v>1999</v>
      </c>
      <c r="AE192" s="12" t="s">
        <v>7939</v>
      </c>
      <c r="AF192" s="12" t="s">
        <v>7938</v>
      </c>
      <c r="AG192" s="12" t="s">
        <v>7937</v>
      </c>
      <c r="AH192" s="12"/>
      <c r="AI192" s="12" t="s">
        <v>1927</v>
      </c>
      <c r="AJ192" s="12" t="s">
        <v>1083</v>
      </c>
      <c r="AK192" s="12" t="s">
        <v>1998</v>
      </c>
      <c r="AL192" s="12" t="s">
        <v>1997</v>
      </c>
    </row>
    <row r="193" spans="1:38" hidden="1" x14ac:dyDescent="0.25">
      <c r="A193" s="17">
        <v>64578155</v>
      </c>
      <c r="B193" s="14">
        <v>19722</v>
      </c>
      <c r="C193" s="12" t="s">
        <v>1927</v>
      </c>
      <c r="D193" s="12" t="s">
        <v>1996</v>
      </c>
      <c r="E193" s="12" t="s">
        <v>934</v>
      </c>
      <c r="F193" s="3" t="s">
        <v>933</v>
      </c>
      <c r="G193" s="12" t="s">
        <v>932</v>
      </c>
      <c r="H193" s="12" t="s">
        <v>1092</v>
      </c>
      <c r="I193" s="12" t="s">
        <v>1091</v>
      </c>
      <c r="J193" s="12" t="s">
        <v>931</v>
      </c>
      <c r="K193" s="12" t="s">
        <v>930</v>
      </c>
      <c r="L193" s="12" t="s">
        <v>929</v>
      </c>
      <c r="M193" s="4">
        <v>35789210</v>
      </c>
      <c r="N193" s="4">
        <v>12681216</v>
      </c>
      <c r="O193" s="4">
        <v>48470426</v>
      </c>
      <c r="P193" s="4">
        <v>21135360</v>
      </c>
      <c r="Q193" s="4">
        <v>27335066</v>
      </c>
      <c r="R193" s="68">
        <f t="shared" si="2"/>
        <v>0.56395349197054712</v>
      </c>
      <c r="S193" s="3" t="s">
        <v>928</v>
      </c>
      <c r="T193" s="12" t="s">
        <v>7936</v>
      </c>
      <c r="U193" s="12" t="s">
        <v>1995</v>
      </c>
      <c r="V193" s="12" t="s">
        <v>927</v>
      </c>
      <c r="W193" s="12" t="s">
        <v>926</v>
      </c>
      <c r="X193" s="12" t="s">
        <v>1994</v>
      </c>
      <c r="Y193" s="12" t="s">
        <v>925</v>
      </c>
      <c r="Z193" s="12" t="s">
        <v>984</v>
      </c>
      <c r="AA193" s="12" t="s">
        <v>983</v>
      </c>
      <c r="AB193" s="12" t="s">
        <v>1825</v>
      </c>
      <c r="AC193" s="13">
        <v>23422</v>
      </c>
      <c r="AD193" s="12" t="s">
        <v>1993</v>
      </c>
      <c r="AE193" s="12" t="s">
        <v>7935</v>
      </c>
      <c r="AF193" s="12" t="s">
        <v>7934</v>
      </c>
      <c r="AG193" s="12" t="s">
        <v>7933</v>
      </c>
      <c r="AH193" s="12"/>
      <c r="AI193" s="12" t="s">
        <v>1927</v>
      </c>
      <c r="AJ193" s="12" t="s">
        <v>1083</v>
      </c>
      <c r="AK193" s="12" t="s">
        <v>1992</v>
      </c>
      <c r="AL193" s="12" t="s">
        <v>1991</v>
      </c>
    </row>
    <row r="194" spans="1:38" hidden="1" x14ac:dyDescent="0.25">
      <c r="A194" s="17">
        <v>1020761878</v>
      </c>
      <c r="B194" s="14">
        <v>19822</v>
      </c>
      <c r="C194" s="12" t="s">
        <v>1927</v>
      </c>
      <c r="D194" s="12" t="s">
        <v>1990</v>
      </c>
      <c r="E194" s="12" t="s">
        <v>934</v>
      </c>
      <c r="F194" s="3" t="s">
        <v>933</v>
      </c>
      <c r="G194" s="12" t="s">
        <v>932</v>
      </c>
      <c r="H194" s="12" t="s">
        <v>1092</v>
      </c>
      <c r="I194" s="12" t="s">
        <v>1091</v>
      </c>
      <c r="J194" s="12" t="s">
        <v>931</v>
      </c>
      <c r="K194" s="12" t="s">
        <v>930</v>
      </c>
      <c r="L194" s="12" t="s">
        <v>929</v>
      </c>
      <c r="M194" s="4">
        <v>33734383</v>
      </c>
      <c r="N194" s="4">
        <v>0</v>
      </c>
      <c r="O194" s="4">
        <v>33734383</v>
      </c>
      <c r="P194" s="4">
        <v>8825856</v>
      </c>
      <c r="Q194" s="4">
        <v>24908527</v>
      </c>
      <c r="R194" s="68">
        <f t="shared" si="2"/>
        <v>0.73837209354029087</v>
      </c>
      <c r="S194" s="3" t="s">
        <v>928</v>
      </c>
      <c r="T194" s="12" t="s">
        <v>7932</v>
      </c>
      <c r="U194" s="12" t="s">
        <v>1989</v>
      </c>
      <c r="V194" s="12" t="s">
        <v>927</v>
      </c>
      <c r="W194" s="12" t="s">
        <v>926</v>
      </c>
      <c r="X194" s="12" t="s">
        <v>1988</v>
      </c>
      <c r="Y194" s="12" t="s">
        <v>925</v>
      </c>
      <c r="Z194" s="12" t="s">
        <v>947</v>
      </c>
      <c r="AA194" s="12" t="s">
        <v>946</v>
      </c>
      <c r="AB194" s="12" t="s">
        <v>1796</v>
      </c>
      <c r="AC194" s="13">
        <v>14922</v>
      </c>
      <c r="AD194" s="12" t="s">
        <v>1986</v>
      </c>
      <c r="AE194" s="12" t="s">
        <v>7931</v>
      </c>
      <c r="AF194" s="12" t="s">
        <v>7930</v>
      </c>
      <c r="AG194" s="12" t="s">
        <v>7929</v>
      </c>
      <c r="AH194" s="12"/>
      <c r="AI194" s="12" t="s">
        <v>1927</v>
      </c>
      <c r="AJ194" s="12" t="s">
        <v>1083</v>
      </c>
      <c r="AK194" s="12" t="s">
        <v>1985</v>
      </c>
      <c r="AL194" s="12" t="s">
        <v>1984</v>
      </c>
    </row>
    <row r="195" spans="1:38" hidden="1" x14ac:dyDescent="0.25">
      <c r="A195" s="17">
        <v>1110505090</v>
      </c>
      <c r="B195" s="14">
        <v>19922</v>
      </c>
      <c r="C195" s="12" t="s">
        <v>1927</v>
      </c>
      <c r="D195" s="12" t="s">
        <v>1983</v>
      </c>
      <c r="E195" s="12" t="s">
        <v>934</v>
      </c>
      <c r="F195" s="3" t="s">
        <v>933</v>
      </c>
      <c r="G195" s="12" t="s">
        <v>932</v>
      </c>
      <c r="H195" s="12" t="s">
        <v>1092</v>
      </c>
      <c r="I195" s="12" t="s">
        <v>1091</v>
      </c>
      <c r="J195" s="12" t="s">
        <v>931</v>
      </c>
      <c r="K195" s="12" t="s">
        <v>930</v>
      </c>
      <c r="L195" s="12" t="s">
        <v>929</v>
      </c>
      <c r="M195" s="4">
        <v>46585243</v>
      </c>
      <c r="N195" s="4">
        <v>15956362</v>
      </c>
      <c r="O195" s="4">
        <v>62541605</v>
      </c>
      <c r="P195" s="4">
        <v>16506582</v>
      </c>
      <c r="Q195" s="4">
        <v>46035023</v>
      </c>
      <c r="R195" s="68">
        <f t="shared" ref="R195:R258" si="3">+IFERROR(Q195/O195,0)</f>
        <v>0.73607038066899622</v>
      </c>
      <c r="S195" s="3" t="s">
        <v>928</v>
      </c>
      <c r="T195" s="12" t="s">
        <v>7928</v>
      </c>
      <c r="U195" s="12" t="s">
        <v>1982</v>
      </c>
      <c r="V195" s="12" t="s">
        <v>927</v>
      </c>
      <c r="W195" s="12" t="s">
        <v>926</v>
      </c>
      <c r="X195" s="12" t="s">
        <v>1981</v>
      </c>
      <c r="Y195" s="12" t="s">
        <v>925</v>
      </c>
      <c r="Z195" s="12" t="s">
        <v>984</v>
      </c>
      <c r="AA195" s="12" t="s">
        <v>983</v>
      </c>
      <c r="AB195" s="12" t="s">
        <v>1737</v>
      </c>
      <c r="AC195" s="13">
        <v>23222</v>
      </c>
      <c r="AD195" s="12" t="s">
        <v>1980</v>
      </c>
      <c r="AE195" s="12" t="s">
        <v>7927</v>
      </c>
      <c r="AF195" s="12" t="s">
        <v>7926</v>
      </c>
      <c r="AG195" s="12" t="s">
        <v>7925</v>
      </c>
      <c r="AH195" s="12"/>
      <c r="AI195" s="12" t="s">
        <v>1927</v>
      </c>
      <c r="AJ195" s="12" t="s">
        <v>1083</v>
      </c>
      <c r="AK195" s="12" t="s">
        <v>1979</v>
      </c>
      <c r="AL195" s="12" t="s">
        <v>1978</v>
      </c>
    </row>
    <row r="196" spans="1:38" hidden="1" x14ac:dyDescent="0.25">
      <c r="A196" s="17">
        <v>1018482090</v>
      </c>
      <c r="B196" s="14">
        <v>20022</v>
      </c>
      <c r="C196" s="12" t="s">
        <v>1927</v>
      </c>
      <c r="D196" s="12" t="s">
        <v>1977</v>
      </c>
      <c r="E196" s="12" t="s">
        <v>934</v>
      </c>
      <c r="F196" s="3" t="s">
        <v>933</v>
      </c>
      <c r="G196" s="12" t="s">
        <v>932</v>
      </c>
      <c r="H196" s="12" t="s">
        <v>1092</v>
      </c>
      <c r="I196" s="12" t="s">
        <v>1091</v>
      </c>
      <c r="J196" s="12" t="s">
        <v>931</v>
      </c>
      <c r="K196" s="12" t="s">
        <v>930</v>
      </c>
      <c r="L196" s="12" t="s">
        <v>929</v>
      </c>
      <c r="M196" s="4">
        <v>33734383</v>
      </c>
      <c r="N196" s="4">
        <v>0</v>
      </c>
      <c r="O196" s="4">
        <v>33734383</v>
      </c>
      <c r="P196" s="4">
        <v>9021986</v>
      </c>
      <c r="Q196" s="4">
        <v>24712397</v>
      </c>
      <c r="R196" s="68">
        <f t="shared" si="3"/>
        <v>0.73255814401585473</v>
      </c>
      <c r="S196" s="3" t="s">
        <v>928</v>
      </c>
      <c r="T196" s="12" t="s">
        <v>7924</v>
      </c>
      <c r="U196" s="12" t="s">
        <v>1976</v>
      </c>
      <c r="V196" s="12" t="s">
        <v>927</v>
      </c>
      <c r="W196" s="12" t="s">
        <v>926</v>
      </c>
      <c r="X196" s="12" t="s">
        <v>1975</v>
      </c>
      <c r="Y196" s="12" t="s">
        <v>925</v>
      </c>
      <c r="Z196" s="12" t="s">
        <v>1013</v>
      </c>
      <c r="AA196" s="12" t="s">
        <v>1012</v>
      </c>
      <c r="AB196" s="12" t="s">
        <v>1974</v>
      </c>
      <c r="AC196" s="13">
        <v>15022</v>
      </c>
      <c r="AD196" s="12" t="s">
        <v>1973</v>
      </c>
      <c r="AE196" s="12" t="s">
        <v>7923</v>
      </c>
      <c r="AF196" s="12" t="s">
        <v>7922</v>
      </c>
      <c r="AG196" s="12" t="s">
        <v>7921</v>
      </c>
      <c r="AH196" s="12"/>
      <c r="AI196" s="12" t="s">
        <v>1927</v>
      </c>
      <c r="AJ196" s="12" t="s">
        <v>1083</v>
      </c>
      <c r="AK196" s="12" t="s">
        <v>1972</v>
      </c>
      <c r="AL196" s="12" t="s">
        <v>1971</v>
      </c>
    </row>
    <row r="197" spans="1:38" hidden="1" x14ac:dyDescent="0.25">
      <c r="A197" s="17">
        <v>52107110</v>
      </c>
      <c r="B197" s="14">
        <v>20122</v>
      </c>
      <c r="C197" s="12" t="s">
        <v>1927</v>
      </c>
      <c r="D197" s="12" t="s">
        <v>1970</v>
      </c>
      <c r="E197" s="12" t="s">
        <v>934</v>
      </c>
      <c r="F197" s="3" t="s">
        <v>933</v>
      </c>
      <c r="G197" s="12" t="s">
        <v>932</v>
      </c>
      <c r="H197" s="12" t="s">
        <v>949</v>
      </c>
      <c r="I197" s="12" t="s">
        <v>948</v>
      </c>
      <c r="J197" s="12" t="s">
        <v>931</v>
      </c>
      <c r="K197" s="12" t="s">
        <v>930</v>
      </c>
      <c r="L197" s="12" t="s">
        <v>929</v>
      </c>
      <c r="M197" s="4">
        <v>83602903</v>
      </c>
      <c r="N197" s="4">
        <v>0</v>
      </c>
      <c r="O197" s="4">
        <v>83602903</v>
      </c>
      <c r="P197" s="4">
        <v>21890792</v>
      </c>
      <c r="Q197" s="4">
        <v>61712111</v>
      </c>
      <c r="R197" s="68">
        <f t="shared" si="3"/>
        <v>0.73815751350165437</v>
      </c>
      <c r="S197" s="3" t="s">
        <v>928</v>
      </c>
      <c r="T197" s="12" t="s">
        <v>7920</v>
      </c>
      <c r="U197" s="12" t="s">
        <v>1969</v>
      </c>
      <c r="V197" s="12" t="s">
        <v>927</v>
      </c>
      <c r="W197" s="12" t="s">
        <v>926</v>
      </c>
      <c r="X197" s="12" t="s">
        <v>1968</v>
      </c>
      <c r="Y197" s="12" t="s">
        <v>925</v>
      </c>
      <c r="Z197" s="12" t="s">
        <v>1015</v>
      </c>
      <c r="AA197" s="12" t="s">
        <v>1014</v>
      </c>
      <c r="AB197" s="12" t="s">
        <v>1331</v>
      </c>
      <c r="AC197" s="13">
        <v>21322</v>
      </c>
      <c r="AD197" s="12" t="s">
        <v>1967</v>
      </c>
      <c r="AE197" s="12" t="s">
        <v>7919</v>
      </c>
      <c r="AF197" s="12" t="s">
        <v>7918</v>
      </c>
      <c r="AG197" s="12" t="s">
        <v>7917</v>
      </c>
      <c r="AH197" s="12"/>
      <c r="AI197" s="12" t="s">
        <v>1927</v>
      </c>
      <c r="AJ197" s="12" t="s">
        <v>1083</v>
      </c>
      <c r="AK197" s="12" t="s">
        <v>1076</v>
      </c>
      <c r="AL197" s="12" t="s">
        <v>1966</v>
      </c>
    </row>
    <row r="198" spans="1:38" hidden="1" x14ac:dyDescent="0.25">
      <c r="A198" s="17">
        <v>1010200149</v>
      </c>
      <c r="B198" s="14">
        <v>20222</v>
      </c>
      <c r="C198" s="12" t="s">
        <v>1927</v>
      </c>
      <c r="D198" s="12" t="s">
        <v>1965</v>
      </c>
      <c r="E198" s="12" t="s">
        <v>934</v>
      </c>
      <c r="F198" s="3" t="s">
        <v>933</v>
      </c>
      <c r="G198" s="12" t="s">
        <v>932</v>
      </c>
      <c r="H198" s="12" t="s">
        <v>1092</v>
      </c>
      <c r="I198" s="12" t="s">
        <v>1091</v>
      </c>
      <c r="J198" s="12" t="s">
        <v>931</v>
      </c>
      <c r="K198" s="12" t="s">
        <v>930</v>
      </c>
      <c r="L198" s="12" t="s">
        <v>929</v>
      </c>
      <c r="M198" s="4">
        <v>29885030</v>
      </c>
      <c r="N198" s="4">
        <v>10589184</v>
      </c>
      <c r="O198" s="4">
        <v>40474214</v>
      </c>
      <c r="P198" s="4">
        <v>10589184</v>
      </c>
      <c r="Q198" s="4">
        <v>29885030</v>
      </c>
      <c r="R198" s="68">
        <f t="shared" si="3"/>
        <v>0.73837209043763019</v>
      </c>
      <c r="S198" s="3" t="s">
        <v>928</v>
      </c>
      <c r="T198" s="12" t="s">
        <v>7916</v>
      </c>
      <c r="U198" s="12" t="s">
        <v>1964</v>
      </c>
      <c r="V198" s="12" t="s">
        <v>927</v>
      </c>
      <c r="W198" s="12" t="s">
        <v>926</v>
      </c>
      <c r="X198" s="12" t="s">
        <v>1963</v>
      </c>
      <c r="Y198" s="12" t="s">
        <v>925</v>
      </c>
      <c r="Z198" s="12" t="s">
        <v>953</v>
      </c>
      <c r="AA198" s="12" t="s">
        <v>952</v>
      </c>
      <c r="AB198" s="12" t="s">
        <v>1809</v>
      </c>
      <c r="AC198" s="13">
        <v>23722</v>
      </c>
      <c r="AD198" s="12" t="s">
        <v>1962</v>
      </c>
      <c r="AE198" s="12" t="s">
        <v>7915</v>
      </c>
      <c r="AF198" s="12" t="s">
        <v>7914</v>
      </c>
      <c r="AG198" s="12" t="s">
        <v>7913</v>
      </c>
      <c r="AH198" s="12"/>
      <c r="AI198" s="12" t="s">
        <v>1927</v>
      </c>
      <c r="AJ198" s="12" t="s">
        <v>1083</v>
      </c>
      <c r="AK198" s="12" t="s">
        <v>1961</v>
      </c>
      <c r="AL198" s="12" t="s">
        <v>1960</v>
      </c>
    </row>
    <row r="199" spans="1:38" hidden="1" x14ac:dyDescent="0.25">
      <c r="A199" s="17">
        <v>1019085014</v>
      </c>
      <c r="B199" s="14">
        <v>20322</v>
      </c>
      <c r="C199" s="12" t="s">
        <v>1927</v>
      </c>
      <c r="D199" s="12" t="s">
        <v>1959</v>
      </c>
      <c r="E199" s="12" t="s">
        <v>934</v>
      </c>
      <c r="F199" s="3" t="s">
        <v>933</v>
      </c>
      <c r="G199" s="12" t="s">
        <v>932</v>
      </c>
      <c r="H199" s="12" t="s">
        <v>949</v>
      </c>
      <c r="I199" s="12" t="s">
        <v>948</v>
      </c>
      <c r="J199" s="12" t="s">
        <v>931</v>
      </c>
      <c r="K199" s="12" t="s">
        <v>930</v>
      </c>
      <c r="L199" s="12" t="s">
        <v>929</v>
      </c>
      <c r="M199" s="4">
        <v>30986786</v>
      </c>
      <c r="N199" s="4">
        <v>-10178799</v>
      </c>
      <c r="O199" s="4">
        <v>20807987</v>
      </c>
      <c r="P199" s="4">
        <v>630545</v>
      </c>
      <c r="Q199" s="4">
        <v>20177442</v>
      </c>
      <c r="R199" s="68">
        <f t="shared" si="3"/>
        <v>0.96969697260960419</v>
      </c>
      <c r="S199" s="3" t="s">
        <v>928</v>
      </c>
      <c r="T199" s="12" t="s">
        <v>7912</v>
      </c>
      <c r="U199" s="12" t="s">
        <v>1958</v>
      </c>
      <c r="V199" s="12" t="s">
        <v>927</v>
      </c>
      <c r="W199" s="12" t="s">
        <v>926</v>
      </c>
      <c r="X199" s="12" t="s">
        <v>1957</v>
      </c>
      <c r="Y199" s="12" t="s">
        <v>925</v>
      </c>
      <c r="Z199" s="12" t="s">
        <v>984</v>
      </c>
      <c r="AA199" s="12" t="s">
        <v>983</v>
      </c>
      <c r="AB199" s="12" t="s">
        <v>1588</v>
      </c>
      <c r="AC199" s="13">
        <v>27222</v>
      </c>
      <c r="AD199" s="12" t="s">
        <v>1956</v>
      </c>
      <c r="AE199" s="12" t="s">
        <v>7911</v>
      </c>
      <c r="AF199" s="12" t="s">
        <v>7910</v>
      </c>
      <c r="AG199" s="12" t="s">
        <v>7909</v>
      </c>
      <c r="AH199" s="12"/>
      <c r="AI199" s="12" t="s">
        <v>1927</v>
      </c>
      <c r="AJ199" s="12" t="s">
        <v>943</v>
      </c>
      <c r="AK199" s="12" t="s">
        <v>1955</v>
      </c>
      <c r="AL199" s="12" t="s">
        <v>1954</v>
      </c>
    </row>
    <row r="200" spans="1:38" hidden="1" x14ac:dyDescent="0.25">
      <c r="A200" s="17">
        <v>53066121</v>
      </c>
      <c r="B200" s="14">
        <v>20422</v>
      </c>
      <c r="C200" s="12" t="s">
        <v>1927</v>
      </c>
      <c r="D200" s="12" t="s">
        <v>1953</v>
      </c>
      <c r="E200" s="12" t="s">
        <v>934</v>
      </c>
      <c r="F200" s="3" t="s">
        <v>933</v>
      </c>
      <c r="G200" s="12" t="s">
        <v>932</v>
      </c>
      <c r="H200" s="12" t="s">
        <v>1092</v>
      </c>
      <c r="I200" s="12" t="s">
        <v>1091</v>
      </c>
      <c r="J200" s="12" t="s">
        <v>931</v>
      </c>
      <c r="K200" s="12" t="s">
        <v>930</v>
      </c>
      <c r="L200" s="12" t="s">
        <v>929</v>
      </c>
      <c r="M200" s="4">
        <v>33734383</v>
      </c>
      <c r="N200" s="4">
        <v>0</v>
      </c>
      <c r="O200" s="4">
        <v>33734383</v>
      </c>
      <c r="P200" s="4">
        <v>11767808</v>
      </c>
      <c r="Q200" s="4">
        <v>21966575</v>
      </c>
      <c r="R200" s="68">
        <f t="shared" si="3"/>
        <v>0.65116279138705457</v>
      </c>
      <c r="S200" s="3" t="s">
        <v>928</v>
      </c>
      <c r="T200" s="12" t="s">
        <v>7908</v>
      </c>
      <c r="U200" s="12" t="s">
        <v>1952</v>
      </c>
      <c r="V200" s="12" t="s">
        <v>927</v>
      </c>
      <c r="W200" s="12" t="s">
        <v>926</v>
      </c>
      <c r="X200" s="12" t="s">
        <v>1951</v>
      </c>
      <c r="Y200" s="12" t="s">
        <v>925</v>
      </c>
      <c r="Z200" s="12" t="s">
        <v>984</v>
      </c>
      <c r="AA200" s="12" t="s">
        <v>983</v>
      </c>
      <c r="AB200" s="12" t="s">
        <v>1115</v>
      </c>
      <c r="AC200" s="13">
        <v>14522</v>
      </c>
      <c r="AD200" s="12" t="s">
        <v>1523</v>
      </c>
      <c r="AE200" s="12" t="s">
        <v>7907</v>
      </c>
      <c r="AF200" s="12" t="s">
        <v>7906</v>
      </c>
      <c r="AG200" s="12" t="s">
        <v>7905</v>
      </c>
      <c r="AH200" s="12"/>
      <c r="AI200" s="12" t="s">
        <v>1927</v>
      </c>
      <c r="AJ200" s="12" t="s">
        <v>1083</v>
      </c>
      <c r="AK200" s="12" t="s">
        <v>1950</v>
      </c>
      <c r="AL200" s="12" t="s">
        <v>1949</v>
      </c>
    </row>
    <row r="201" spans="1:38" hidden="1" x14ac:dyDescent="0.25">
      <c r="A201" s="17">
        <v>1018422584</v>
      </c>
      <c r="B201" s="14">
        <v>20522</v>
      </c>
      <c r="C201" s="12" t="s">
        <v>1927</v>
      </c>
      <c r="D201" s="12" t="s">
        <v>1948</v>
      </c>
      <c r="E201" s="12" t="s">
        <v>934</v>
      </c>
      <c r="F201" s="3" t="s">
        <v>933</v>
      </c>
      <c r="G201" s="12" t="s">
        <v>932</v>
      </c>
      <c r="H201" s="12" t="s">
        <v>1092</v>
      </c>
      <c r="I201" s="12" t="s">
        <v>1091</v>
      </c>
      <c r="J201" s="12" t="s">
        <v>931</v>
      </c>
      <c r="K201" s="12" t="s">
        <v>930</v>
      </c>
      <c r="L201" s="12" t="s">
        <v>929</v>
      </c>
      <c r="M201" s="4">
        <v>26915914</v>
      </c>
      <c r="N201" s="4">
        <v>9537135</v>
      </c>
      <c r="O201" s="4">
        <v>36453049</v>
      </c>
      <c r="P201" s="4">
        <v>9537135</v>
      </c>
      <c r="Q201" s="4">
        <v>26915914</v>
      </c>
      <c r="R201" s="68">
        <f t="shared" si="3"/>
        <v>0.73837209063088249</v>
      </c>
      <c r="S201" s="3" t="s">
        <v>928</v>
      </c>
      <c r="T201" s="12" t="s">
        <v>7904</v>
      </c>
      <c r="U201" s="12" t="s">
        <v>1947</v>
      </c>
      <c r="V201" s="12" t="s">
        <v>927</v>
      </c>
      <c r="W201" s="12" t="s">
        <v>926</v>
      </c>
      <c r="X201" s="12" t="s">
        <v>1946</v>
      </c>
      <c r="Y201" s="12" t="s">
        <v>925</v>
      </c>
      <c r="Z201" s="12" t="s">
        <v>984</v>
      </c>
      <c r="AA201" s="12" t="s">
        <v>983</v>
      </c>
      <c r="AB201" s="12" t="s">
        <v>1831</v>
      </c>
      <c r="AC201" s="13">
        <v>23322</v>
      </c>
      <c r="AD201" s="12" t="s">
        <v>1085</v>
      </c>
      <c r="AE201" s="12" t="s">
        <v>7903</v>
      </c>
      <c r="AF201" s="12" t="s">
        <v>7902</v>
      </c>
      <c r="AG201" s="12" t="s">
        <v>7901</v>
      </c>
      <c r="AH201" s="12"/>
      <c r="AI201" s="12" t="s">
        <v>1927</v>
      </c>
      <c r="AJ201" s="12" t="s">
        <v>1083</v>
      </c>
      <c r="AK201" s="12" t="s">
        <v>1945</v>
      </c>
      <c r="AL201" s="12" t="s">
        <v>1944</v>
      </c>
    </row>
    <row r="202" spans="1:38" hidden="1" x14ac:dyDescent="0.25">
      <c r="A202" s="17">
        <v>1053827638</v>
      </c>
      <c r="B202" s="14">
        <v>20622</v>
      </c>
      <c r="C202" s="12" t="s">
        <v>1927</v>
      </c>
      <c r="D202" s="12" t="s">
        <v>1943</v>
      </c>
      <c r="E202" s="12" t="s">
        <v>934</v>
      </c>
      <c r="F202" s="3" t="s">
        <v>933</v>
      </c>
      <c r="G202" s="12" t="s">
        <v>932</v>
      </c>
      <c r="H202" s="12" t="s">
        <v>1105</v>
      </c>
      <c r="I202" s="12" t="s">
        <v>1104</v>
      </c>
      <c r="J202" s="12" t="s">
        <v>931</v>
      </c>
      <c r="K202" s="12" t="s">
        <v>930</v>
      </c>
      <c r="L202" s="12" t="s">
        <v>929</v>
      </c>
      <c r="M202" s="4">
        <v>54695467</v>
      </c>
      <c r="N202" s="4">
        <v>0</v>
      </c>
      <c r="O202" s="4">
        <v>54695467</v>
      </c>
      <c r="P202" s="4">
        <v>14321600</v>
      </c>
      <c r="Q202" s="4">
        <v>40373867</v>
      </c>
      <c r="R202" s="68">
        <f t="shared" si="3"/>
        <v>0.73815746010542338</v>
      </c>
      <c r="S202" s="3" t="s">
        <v>928</v>
      </c>
      <c r="T202" s="12" t="s">
        <v>7900</v>
      </c>
      <c r="U202" s="12" t="s">
        <v>1942</v>
      </c>
      <c r="V202" s="12" t="s">
        <v>927</v>
      </c>
      <c r="W202" s="12" t="s">
        <v>926</v>
      </c>
      <c r="X202" s="12" t="s">
        <v>1941</v>
      </c>
      <c r="Y202" s="12" t="s">
        <v>925</v>
      </c>
      <c r="Z202" s="12" t="s">
        <v>984</v>
      </c>
      <c r="AA202" s="12" t="s">
        <v>983</v>
      </c>
      <c r="AB202" s="12" t="s">
        <v>1297</v>
      </c>
      <c r="AC202" s="13">
        <v>31422</v>
      </c>
      <c r="AD202" s="12" t="s">
        <v>1086</v>
      </c>
      <c r="AE202" s="12" t="s">
        <v>7899</v>
      </c>
      <c r="AF202" s="12" t="s">
        <v>7898</v>
      </c>
      <c r="AG202" s="12" t="s">
        <v>7897</v>
      </c>
      <c r="AH202" s="12"/>
      <c r="AI202" s="12" t="s">
        <v>1927</v>
      </c>
      <c r="AJ202" s="12" t="s">
        <v>1083</v>
      </c>
      <c r="AK202" s="12" t="s">
        <v>1940</v>
      </c>
      <c r="AL202" s="12" t="s">
        <v>1939</v>
      </c>
    </row>
    <row r="203" spans="1:38" hidden="1" x14ac:dyDescent="0.25">
      <c r="A203" s="17">
        <v>1061738394</v>
      </c>
      <c r="B203" s="14">
        <v>20722</v>
      </c>
      <c r="C203" s="12" t="s">
        <v>1927</v>
      </c>
      <c r="D203" s="12" t="s">
        <v>1938</v>
      </c>
      <c r="E203" s="12" t="s">
        <v>934</v>
      </c>
      <c r="F203" s="3" t="s">
        <v>933</v>
      </c>
      <c r="G203" s="12" t="s">
        <v>932</v>
      </c>
      <c r="H203" s="12" t="s">
        <v>949</v>
      </c>
      <c r="I203" s="12" t="s">
        <v>948</v>
      </c>
      <c r="J203" s="12" t="s">
        <v>931</v>
      </c>
      <c r="K203" s="12" t="s">
        <v>930</v>
      </c>
      <c r="L203" s="12" t="s">
        <v>929</v>
      </c>
      <c r="M203" s="4">
        <v>40591872</v>
      </c>
      <c r="N203" s="4">
        <v>0</v>
      </c>
      <c r="O203" s="4">
        <v>40591872</v>
      </c>
      <c r="P203" s="4">
        <v>10706842</v>
      </c>
      <c r="Q203" s="4">
        <v>29885030</v>
      </c>
      <c r="R203" s="68">
        <f t="shared" si="3"/>
        <v>0.73623187420378144</v>
      </c>
      <c r="S203" s="3" t="s">
        <v>928</v>
      </c>
      <c r="T203" s="12" t="s">
        <v>7896</v>
      </c>
      <c r="U203" s="12" t="s">
        <v>1937</v>
      </c>
      <c r="V203" s="12" t="s">
        <v>927</v>
      </c>
      <c r="W203" s="12" t="s">
        <v>926</v>
      </c>
      <c r="X203" s="12" t="s">
        <v>1936</v>
      </c>
      <c r="Y203" s="12" t="s">
        <v>925</v>
      </c>
      <c r="Z203" s="12" t="s">
        <v>984</v>
      </c>
      <c r="AA203" s="12" t="s">
        <v>983</v>
      </c>
      <c r="AB203" s="12" t="s">
        <v>1848</v>
      </c>
      <c r="AC203" s="13">
        <v>14622</v>
      </c>
      <c r="AD203" s="12" t="s">
        <v>1450</v>
      </c>
      <c r="AE203" s="12" t="s">
        <v>7895</v>
      </c>
      <c r="AF203" s="12" t="s">
        <v>7894</v>
      </c>
      <c r="AG203" s="12" t="s">
        <v>7893</v>
      </c>
      <c r="AH203" s="12"/>
      <c r="AI203" s="12" t="s">
        <v>1927</v>
      </c>
      <c r="AJ203" s="12" t="s">
        <v>1083</v>
      </c>
      <c r="AK203" s="12" t="s">
        <v>1935</v>
      </c>
      <c r="AL203" s="12" t="s">
        <v>1934</v>
      </c>
    </row>
    <row r="204" spans="1:38" hidden="1" x14ac:dyDescent="0.25">
      <c r="A204" s="17">
        <v>1082995308</v>
      </c>
      <c r="B204" s="14">
        <v>20822</v>
      </c>
      <c r="C204" s="12" t="s">
        <v>1927</v>
      </c>
      <c r="D204" s="12" t="s">
        <v>1933</v>
      </c>
      <c r="E204" s="12" t="s">
        <v>934</v>
      </c>
      <c r="F204" s="3" t="s">
        <v>933</v>
      </c>
      <c r="G204" s="12" t="s">
        <v>932</v>
      </c>
      <c r="H204" s="12" t="s">
        <v>1105</v>
      </c>
      <c r="I204" s="12" t="s">
        <v>1104</v>
      </c>
      <c r="J204" s="12" t="s">
        <v>931</v>
      </c>
      <c r="K204" s="12" t="s">
        <v>930</v>
      </c>
      <c r="L204" s="12" t="s">
        <v>929</v>
      </c>
      <c r="M204" s="4">
        <v>33744189</v>
      </c>
      <c r="N204" s="4">
        <v>0</v>
      </c>
      <c r="O204" s="4">
        <v>33744189</v>
      </c>
      <c r="P204" s="4">
        <v>9031792</v>
      </c>
      <c r="Q204" s="4">
        <v>24712397</v>
      </c>
      <c r="R204" s="68">
        <f t="shared" si="3"/>
        <v>0.73234526395048349</v>
      </c>
      <c r="S204" s="3" t="s">
        <v>928</v>
      </c>
      <c r="T204" s="12" t="s">
        <v>7892</v>
      </c>
      <c r="U204" s="12" t="s">
        <v>1932</v>
      </c>
      <c r="V204" s="12" t="s">
        <v>927</v>
      </c>
      <c r="W204" s="12" t="s">
        <v>926</v>
      </c>
      <c r="X204" s="12" t="s">
        <v>1931</v>
      </c>
      <c r="Y204" s="12" t="s">
        <v>925</v>
      </c>
      <c r="Z204" s="12" t="s">
        <v>984</v>
      </c>
      <c r="AA204" s="12" t="s">
        <v>983</v>
      </c>
      <c r="AB204" s="12" t="s">
        <v>1128</v>
      </c>
      <c r="AC204" s="13">
        <v>31822</v>
      </c>
      <c r="AD204" s="12" t="s">
        <v>1930</v>
      </c>
      <c r="AE204" s="12" t="s">
        <v>7891</v>
      </c>
      <c r="AF204" s="12" t="s">
        <v>7890</v>
      </c>
      <c r="AG204" s="12" t="s">
        <v>7889</v>
      </c>
      <c r="AH204" s="12"/>
      <c r="AI204" s="12" t="s">
        <v>1927</v>
      </c>
      <c r="AJ204" s="12" t="s">
        <v>1083</v>
      </c>
      <c r="AK204" s="12" t="s">
        <v>1929</v>
      </c>
      <c r="AL204" s="12" t="s">
        <v>1928</v>
      </c>
    </row>
    <row r="205" spans="1:38" hidden="1" x14ac:dyDescent="0.25">
      <c r="A205" s="17">
        <v>1023886053</v>
      </c>
      <c r="B205" s="14">
        <v>21122</v>
      </c>
      <c r="C205" s="12" t="s">
        <v>1867</v>
      </c>
      <c r="D205" s="12" t="s">
        <v>1926</v>
      </c>
      <c r="E205" s="12" t="s">
        <v>934</v>
      </c>
      <c r="F205" s="3" t="s">
        <v>933</v>
      </c>
      <c r="G205" s="12" t="s">
        <v>932</v>
      </c>
      <c r="H205" s="12" t="s">
        <v>1141</v>
      </c>
      <c r="I205" s="12" t="s">
        <v>1140</v>
      </c>
      <c r="J205" s="12" t="s">
        <v>931</v>
      </c>
      <c r="K205" s="12" t="s">
        <v>930</v>
      </c>
      <c r="L205" s="12" t="s">
        <v>929</v>
      </c>
      <c r="M205" s="4">
        <v>69898221</v>
      </c>
      <c r="N205" s="4">
        <v>0</v>
      </c>
      <c r="O205" s="4">
        <v>69898221</v>
      </c>
      <c r="P205" s="4">
        <v>18748211</v>
      </c>
      <c r="Q205" s="4">
        <v>51150010</v>
      </c>
      <c r="R205" s="68">
        <f t="shared" si="3"/>
        <v>0.73177842394586834</v>
      </c>
      <c r="S205" s="3" t="s">
        <v>928</v>
      </c>
      <c r="T205" s="12" t="s">
        <v>7888</v>
      </c>
      <c r="U205" s="12" t="s">
        <v>1925</v>
      </c>
      <c r="V205" s="12" t="s">
        <v>927</v>
      </c>
      <c r="W205" s="12" t="s">
        <v>926</v>
      </c>
      <c r="X205" s="12" t="s">
        <v>1924</v>
      </c>
      <c r="Y205" s="12" t="s">
        <v>925</v>
      </c>
      <c r="Z205" s="12" t="s">
        <v>1015</v>
      </c>
      <c r="AA205" s="12" t="s">
        <v>1014</v>
      </c>
      <c r="AB205" s="12" t="s">
        <v>1094</v>
      </c>
      <c r="AC205" s="13">
        <v>36522</v>
      </c>
      <c r="AD205" s="12" t="s">
        <v>1427</v>
      </c>
      <c r="AE205" s="12" t="s">
        <v>7887</v>
      </c>
      <c r="AF205" s="12" t="s">
        <v>7886</v>
      </c>
      <c r="AG205" s="12" t="s">
        <v>7885</v>
      </c>
      <c r="AH205" s="12"/>
      <c r="AI205" s="12" t="s">
        <v>1867</v>
      </c>
      <c r="AJ205" s="12" t="s">
        <v>1083</v>
      </c>
      <c r="AK205" s="12" t="s">
        <v>1923</v>
      </c>
      <c r="AL205" s="12" t="s">
        <v>1922</v>
      </c>
    </row>
    <row r="206" spans="1:38" hidden="1" x14ac:dyDescent="0.25">
      <c r="A206" s="17">
        <v>75080589</v>
      </c>
      <c r="B206" s="14">
        <v>21222</v>
      </c>
      <c r="C206" s="12" t="s">
        <v>1867</v>
      </c>
      <c r="D206" s="12" t="s">
        <v>1921</v>
      </c>
      <c r="E206" s="12" t="s">
        <v>934</v>
      </c>
      <c r="F206" s="3" t="s">
        <v>933</v>
      </c>
      <c r="G206" s="12" t="s">
        <v>932</v>
      </c>
      <c r="H206" s="12" t="s">
        <v>1141</v>
      </c>
      <c r="I206" s="12" t="s">
        <v>1140</v>
      </c>
      <c r="J206" s="12" t="s">
        <v>931</v>
      </c>
      <c r="K206" s="12" t="s">
        <v>930</v>
      </c>
      <c r="L206" s="12" t="s">
        <v>929</v>
      </c>
      <c r="M206" s="4">
        <v>95535104</v>
      </c>
      <c r="N206" s="4">
        <v>-27574272</v>
      </c>
      <c r="O206" s="4">
        <v>67960832</v>
      </c>
      <c r="P206" s="4">
        <v>6127616</v>
      </c>
      <c r="Q206" s="4">
        <v>61833216</v>
      </c>
      <c r="R206" s="68">
        <f t="shared" si="3"/>
        <v>0.9098360655737705</v>
      </c>
      <c r="S206" s="3" t="s">
        <v>928</v>
      </c>
      <c r="T206" s="12" t="s">
        <v>7884</v>
      </c>
      <c r="U206" s="12" t="s">
        <v>1920</v>
      </c>
      <c r="V206" s="12" t="s">
        <v>927</v>
      </c>
      <c r="W206" s="12" t="s">
        <v>926</v>
      </c>
      <c r="X206" s="12" t="s">
        <v>1919</v>
      </c>
      <c r="Y206" s="12" t="s">
        <v>925</v>
      </c>
      <c r="Z206" s="12" t="s">
        <v>924</v>
      </c>
      <c r="AA206" s="12" t="s">
        <v>923</v>
      </c>
      <c r="AB206" s="12" t="s">
        <v>1093</v>
      </c>
      <c r="AC206" s="13">
        <v>36622</v>
      </c>
      <c r="AD206" s="12" t="s">
        <v>989</v>
      </c>
      <c r="AE206" s="12" t="s">
        <v>7883</v>
      </c>
      <c r="AF206" s="12" t="s">
        <v>7882</v>
      </c>
      <c r="AG206" s="12" t="s">
        <v>7881</v>
      </c>
      <c r="AH206" s="12"/>
      <c r="AI206" s="12" t="s">
        <v>1867</v>
      </c>
      <c r="AJ206" s="12" t="s">
        <v>1083</v>
      </c>
      <c r="AK206" s="12" t="s">
        <v>1918</v>
      </c>
      <c r="AL206" s="12" t="s">
        <v>1917</v>
      </c>
    </row>
    <row r="207" spans="1:38" hidden="1" x14ac:dyDescent="0.25">
      <c r="A207" s="17">
        <v>1018448957</v>
      </c>
      <c r="B207" s="14">
        <v>21322</v>
      </c>
      <c r="C207" s="12" t="s">
        <v>1867</v>
      </c>
      <c r="D207" s="12" t="s">
        <v>1916</v>
      </c>
      <c r="E207" s="12" t="s">
        <v>934</v>
      </c>
      <c r="F207" s="3" t="s">
        <v>933</v>
      </c>
      <c r="G207" s="12" t="s">
        <v>932</v>
      </c>
      <c r="H207" s="12" t="s">
        <v>1141</v>
      </c>
      <c r="I207" s="12" t="s">
        <v>1140</v>
      </c>
      <c r="J207" s="12" t="s">
        <v>931</v>
      </c>
      <c r="K207" s="12" t="s">
        <v>930</v>
      </c>
      <c r="L207" s="12" t="s">
        <v>929</v>
      </c>
      <c r="M207" s="4">
        <v>83335646</v>
      </c>
      <c r="N207" s="4">
        <v>0</v>
      </c>
      <c r="O207" s="4">
        <v>83335646</v>
      </c>
      <c r="P207" s="4">
        <v>21866496</v>
      </c>
      <c r="Q207" s="4">
        <v>61469150</v>
      </c>
      <c r="R207" s="68">
        <f t="shared" si="3"/>
        <v>0.73760932986587757</v>
      </c>
      <c r="S207" s="3" t="s">
        <v>928</v>
      </c>
      <c r="T207" s="12" t="s">
        <v>7880</v>
      </c>
      <c r="U207" s="12" t="s">
        <v>1915</v>
      </c>
      <c r="V207" s="12" t="s">
        <v>927</v>
      </c>
      <c r="W207" s="12" t="s">
        <v>926</v>
      </c>
      <c r="X207" s="12" t="s">
        <v>1914</v>
      </c>
      <c r="Y207" s="12" t="s">
        <v>925</v>
      </c>
      <c r="Z207" s="12" t="s">
        <v>984</v>
      </c>
      <c r="AA207" s="12" t="s">
        <v>983</v>
      </c>
      <c r="AB207" s="12" t="s">
        <v>1098</v>
      </c>
      <c r="AC207" s="13">
        <v>36422</v>
      </c>
      <c r="AD207" s="12" t="s">
        <v>990</v>
      </c>
      <c r="AE207" s="12" t="s">
        <v>7879</v>
      </c>
      <c r="AF207" s="12" t="s">
        <v>7878</v>
      </c>
      <c r="AG207" s="12" t="s">
        <v>7877</v>
      </c>
      <c r="AH207" s="12"/>
      <c r="AI207" s="12" t="s">
        <v>1867</v>
      </c>
      <c r="AJ207" s="12" t="s">
        <v>1083</v>
      </c>
      <c r="AK207" s="12" t="s">
        <v>1913</v>
      </c>
      <c r="AL207" s="12" t="s">
        <v>1912</v>
      </c>
    </row>
    <row r="208" spans="1:38" hidden="1" x14ac:dyDescent="0.25">
      <c r="A208" s="17">
        <v>1032488955</v>
      </c>
      <c r="B208" s="14">
        <v>21422</v>
      </c>
      <c r="C208" s="12" t="s">
        <v>1867</v>
      </c>
      <c r="D208" s="12" t="s">
        <v>1911</v>
      </c>
      <c r="E208" s="12" t="s">
        <v>934</v>
      </c>
      <c r="F208" s="3" t="s">
        <v>933</v>
      </c>
      <c r="G208" s="12" t="s">
        <v>932</v>
      </c>
      <c r="H208" s="12" t="s">
        <v>949</v>
      </c>
      <c r="I208" s="12" t="s">
        <v>948</v>
      </c>
      <c r="J208" s="12" t="s">
        <v>931</v>
      </c>
      <c r="K208" s="12" t="s">
        <v>930</v>
      </c>
      <c r="L208" s="12" t="s">
        <v>929</v>
      </c>
      <c r="M208" s="4">
        <v>40474214</v>
      </c>
      <c r="N208" s="4">
        <v>0</v>
      </c>
      <c r="O208" s="4">
        <v>40474214</v>
      </c>
      <c r="P208" s="4">
        <v>10706841</v>
      </c>
      <c r="Q208" s="4">
        <v>29767373</v>
      </c>
      <c r="R208" s="68">
        <f t="shared" si="3"/>
        <v>0.73546512848896828</v>
      </c>
      <c r="S208" s="3" t="s">
        <v>928</v>
      </c>
      <c r="T208" s="12" t="s">
        <v>7876</v>
      </c>
      <c r="U208" s="12" t="s">
        <v>1910</v>
      </c>
      <c r="V208" s="12" t="s">
        <v>927</v>
      </c>
      <c r="W208" s="12" t="s">
        <v>926</v>
      </c>
      <c r="X208" s="12" t="s">
        <v>1909</v>
      </c>
      <c r="Y208" s="12" t="s">
        <v>925</v>
      </c>
      <c r="Z208" s="12" t="s">
        <v>984</v>
      </c>
      <c r="AA208" s="12" t="s">
        <v>983</v>
      </c>
      <c r="AB208" s="12" t="s">
        <v>1031</v>
      </c>
      <c r="AC208" s="13">
        <v>29622</v>
      </c>
      <c r="AD208" s="12" t="s">
        <v>1131</v>
      </c>
      <c r="AE208" s="12" t="s">
        <v>7875</v>
      </c>
      <c r="AF208" s="12" t="s">
        <v>7874</v>
      </c>
      <c r="AG208" s="12" t="s">
        <v>7873</v>
      </c>
      <c r="AH208" s="12"/>
      <c r="AI208" s="12" t="s">
        <v>1867</v>
      </c>
      <c r="AJ208" s="12" t="s">
        <v>1083</v>
      </c>
      <c r="AK208" s="12" t="s">
        <v>1908</v>
      </c>
      <c r="AL208" s="12" t="s">
        <v>1907</v>
      </c>
    </row>
    <row r="209" spans="1:38" hidden="1" x14ac:dyDescent="0.25">
      <c r="A209" s="17">
        <v>1085269849</v>
      </c>
      <c r="B209" s="14">
        <v>21522</v>
      </c>
      <c r="C209" s="12" t="s">
        <v>1867</v>
      </c>
      <c r="D209" s="12" t="s">
        <v>1906</v>
      </c>
      <c r="E209" s="12" t="s">
        <v>934</v>
      </c>
      <c r="F209" s="3" t="s">
        <v>933</v>
      </c>
      <c r="G209" s="12" t="s">
        <v>932</v>
      </c>
      <c r="H209" s="12" t="s">
        <v>1092</v>
      </c>
      <c r="I209" s="12" t="s">
        <v>1091</v>
      </c>
      <c r="J209" s="12" t="s">
        <v>931</v>
      </c>
      <c r="K209" s="12" t="s">
        <v>930</v>
      </c>
      <c r="L209" s="12" t="s">
        <v>929</v>
      </c>
      <c r="M209" s="4">
        <v>48470425.060000002</v>
      </c>
      <c r="N209" s="4">
        <v>0</v>
      </c>
      <c r="O209" s="4">
        <v>48470425.060000002</v>
      </c>
      <c r="P209" s="4">
        <v>12963020.060000001</v>
      </c>
      <c r="Q209" s="4">
        <v>35507405</v>
      </c>
      <c r="R209" s="68">
        <f t="shared" si="3"/>
        <v>0.73255815182240525</v>
      </c>
      <c r="S209" s="3" t="s">
        <v>928</v>
      </c>
      <c r="T209" s="12" t="s">
        <v>7872</v>
      </c>
      <c r="U209" s="12" t="s">
        <v>1905</v>
      </c>
      <c r="V209" s="12" t="s">
        <v>927</v>
      </c>
      <c r="W209" s="12" t="s">
        <v>926</v>
      </c>
      <c r="X209" s="12" t="s">
        <v>1904</v>
      </c>
      <c r="Y209" s="12" t="s">
        <v>925</v>
      </c>
      <c r="Z209" s="12" t="s">
        <v>984</v>
      </c>
      <c r="AA209" s="12" t="s">
        <v>983</v>
      </c>
      <c r="AB209" s="12" t="s">
        <v>1254</v>
      </c>
      <c r="AC209" s="13">
        <v>32222</v>
      </c>
      <c r="AD209" s="12" t="s">
        <v>1331</v>
      </c>
      <c r="AE209" s="12" t="s">
        <v>7871</v>
      </c>
      <c r="AF209" s="12" t="s">
        <v>7870</v>
      </c>
      <c r="AG209" s="12" t="s">
        <v>7869</v>
      </c>
      <c r="AH209" s="12"/>
      <c r="AI209" s="12" t="s">
        <v>1867</v>
      </c>
      <c r="AJ209" s="12" t="s">
        <v>943</v>
      </c>
      <c r="AK209" s="12" t="s">
        <v>1903</v>
      </c>
      <c r="AL209" s="12" t="s">
        <v>1902</v>
      </c>
    </row>
    <row r="210" spans="1:38" hidden="1" x14ac:dyDescent="0.25">
      <c r="A210" s="17">
        <v>1024560938</v>
      </c>
      <c r="B210" s="14">
        <v>21622</v>
      </c>
      <c r="C210" s="12" t="s">
        <v>1867</v>
      </c>
      <c r="D210" s="12" t="s">
        <v>1901</v>
      </c>
      <c r="E210" s="12" t="s">
        <v>934</v>
      </c>
      <c r="F210" s="3" t="s">
        <v>933</v>
      </c>
      <c r="G210" s="12" t="s">
        <v>932</v>
      </c>
      <c r="H210" s="12" t="s">
        <v>988</v>
      </c>
      <c r="I210" s="12" t="s">
        <v>987</v>
      </c>
      <c r="J210" s="12" t="s">
        <v>931</v>
      </c>
      <c r="K210" s="12" t="s">
        <v>930</v>
      </c>
      <c r="L210" s="12" t="s">
        <v>929</v>
      </c>
      <c r="M210" s="4">
        <v>20184132.27</v>
      </c>
      <c r="N210" s="4">
        <v>0</v>
      </c>
      <c r="O210" s="4">
        <v>20184132.27</v>
      </c>
      <c r="P210" s="4">
        <v>5354974.2699999996</v>
      </c>
      <c r="Q210" s="4">
        <v>14829158</v>
      </c>
      <c r="R210" s="68">
        <f t="shared" si="3"/>
        <v>0.73469385761214101</v>
      </c>
      <c r="S210" s="3" t="s">
        <v>928</v>
      </c>
      <c r="T210" s="12" t="s">
        <v>7868</v>
      </c>
      <c r="U210" s="12" t="s">
        <v>1900</v>
      </c>
      <c r="V210" s="12" t="s">
        <v>927</v>
      </c>
      <c r="W210" s="12" t="s">
        <v>926</v>
      </c>
      <c r="X210" s="12" t="s">
        <v>1899</v>
      </c>
      <c r="Y210" s="12" t="s">
        <v>925</v>
      </c>
      <c r="Z210" s="12" t="s">
        <v>1015</v>
      </c>
      <c r="AA210" s="12" t="s">
        <v>1014</v>
      </c>
      <c r="AB210" s="12" t="s">
        <v>1211</v>
      </c>
      <c r="AC210" s="13">
        <v>32822</v>
      </c>
      <c r="AD210" s="12" t="s">
        <v>1132</v>
      </c>
      <c r="AE210" s="12" t="s">
        <v>7867</v>
      </c>
      <c r="AF210" s="12" t="s">
        <v>7866</v>
      </c>
      <c r="AG210" s="12" t="s">
        <v>7865</v>
      </c>
      <c r="AH210" s="12"/>
      <c r="AI210" s="12" t="s">
        <v>1867</v>
      </c>
      <c r="AJ210" s="12" t="s">
        <v>943</v>
      </c>
      <c r="AK210" s="12" t="s">
        <v>1898</v>
      </c>
      <c r="AL210" s="12" t="s">
        <v>1897</v>
      </c>
    </row>
    <row r="211" spans="1:38" hidden="1" x14ac:dyDescent="0.25">
      <c r="A211" s="17">
        <v>79779876</v>
      </c>
      <c r="B211" s="14">
        <v>21722</v>
      </c>
      <c r="C211" s="12" t="s">
        <v>1867</v>
      </c>
      <c r="D211" s="12" t="s">
        <v>1896</v>
      </c>
      <c r="E211" s="12" t="s">
        <v>934</v>
      </c>
      <c r="F211" s="3" t="s">
        <v>933</v>
      </c>
      <c r="G211" s="12" t="s">
        <v>932</v>
      </c>
      <c r="H211" s="12" t="s">
        <v>1080</v>
      </c>
      <c r="I211" s="12" t="s">
        <v>1079</v>
      </c>
      <c r="J211" s="12" t="s">
        <v>931</v>
      </c>
      <c r="K211" s="12" t="s">
        <v>930</v>
      </c>
      <c r="L211" s="12" t="s">
        <v>929</v>
      </c>
      <c r="M211" s="4">
        <v>33013161.960000001</v>
      </c>
      <c r="N211" s="4">
        <v>0</v>
      </c>
      <c r="O211" s="4">
        <v>33013161.960000001</v>
      </c>
      <c r="P211" s="4">
        <v>0</v>
      </c>
      <c r="Q211" s="4">
        <v>33013161.960000001</v>
      </c>
      <c r="R211" s="68">
        <f t="shared" si="3"/>
        <v>1</v>
      </c>
      <c r="S211" s="3" t="s">
        <v>928</v>
      </c>
      <c r="T211" s="12" t="s">
        <v>7864</v>
      </c>
      <c r="U211" s="12" t="s">
        <v>1895</v>
      </c>
      <c r="V211" s="12" t="s">
        <v>927</v>
      </c>
      <c r="W211" s="12" t="s">
        <v>926</v>
      </c>
      <c r="X211" s="12" t="s">
        <v>1894</v>
      </c>
      <c r="Y211" s="12" t="s">
        <v>925</v>
      </c>
      <c r="Z211" s="12" t="s">
        <v>984</v>
      </c>
      <c r="AA211" s="12" t="s">
        <v>983</v>
      </c>
      <c r="AB211" s="12" t="s">
        <v>1146</v>
      </c>
      <c r="AC211" s="13">
        <v>33022</v>
      </c>
      <c r="AD211" s="12" t="s">
        <v>1332</v>
      </c>
      <c r="AE211" s="12" t="s">
        <v>7863</v>
      </c>
      <c r="AF211" s="12" t="s">
        <v>7862</v>
      </c>
      <c r="AG211" s="12" t="s">
        <v>7861</v>
      </c>
      <c r="AH211" s="12"/>
      <c r="AI211" s="12" t="s">
        <v>1867</v>
      </c>
      <c r="AJ211" s="12" t="s">
        <v>1083</v>
      </c>
      <c r="AK211" s="12" t="s">
        <v>1893</v>
      </c>
      <c r="AL211" s="12" t="s">
        <v>1892</v>
      </c>
    </row>
    <row r="212" spans="1:38" hidden="1" x14ac:dyDescent="0.25">
      <c r="A212" s="17">
        <v>79316183</v>
      </c>
      <c r="B212" s="14">
        <v>21822</v>
      </c>
      <c r="C212" s="12" t="s">
        <v>1867</v>
      </c>
      <c r="D212" s="12" t="s">
        <v>1891</v>
      </c>
      <c r="E212" s="12" t="s">
        <v>934</v>
      </c>
      <c r="F212" s="3" t="s">
        <v>933</v>
      </c>
      <c r="G212" s="12" t="s">
        <v>932</v>
      </c>
      <c r="H212" s="12" t="s">
        <v>1202</v>
      </c>
      <c r="I212" s="12" t="s">
        <v>1201</v>
      </c>
      <c r="J212" s="12" t="s">
        <v>931</v>
      </c>
      <c r="K212" s="12" t="s">
        <v>930</v>
      </c>
      <c r="L212" s="12" t="s">
        <v>929</v>
      </c>
      <c r="M212" s="4">
        <v>85036373.329999998</v>
      </c>
      <c r="N212" s="4">
        <v>0</v>
      </c>
      <c r="O212" s="4">
        <v>85036373.329999998</v>
      </c>
      <c r="P212" s="4">
        <v>23810184.329999998</v>
      </c>
      <c r="Q212" s="4">
        <v>61226189</v>
      </c>
      <c r="R212" s="68">
        <f t="shared" si="3"/>
        <v>0.72000000238015793</v>
      </c>
      <c r="S212" s="3" t="s">
        <v>928</v>
      </c>
      <c r="T212" s="12" t="s">
        <v>7860</v>
      </c>
      <c r="U212" s="12" t="s">
        <v>1890</v>
      </c>
      <c r="V212" s="12" t="s">
        <v>927</v>
      </c>
      <c r="W212" s="12" t="s">
        <v>926</v>
      </c>
      <c r="X212" s="12" t="s">
        <v>1889</v>
      </c>
      <c r="Y212" s="12" t="s">
        <v>925</v>
      </c>
      <c r="Z212" s="12" t="s">
        <v>1013</v>
      </c>
      <c r="AA212" s="12" t="s">
        <v>1012</v>
      </c>
      <c r="AB212" s="12" t="s">
        <v>1665</v>
      </c>
      <c r="AC212" s="13">
        <v>24522</v>
      </c>
      <c r="AD212" s="12" t="s">
        <v>1888</v>
      </c>
      <c r="AE212" s="12" t="s">
        <v>7859</v>
      </c>
      <c r="AF212" s="12" t="s">
        <v>7858</v>
      </c>
      <c r="AG212" s="12" t="s">
        <v>7857</v>
      </c>
      <c r="AH212" s="12"/>
      <c r="AI212" s="12" t="s">
        <v>1867</v>
      </c>
      <c r="AJ212" s="12" t="s">
        <v>1083</v>
      </c>
      <c r="AK212" s="12" t="s">
        <v>1887</v>
      </c>
      <c r="AL212" s="12" t="s">
        <v>1886</v>
      </c>
    </row>
    <row r="213" spans="1:38" hidden="1" x14ac:dyDescent="0.25">
      <c r="A213" s="17">
        <v>1091663607</v>
      </c>
      <c r="B213" s="14">
        <v>21922</v>
      </c>
      <c r="C213" s="12" t="s">
        <v>1867</v>
      </c>
      <c r="D213" s="12" t="s">
        <v>1885</v>
      </c>
      <c r="E213" s="12" t="s">
        <v>934</v>
      </c>
      <c r="F213" s="3" t="s">
        <v>933</v>
      </c>
      <c r="G213" s="12" t="s">
        <v>932</v>
      </c>
      <c r="H213" s="12" t="s">
        <v>949</v>
      </c>
      <c r="I213" s="12" t="s">
        <v>948</v>
      </c>
      <c r="J213" s="12" t="s">
        <v>931</v>
      </c>
      <c r="K213" s="12" t="s">
        <v>930</v>
      </c>
      <c r="L213" s="12" t="s">
        <v>929</v>
      </c>
      <c r="M213" s="4">
        <v>33440188</v>
      </c>
      <c r="N213" s="4">
        <v>0</v>
      </c>
      <c r="O213" s="4">
        <v>33440188</v>
      </c>
      <c r="P213" s="4">
        <v>8825856</v>
      </c>
      <c r="Q213" s="4">
        <v>24614332</v>
      </c>
      <c r="R213" s="68">
        <f t="shared" si="3"/>
        <v>0.73607038333636166</v>
      </c>
      <c r="S213" s="3" t="s">
        <v>928</v>
      </c>
      <c r="T213" s="12" t="s">
        <v>7856</v>
      </c>
      <c r="U213" s="12" t="s">
        <v>1884</v>
      </c>
      <c r="V213" s="12" t="s">
        <v>927</v>
      </c>
      <c r="W213" s="12" t="s">
        <v>926</v>
      </c>
      <c r="X213" s="12" t="s">
        <v>1883</v>
      </c>
      <c r="Y213" s="12" t="s">
        <v>925</v>
      </c>
      <c r="Z213" s="12" t="s">
        <v>984</v>
      </c>
      <c r="AA213" s="12" t="s">
        <v>983</v>
      </c>
      <c r="AB213" s="12" t="s">
        <v>1635</v>
      </c>
      <c r="AC213" s="13">
        <v>26522</v>
      </c>
      <c r="AD213" s="12" t="s">
        <v>1356</v>
      </c>
      <c r="AE213" s="12" t="s">
        <v>7855</v>
      </c>
      <c r="AF213" s="12" t="s">
        <v>7854</v>
      </c>
      <c r="AG213" s="12" t="s">
        <v>7853</v>
      </c>
      <c r="AH213" s="12"/>
      <c r="AI213" s="12" t="s">
        <v>1867</v>
      </c>
      <c r="AJ213" s="12" t="s">
        <v>1083</v>
      </c>
      <c r="AK213" s="12" t="s">
        <v>1882</v>
      </c>
      <c r="AL213" s="12" t="s">
        <v>1881</v>
      </c>
    </row>
    <row r="214" spans="1:38" hidden="1" x14ac:dyDescent="0.25">
      <c r="A214" s="17">
        <v>1085287538</v>
      </c>
      <c r="B214" s="14">
        <v>22022</v>
      </c>
      <c r="C214" s="12" t="s">
        <v>1867</v>
      </c>
      <c r="D214" s="12" t="s">
        <v>1880</v>
      </c>
      <c r="E214" s="12" t="s">
        <v>934</v>
      </c>
      <c r="F214" s="3" t="s">
        <v>933</v>
      </c>
      <c r="G214" s="12" t="s">
        <v>932</v>
      </c>
      <c r="H214" s="12" t="s">
        <v>949</v>
      </c>
      <c r="I214" s="12" t="s">
        <v>948</v>
      </c>
      <c r="J214" s="12" t="s">
        <v>931</v>
      </c>
      <c r="K214" s="12" t="s">
        <v>930</v>
      </c>
      <c r="L214" s="12" t="s">
        <v>929</v>
      </c>
      <c r="M214" s="4">
        <v>33440188</v>
      </c>
      <c r="N214" s="4">
        <v>0</v>
      </c>
      <c r="O214" s="4">
        <v>33440188</v>
      </c>
      <c r="P214" s="4">
        <v>8825856</v>
      </c>
      <c r="Q214" s="4">
        <v>24614332</v>
      </c>
      <c r="R214" s="68">
        <f t="shared" si="3"/>
        <v>0.73607038333636166</v>
      </c>
      <c r="S214" s="3" t="s">
        <v>928</v>
      </c>
      <c r="T214" s="12" t="s">
        <v>7852</v>
      </c>
      <c r="U214" s="12" t="s">
        <v>1879</v>
      </c>
      <c r="V214" s="12" t="s">
        <v>927</v>
      </c>
      <c r="W214" s="12" t="s">
        <v>926</v>
      </c>
      <c r="X214" s="12" t="s">
        <v>1878</v>
      </c>
      <c r="Y214" s="12" t="s">
        <v>925</v>
      </c>
      <c r="Z214" s="12" t="s">
        <v>984</v>
      </c>
      <c r="AA214" s="12" t="s">
        <v>983</v>
      </c>
      <c r="AB214" s="12" t="s">
        <v>1308</v>
      </c>
      <c r="AC214" s="13">
        <v>25922</v>
      </c>
      <c r="AD214" s="12" t="s">
        <v>1344</v>
      </c>
      <c r="AE214" s="12" t="s">
        <v>7851</v>
      </c>
      <c r="AF214" s="12" t="s">
        <v>7850</v>
      </c>
      <c r="AG214" s="12" t="s">
        <v>7849</v>
      </c>
      <c r="AH214" s="12"/>
      <c r="AI214" s="12" t="s">
        <v>1867</v>
      </c>
      <c r="AJ214" s="12" t="s">
        <v>1083</v>
      </c>
      <c r="AK214" s="12" t="s">
        <v>1877</v>
      </c>
      <c r="AL214" s="12" t="s">
        <v>1876</v>
      </c>
    </row>
    <row r="215" spans="1:38" hidden="1" x14ac:dyDescent="0.25">
      <c r="A215" s="17">
        <v>1016073743</v>
      </c>
      <c r="B215" s="14">
        <v>22122</v>
      </c>
      <c r="C215" s="12" t="s">
        <v>1867</v>
      </c>
      <c r="D215" s="12" t="s">
        <v>1875</v>
      </c>
      <c r="E215" s="12" t="s">
        <v>934</v>
      </c>
      <c r="F215" s="3" t="s">
        <v>933</v>
      </c>
      <c r="G215" s="12" t="s">
        <v>932</v>
      </c>
      <c r="H215" s="12" t="s">
        <v>949</v>
      </c>
      <c r="I215" s="12" t="s">
        <v>948</v>
      </c>
      <c r="J215" s="12" t="s">
        <v>931</v>
      </c>
      <c r="K215" s="12" t="s">
        <v>930</v>
      </c>
      <c r="L215" s="12" t="s">
        <v>929</v>
      </c>
      <c r="M215" s="4">
        <v>33440188</v>
      </c>
      <c r="N215" s="4">
        <v>-11081353</v>
      </c>
      <c r="O215" s="4">
        <v>22358835</v>
      </c>
      <c r="P215" s="4">
        <v>686455</v>
      </c>
      <c r="Q215" s="4">
        <v>21672380</v>
      </c>
      <c r="R215" s="68">
        <f t="shared" si="3"/>
        <v>0.96929826621109727</v>
      </c>
      <c r="S215" s="3" t="s">
        <v>928</v>
      </c>
      <c r="T215" s="12" t="s">
        <v>7848</v>
      </c>
      <c r="U215" s="12" t="s">
        <v>1874</v>
      </c>
      <c r="V215" s="12" t="s">
        <v>927</v>
      </c>
      <c r="W215" s="12" t="s">
        <v>926</v>
      </c>
      <c r="X215" s="12" t="s">
        <v>1873</v>
      </c>
      <c r="Y215" s="12" t="s">
        <v>925</v>
      </c>
      <c r="Z215" s="12" t="s">
        <v>984</v>
      </c>
      <c r="AA215" s="12" t="s">
        <v>983</v>
      </c>
      <c r="AB215" s="12" t="s">
        <v>1489</v>
      </c>
      <c r="AC215" s="13">
        <v>26122</v>
      </c>
      <c r="AD215" s="12" t="s">
        <v>1142</v>
      </c>
      <c r="AE215" s="12" t="s">
        <v>7847</v>
      </c>
      <c r="AF215" s="12" t="s">
        <v>7846</v>
      </c>
      <c r="AG215" s="12" t="s">
        <v>7845</v>
      </c>
      <c r="AH215" s="12"/>
      <c r="AI215" s="12" t="s">
        <v>1867</v>
      </c>
      <c r="AJ215" s="12" t="s">
        <v>1083</v>
      </c>
      <c r="AK215" s="12" t="s">
        <v>1872</v>
      </c>
      <c r="AL215" s="12" t="s">
        <v>1871</v>
      </c>
    </row>
    <row r="216" spans="1:38" hidden="1" x14ac:dyDescent="0.25">
      <c r="A216" s="17">
        <v>1144077477</v>
      </c>
      <c r="B216" s="14">
        <v>22222</v>
      </c>
      <c r="C216" s="12" t="s">
        <v>1867</v>
      </c>
      <c r="D216" s="12" t="s">
        <v>1870</v>
      </c>
      <c r="E216" s="12" t="s">
        <v>934</v>
      </c>
      <c r="F216" s="3" t="s">
        <v>933</v>
      </c>
      <c r="G216" s="12" t="s">
        <v>932</v>
      </c>
      <c r="H216" s="12" t="s">
        <v>949</v>
      </c>
      <c r="I216" s="12" t="s">
        <v>948</v>
      </c>
      <c r="J216" s="12" t="s">
        <v>931</v>
      </c>
      <c r="K216" s="12" t="s">
        <v>930</v>
      </c>
      <c r="L216" s="12" t="s">
        <v>929</v>
      </c>
      <c r="M216" s="4">
        <v>40474214</v>
      </c>
      <c r="N216" s="4">
        <v>0</v>
      </c>
      <c r="O216" s="4">
        <v>40474214</v>
      </c>
      <c r="P216" s="4">
        <v>10824499</v>
      </c>
      <c r="Q216" s="4">
        <v>29649715</v>
      </c>
      <c r="R216" s="68">
        <f t="shared" si="3"/>
        <v>0.73255814183321755</v>
      </c>
      <c r="S216" s="3" t="s">
        <v>928</v>
      </c>
      <c r="T216" s="12" t="s">
        <v>7844</v>
      </c>
      <c r="U216" s="12" t="s">
        <v>1869</v>
      </c>
      <c r="V216" s="12" t="s">
        <v>927</v>
      </c>
      <c r="W216" s="12" t="s">
        <v>926</v>
      </c>
      <c r="X216" s="12" t="s">
        <v>1868</v>
      </c>
      <c r="Y216" s="12" t="s">
        <v>925</v>
      </c>
      <c r="Z216" s="12" t="s">
        <v>984</v>
      </c>
      <c r="AA216" s="12" t="s">
        <v>983</v>
      </c>
      <c r="AB216" s="12" t="s">
        <v>1030</v>
      </c>
      <c r="AC216" s="13">
        <v>29722</v>
      </c>
      <c r="AD216" s="12" t="s">
        <v>1338</v>
      </c>
      <c r="AE216" s="12" t="s">
        <v>7843</v>
      </c>
      <c r="AF216" s="12" t="s">
        <v>7842</v>
      </c>
      <c r="AG216" s="12" t="s">
        <v>7841</v>
      </c>
      <c r="AH216" s="12"/>
      <c r="AI216" s="12" t="s">
        <v>1867</v>
      </c>
      <c r="AJ216" s="12" t="s">
        <v>1083</v>
      </c>
      <c r="AK216" s="12" t="s">
        <v>1866</v>
      </c>
      <c r="AL216" s="12" t="s">
        <v>1865</v>
      </c>
    </row>
    <row r="217" spans="1:38" hidden="1" x14ac:dyDescent="0.25">
      <c r="A217" s="17">
        <v>1053814575</v>
      </c>
      <c r="B217" s="14">
        <v>22322</v>
      </c>
      <c r="C217" s="12" t="s">
        <v>1726</v>
      </c>
      <c r="D217" s="12" t="s">
        <v>1864</v>
      </c>
      <c r="E217" s="12" t="s">
        <v>934</v>
      </c>
      <c r="F217" s="3" t="s">
        <v>933</v>
      </c>
      <c r="G217" s="12" t="s">
        <v>932</v>
      </c>
      <c r="H217" s="12" t="s">
        <v>949</v>
      </c>
      <c r="I217" s="12" t="s">
        <v>948</v>
      </c>
      <c r="J217" s="12" t="s">
        <v>931</v>
      </c>
      <c r="K217" s="12" t="s">
        <v>930</v>
      </c>
      <c r="L217" s="12" t="s">
        <v>929</v>
      </c>
      <c r="M217" s="4">
        <v>40121242</v>
      </c>
      <c r="N217" s="4">
        <v>0</v>
      </c>
      <c r="O217" s="4">
        <v>40121242</v>
      </c>
      <c r="P217" s="4">
        <v>11059815</v>
      </c>
      <c r="Q217" s="4">
        <v>29061427</v>
      </c>
      <c r="R217" s="68">
        <f t="shared" si="3"/>
        <v>0.72434016374667565</v>
      </c>
      <c r="S217" s="3" t="s">
        <v>928</v>
      </c>
      <c r="T217" s="12" t="s">
        <v>7840</v>
      </c>
      <c r="U217" s="12" t="s">
        <v>1863</v>
      </c>
      <c r="V217" s="12" t="s">
        <v>927</v>
      </c>
      <c r="W217" s="12" t="s">
        <v>926</v>
      </c>
      <c r="X217" s="12" t="s">
        <v>1862</v>
      </c>
      <c r="Y217" s="12" t="s">
        <v>925</v>
      </c>
      <c r="Z217" s="12" t="s">
        <v>984</v>
      </c>
      <c r="AA217" s="12" t="s">
        <v>983</v>
      </c>
      <c r="AB217" s="12" t="s">
        <v>1861</v>
      </c>
      <c r="AC217" s="13">
        <v>16222</v>
      </c>
      <c r="AD217" s="12" t="s">
        <v>1197</v>
      </c>
      <c r="AE217" s="12" t="s">
        <v>7839</v>
      </c>
      <c r="AF217" s="12" t="s">
        <v>7838</v>
      </c>
      <c r="AG217" s="12" t="s">
        <v>7837</v>
      </c>
      <c r="AH217" s="12"/>
      <c r="AI217" s="12" t="s">
        <v>1726</v>
      </c>
      <c r="AJ217" s="12" t="s">
        <v>1083</v>
      </c>
      <c r="AK217" s="12" t="s">
        <v>1859</v>
      </c>
      <c r="AL217" s="12" t="s">
        <v>1858</v>
      </c>
    </row>
    <row r="218" spans="1:38" hidden="1" x14ac:dyDescent="0.25">
      <c r="A218" s="17">
        <v>25800274</v>
      </c>
      <c r="B218" s="14">
        <v>22422</v>
      </c>
      <c r="C218" s="12" t="s">
        <v>1726</v>
      </c>
      <c r="D218" s="12" t="s">
        <v>1857</v>
      </c>
      <c r="E218" s="12" t="s">
        <v>934</v>
      </c>
      <c r="F218" s="3" t="s">
        <v>933</v>
      </c>
      <c r="G218" s="12" t="s">
        <v>932</v>
      </c>
      <c r="H218" s="12" t="s">
        <v>949</v>
      </c>
      <c r="I218" s="12" t="s">
        <v>948</v>
      </c>
      <c r="J218" s="12" t="s">
        <v>931</v>
      </c>
      <c r="K218" s="12" t="s">
        <v>930</v>
      </c>
      <c r="L218" s="12" t="s">
        <v>929</v>
      </c>
      <c r="M218" s="4">
        <v>48047718</v>
      </c>
      <c r="N218" s="4">
        <v>0</v>
      </c>
      <c r="O218" s="4">
        <v>48047718</v>
      </c>
      <c r="P218" s="4">
        <v>12822118</v>
      </c>
      <c r="Q218" s="4">
        <v>35225600</v>
      </c>
      <c r="R218" s="68">
        <f t="shared" si="3"/>
        <v>0.7331378360154378</v>
      </c>
      <c r="S218" s="3" t="s">
        <v>928</v>
      </c>
      <c r="T218" s="12" t="s">
        <v>7836</v>
      </c>
      <c r="U218" s="12" t="s">
        <v>1856</v>
      </c>
      <c r="V218" s="12" t="s">
        <v>927</v>
      </c>
      <c r="W218" s="12" t="s">
        <v>926</v>
      </c>
      <c r="X218" s="12" t="s">
        <v>1855</v>
      </c>
      <c r="Y218" s="12" t="s">
        <v>925</v>
      </c>
      <c r="Z218" s="12" t="s">
        <v>984</v>
      </c>
      <c r="AA218" s="12" t="s">
        <v>983</v>
      </c>
      <c r="AB218" s="12" t="s">
        <v>1609</v>
      </c>
      <c r="AC218" s="13">
        <v>9722</v>
      </c>
      <c r="AD218" s="12" t="s">
        <v>1444</v>
      </c>
      <c r="AE218" s="12" t="s">
        <v>7835</v>
      </c>
      <c r="AF218" s="12" t="s">
        <v>7834</v>
      </c>
      <c r="AG218" s="12" t="s">
        <v>7833</v>
      </c>
      <c r="AH218" s="12"/>
      <c r="AI218" s="12" t="s">
        <v>1726</v>
      </c>
      <c r="AJ218" s="12" t="s">
        <v>1083</v>
      </c>
      <c r="AK218" s="12" t="s">
        <v>1854</v>
      </c>
      <c r="AL218" s="12" t="s">
        <v>1853</v>
      </c>
    </row>
    <row r="219" spans="1:38" hidden="1" x14ac:dyDescent="0.25">
      <c r="A219" s="17">
        <v>1024471243</v>
      </c>
      <c r="B219" s="14">
        <v>22522</v>
      </c>
      <c r="C219" s="12" t="s">
        <v>1726</v>
      </c>
      <c r="D219" s="12" t="s">
        <v>1852</v>
      </c>
      <c r="E219" s="12" t="s">
        <v>934</v>
      </c>
      <c r="F219" s="3" t="s">
        <v>933</v>
      </c>
      <c r="G219" s="12" t="s">
        <v>932</v>
      </c>
      <c r="H219" s="12" t="s">
        <v>949</v>
      </c>
      <c r="I219" s="12" t="s">
        <v>948</v>
      </c>
      <c r="J219" s="12" t="s">
        <v>931</v>
      </c>
      <c r="K219" s="12" t="s">
        <v>930</v>
      </c>
      <c r="L219" s="12" t="s">
        <v>929</v>
      </c>
      <c r="M219" s="4">
        <v>40238899</v>
      </c>
      <c r="N219" s="4">
        <v>0</v>
      </c>
      <c r="O219" s="4">
        <v>40238899</v>
      </c>
      <c r="P219" s="4">
        <v>10706841</v>
      </c>
      <c r="Q219" s="4">
        <v>29532058</v>
      </c>
      <c r="R219" s="68">
        <f t="shared" si="3"/>
        <v>0.73391814224340479</v>
      </c>
      <c r="S219" s="3" t="s">
        <v>928</v>
      </c>
      <c r="T219" s="12" t="s">
        <v>7832</v>
      </c>
      <c r="U219" s="12" t="s">
        <v>1851</v>
      </c>
      <c r="V219" s="12" t="s">
        <v>927</v>
      </c>
      <c r="W219" s="12" t="s">
        <v>926</v>
      </c>
      <c r="X219" s="12" t="s">
        <v>1850</v>
      </c>
      <c r="Y219" s="12" t="s">
        <v>925</v>
      </c>
      <c r="Z219" s="12" t="s">
        <v>924</v>
      </c>
      <c r="AA219" s="12" t="s">
        <v>923</v>
      </c>
      <c r="AB219" s="12" t="s">
        <v>1849</v>
      </c>
      <c r="AC219" s="13">
        <v>14722</v>
      </c>
      <c r="AD219" s="12" t="s">
        <v>1648</v>
      </c>
      <c r="AE219" s="12" t="s">
        <v>7831</v>
      </c>
      <c r="AF219" s="12" t="s">
        <v>7830</v>
      </c>
      <c r="AG219" s="12" t="s">
        <v>7829</v>
      </c>
      <c r="AH219" s="12"/>
      <c r="AI219" s="12" t="s">
        <v>1726</v>
      </c>
      <c r="AJ219" s="12" t="s">
        <v>1083</v>
      </c>
      <c r="AK219" s="12" t="s">
        <v>1847</v>
      </c>
      <c r="AL219" s="12" t="s">
        <v>1846</v>
      </c>
    </row>
    <row r="220" spans="1:38" hidden="1" x14ac:dyDescent="0.25">
      <c r="A220" s="17">
        <v>80505097</v>
      </c>
      <c r="B220" s="14">
        <v>22622</v>
      </c>
      <c r="C220" s="12" t="s">
        <v>1726</v>
      </c>
      <c r="D220" s="12" t="s">
        <v>1845</v>
      </c>
      <c r="E220" s="12" t="s">
        <v>934</v>
      </c>
      <c r="F220" s="3" t="s">
        <v>933</v>
      </c>
      <c r="G220" s="12" t="s">
        <v>932</v>
      </c>
      <c r="H220" s="12" t="s">
        <v>949</v>
      </c>
      <c r="I220" s="12" t="s">
        <v>948</v>
      </c>
      <c r="J220" s="12" t="s">
        <v>931</v>
      </c>
      <c r="K220" s="12" t="s">
        <v>930</v>
      </c>
      <c r="L220" s="12" t="s">
        <v>929</v>
      </c>
      <c r="M220" s="4">
        <v>48188621</v>
      </c>
      <c r="N220" s="4">
        <v>0</v>
      </c>
      <c r="O220" s="4">
        <v>48188621</v>
      </c>
      <c r="P220" s="4">
        <v>17049191</v>
      </c>
      <c r="Q220" s="4">
        <v>31139430</v>
      </c>
      <c r="R220" s="68">
        <f t="shared" si="3"/>
        <v>0.64619881942668578</v>
      </c>
      <c r="S220" s="3" t="s">
        <v>928</v>
      </c>
      <c r="T220" s="12" t="s">
        <v>7828</v>
      </c>
      <c r="U220" s="12" t="s">
        <v>1844</v>
      </c>
      <c r="V220" s="12" t="s">
        <v>927</v>
      </c>
      <c r="W220" s="12" t="s">
        <v>926</v>
      </c>
      <c r="X220" s="12" t="s">
        <v>1843</v>
      </c>
      <c r="Y220" s="12" t="s">
        <v>925</v>
      </c>
      <c r="Z220" s="12" t="s">
        <v>1409</v>
      </c>
      <c r="AA220" s="12" t="s">
        <v>1408</v>
      </c>
      <c r="AB220" s="12" t="s">
        <v>1802</v>
      </c>
      <c r="AC220" s="13">
        <v>9322</v>
      </c>
      <c r="AD220" s="12" t="s">
        <v>1074</v>
      </c>
      <c r="AE220" s="12" t="s">
        <v>7827</v>
      </c>
      <c r="AF220" s="12" t="s">
        <v>7826</v>
      </c>
      <c r="AG220" s="12" t="s">
        <v>7825</v>
      </c>
      <c r="AH220" s="12"/>
      <c r="AI220" s="12" t="s">
        <v>1726</v>
      </c>
      <c r="AJ220" s="12" t="s">
        <v>1083</v>
      </c>
      <c r="AK220" s="12" t="s">
        <v>1842</v>
      </c>
      <c r="AL220" s="12" t="s">
        <v>1841</v>
      </c>
    </row>
    <row r="221" spans="1:38" hidden="1" x14ac:dyDescent="0.25">
      <c r="A221" s="17">
        <v>1067899675</v>
      </c>
      <c r="B221" s="14">
        <v>22722</v>
      </c>
      <c r="C221" s="12" t="s">
        <v>1726</v>
      </c>
      <c r="D221" s="12" t="s">
        <v>1840</v>
      </c>
      <c r="E221" s="12" t="s">
        <v>934</v>
      </c>
      <c r="F221" s="3" t="s">
        <v>933</v>
      </c>
      <c r="G221" s="12" t="s">
        <v>932</v>
      </c>
      <c r="H221" s="12" t="s">
        <v>949</v>
      </c>
      <c r="I221" s="12" t="s">
        <v>948</v>
      </c>
      <c r="J221" s="12" t="s">
        <v>931</v>
      </c>
      <c r="K221" s="12" t="s">
        <v>930</v>
      </c>
      <c r="L221" s="12" t="s">
        <v>929</v>
      </c>
      <c r="M221" s="4">
        <v>48188621</v>
      </c>
      <c r="N221" s="4">
        <v>0</v>
      </c>
      <c r="O221" s="4">
        <v>48188621</v>
      </c>
      <c r="P221" s="4">
        <v>12822119</v>
      </c>
      <c r="Q221" s="4">
        <v>35366502</v>
      </c>
      <c r="R221" s="68">
        <f t="shared" si="3"/>
        <v>0.73391811730823342</v>
      </c>
      <c r="S221" s="3" t="s">
        <v>928</v>
      </c>
      <c r="T221" s="12" t="s">
        <v>7824</v>
      </c>
      <c r="U221" s="12" t="s">
        <v>1839</v>
      </c>
      <c r="V221" s="12" t="s">
        <v>927</v>
      </c>
      <c r="W221" s="12" t="s">
        <v>926</v>
      </c>
      <c r="X221" s="12" t="s">
        <v>1838</v>
      </c>
      <c r="Y221" s="12" t="s">
        <v>925</v>
      </c>
      <c r="Z221" s="12" t="s">
        <v>984</v>
      </c>
      <c r="AA221" s="12" t="s">
        <v>983</v>
      </c>
      <c r="AB221" s="12" t="s">
        <v>1837</v>
      </c>
      <c r="AC221" s="13">
        <v>9222</v>
      </c>
      <c r="AD221" s="12" t="s">
        <v>1737</v>
      </c>
      <c r="AE221" s="12" t="s">
        <v>7823</v>
      </c>
      <c r="AF221" s="12" t="s">
        <v>7822</v>
      </c>
      <c r="AG221" s="12" t="s">
        <v>7821</v>
      </c>
      <c r="AH221" s="12"/>
      <c r="AI221" s="12" t="s">
        <v>1726</v>
      </c>
      <c r="AJ221" s="12" t="s">
        <v>1083</v>
      </c>
      <c r="AK221" s="12" t="s">
        <v>1836</v>
      </c>
      <c r="AL221" s="12" t="s">
        <v>1835</v>
      </c>
    </row>
    <row r="222" spans="1:38" hidden="1" x14ac:dyDescent="0.25">
      <c r="A222" s="17">
        <v>52311444</v>
      </c>
      <c r="B222" s="14">
        <v>22822</v>
      </c>
      <c r="C222" s="12" t="s">
        <v>1726</v>
      </c>
      <c r="D222" s="12" t="s">
        <v>1834</v>
      </c>
      <c r="E222" s="12" t="s">
        <v>934</v>
      </c>
      <c r="F222" s="3" t="s">
        <v>933</v>
      </c>
      <c r="G222" s="12" t="s">
        <v>932</v>
      </c>
      <c r="H222" s="12" t="s">
        <v>949</v>
      </c>
      <c r="I222" s="12" t="s">
        <v>948</v>
      </c>
      <c r="J222" s="12" t="s">
        <v>931</v>
      </c>
      <c r="K222" s="12" t="s">
        <v>930</v>
      </c>
      <c r="L222" s="12" t="s">
        <v>929</v>
      </c>
      <c r="M222" s="4">
        <v>25257643</v>
      </c>
      <c r="N222" s="4">
        <v>0</v>
      </c>
      <c r="O222" s="4">
        <v>25257643</v>
      </c>
      <c r="P222" s="4">
        <v>6666240</v>
      </c>
      <c r="Q222" s="4">
        <v>18591403</v>
      </c>
      <c r="R222" s="68">
        <f t="shared" si="3"/>
        <v>0.73607038471483666</v>
      </c>
      <c r="S222" s="3" t="s">
        <v>928</v>
      </c>
      <c r="T222" s="12" t="s">
        <v>7820</v>
      </c>
      <c r="U222" s="12" t="s">
        <v>1833</v>
      </c>
      <c r="V222" s="12" t="s">
        <v>927</v>
      </c>
      <c r="W222" s="12" t="s">
        <v>926</v>
      </c>
      <c r="X222" s="12" t="s">
        <v>1832</v>
      </c>
      <c r="Y222" s="12" t="s">
        <v>925</v>
      </c>
      <c r="Z222" s="12" t="s">
        <v>984</v>
      </c>
      <c r="AA222" s="12" t="s">
        <v>983</v>
      </c>
      <c r="AB222" s="12" t="s">
        <v>1069</v>
      </c>
      <c r="AC222" s="13">
        <v>27822</v>
      </c>
      <c r="AD222" s="12" t="s">
        <v>1831</v>
      </c>
      <c r="AE222" s="12" t="s">
        <v>7819</v>
      </c>
      <c r="AF222" s="12" t="s">
        <v>7818</v>
      </c>
      <c r="AG222" s="12" t="s">
        <v>7817</v>
      </c>
      <c r="AH222" s="12"/>
      <c r="AI222" s="12" t="s">
        <v>1726</v>
      </c>
      <c r="AJ222" s="12" t="s">
        <v>943</v>
      </c>
      <c r="AK222" s="12" t="s">
        <v>1830</v>
      </c>
      <c r="AL222" s="12" t="s">
        <v>1829</v>
      </c>
    </row>
    <row r="223" spans="1:38" hidden="1" x14ac:dyDescent="0.25">
      <c r="A223" s="17">
        <v>1032371655</v>
      </c>
      <c r="B223" s="14">
        <v>22922</v>
      </c>
      <c r="C223" s="12" t="s">
        <v>1726</v>
      </c>
      <c r="D223" s="12" t="s">
        <v>1828</v>
      </c>
      <c r="E223" s="12" t="s">
        <v>934</v>
      </c>
      <c r="F223" s="3" t="s">
        <v>933</v>
      </c>
      <c r="G223" s="12" t="s">
        <v>932</v>
      </c>
      <c r="H223" s="12" t="s">
        <v>949</v>
      </c>
      <c r="I223" s="12" t="s">
        <v>948</v>
      </c>
      <c r="J223" s="12" t="s">
        <v>931</v>
      </c>
      <c r="K223" s="12" t="s">
        <v>930</v>
      </c>
      <c r="L223" s="12" t="s">
        <v>929</v>
      </c>
      <c r="M223" s="4">
        <v>33440188</v>
      </c>
      <c r="N223" s="4">
        <v>0</v>
      </c>
      <c r="O223" s="4">
        <v>33440188</v>
      </c>
      <c r="P223" s="4">
        <v>8825856</v>
      </c>
      <c r="Q223" s="4">
        <v>24614332</v>
      </c>
      <c r="R223" s="68">
        <f t="shared" si="3"/>
        <v>0.73607038333636166</v>
      </c>
      <c r="S223" s="3" t="s">
        <v>928</v>
      </c>
      <c r="T223" s="12" t="s">
        <v>7816</v>
      </c>
      <c r="U223" s="12" t="s">
        <v>1827</v>
      </c>
      <c r="V223" s="12" t="s">
        <v>927</v>
      </c>
      <c r="W223" s="12" t="s">
        <v>926</v>
      </c>
      <c r="X223" s="12" t="s">
        <v>1826</v>
      </c>
      <c r="Y223" s="12" t="s">
        <v>925</v>
      </c>
      <c r="Z223" s="12" t="s">
        <v>984</v>
      </c>
      <c r="AA223" s="12" t="s">
        <v>983</v>
      </c>
      <c r="AB223" s="12" t="s">
        <v>1099</v>
      </c>
      <c r="AC223" s="13">
        <v>25822</v>
      </c>
      <c r="AD223" s="12" t="s">
        <v>1825</v>
      </c>
      <c r="AE223" s="12" t="s">
        <v>7815</v>
      </c>
      <c r="AF223" s="12" t="s">
        <v>7814</v>
      </c>
      <c r="AG223" s="12" t="s">
        <v>7813</v>
      </c>
      <c r="AH223" s="12"/>
      <c r="AI223" s="12" t="s">
        <v>1726</v>
      </c>
      <c r="AJ223" s="12" t="s">
        <v>1083</v>
      </c>
      <c r="AK223" s="12" t="s">
        <v>1824</v>
      </c>
      <c r="AL223" s="12" t="s">
        <v>1823</v>
      </c>
    </row>
    <row r="224" spans="1:38" hidden="1" x14ac:dyDescent="0.25">
      <c r="A224" s="17">
        <v>1033716157</v>
      </c>
      <c r="B224" s="14">
        <v>23022</v>
      </c>
      <c r="C224" s="12" t="s">
        <v>1726</v>
      </c>
      <c r="D224" s="12" t="s">
        <v>1822</v>
      </c>
      <c r="E224" s="12" t="s">
        <v>934</v>
      </c>
      <c r="F224" s="3" t="s">
        <v>933</v>
      </c>
      <c r="G224" s="12" t="s">
        <v>932</v>
      </c>
      <c r="H224" s="12" t="s">
        <v>949</v>
      </c>
      <c r="I224" s="12" t="s">
        <v>948</v>
      </c>
      <c r="J224" s="12" t="s">
        <v>931</v>
      </c>
      <c r="K224" s="12" t="s">
        <v>930</v>
      </c>
      <c r="L224" s="12" t="s">
        <v>929</v>
      </c>
      <c r="M224" s="4">
        <v>20066441</v>
      </c>
      <c r="N224" s="4">
        <v>0</v>
      </c>
      <c r="O224" s="4">
        <v>20066441</v>
      </c>
      <c r="P224" s="4">
        <v>6767275</v>
      </c>
      <c r="Q224" s="4">
        <v>13299166</v>
      </c>
      <c r="R224" s="68">
        <f t="shared" si="3"/>
        <v>0.66275658947194471</v>
      </c>
      <c r="S224" s="3" t="s">
        <v>928</v>
      </c>
      <c r="T224" s="12" t="s">
        <v>6538</v>
      </c>
      <c r="U224" s="12" t="s">
        <v>1821</v>
      </c>
      <c r="V224" s="12" t="s">
        <v>927</v>
      </c>
      <c r="W224" s="12" t="s">
        <v>926</v>
      </c>
      <c r="X224" s="12" t="s">
        <v>1820</v>
      </c>
      <c r="Y224" s="12" t="s">
        <v>925</v>
      </c>
      <c r="Z224" s="12" t="s">
        <v>924</v>
      </c>
      <c r="AA224" s="12" t="s">
        <v>923</v>
      </c>
      <c r="AB224" s="12" t="s">
        <v>1057</v>
      </c>
      <c r="AC224" s="13">
        <v>38222</v>
      </c>
      <c r="AD224" s="12" t="s">
        <v>1647</v>
      </c>
      <c r="AE224" s="12" t="s">
        <v>7812</v>
      </c>
      <c r="AF224" s="12" t="s">
        <v>7811</v>
      </c>
      <c r="AG224" s="12" t="s">
        <v>7810</v>
      </c>
      <c r="AH224" s="12"/>
      <c r="AI224" s="12" t="s">
        <v>1726</v>
      </c>
      <c r="AJ224" s="12" t="s">
        <v>943</v>
      </c>
      <c r="AK224" s="12" t="s">
        <v>1819</v>
      </c>
      <c r="AL224" s="12" t="s">
        <v>1818</v>
      </c>
    </row>
    <row r="225" spans="1:38" hidden="1" x14ac:dyDescent="0.25">
      <c r="A225" s="17">
        <v>52541024</v>
      </c>
      <c r="B225" s="14">
        <v>23122</v>
      </c>
      <c r="C225" s="12" t="s">
        <v>1726</v>
      </c>
      <c r="D225" s="12" t="s">
        <v>1817</v>
      </c>
      <c r="E225" s="12" t="s">
        <v>934</v>
      </c>
      <c r="F225" s="3" t="s">
        <v>933</v>
      </c>
      <c r="G225" s="12" t="s">
        <v>932</v>
      </c>
      <c r="H225" s="12" t="s">
        <v>949</v>
      </c>
      <c r="I225" s="12" t="s">
        <v>948</v>
      </c>
      <c r="J225" s="12" t="s">
        <v>931</v>
      </c>
      <c r="K225" s="12" t="s">
        <v>930</v>
      </c>
      <c r="L225" s="12" t="s">
        <v>929</v>
      </c>
      <c r="M225" s="4">
        <v>54361667</v>
      </c>
      <c r="N225" s="4">
        <v>0</v>
      </c>
      <c r="O225" s="4">
        <v>54361667</v>
      </c>
      <c r="P225" s="4">
        <v>14464656</v>
      </c>
      <c r="Q225" s="4">
        <v>39897011</v>
      </c>
      <c r="R225" s="68">
        <f t="shared" si="3"/>
        <v>0.73391809342417702</v>
      </c>
      <c r="S225" s="3" t="s">
        <v>928</v>
      </c>
      <c r="T225" s="12" t="s">
        <v>7809</v>
      </c>
      <c r="U225" s="12" t="s">
        <v>1816</v>
      </c>
      <c r="V225" s="12" t="s">
        <v>927</v>
      </c>
      <c r="W225" s="12" t="s">
        <v>926</v>
      </c>
      <c r="X225" s="12" t="s">
        <v>1815</v>
      </c>
      <c r="Y225" s="12" t="s">
        <v>925</v>
      </c>
      <c r="Z225" s="12" t="s">
        <v>924</v>
      </c>
      <c r="AA225" s="12" t="s">
        <v>923</v>
      </c>
      <c r="AB225" s="12" t="s">
        <v>1117</v>
      </c>
      <c r="AC225" s="13">
        <v>35622</v>
      </c>
      <c r="AD225" s="12" t="s">
        <v>1636</v>
      </c>
      <c r="AE225" s="12" t="s">
        <v>7808</v>
      </c>
      <c r="AF225" s="12" t="s">
        <v>7807</v>
      </c>
      <c r="AG225" s="12" t="s">
        <v>7806</v>
      </c>
      <c r="AH225" s="12"/>
      <c r="AI225" s="12" t="s">
        <v>1726</v>
      </c>
      <c r="AJ225" s="12" t="s">
        <v>1083</v>
      </c>
      <c r="AK225" s="12" t="s">
        <v>1814</v>
      </c>
      <c r="AL225" s="12" t="s">
        <v>1813</v>
      </c>
    </row>
    <row r="226" spans="1:38" hidden="1" x14ac:dyDescent="0.25">
      <c r="A226" s="17">
        <v>1095798573</v>
      </c>
      <c r="B226" s="14">
        <v>23222</v>
      </c>
      <c r="C226" s="12" t="s">
        <v>1726</v>
      </c>
      <c r="D226" s="12" t="s">
        <v>1812</v>
      </c>
      <c r="E226" s="12" t="s">
        <v>934</v>
      </c>
      <c r="F226" s="3" t="s">
        <v>933</v>
      </c>
      <c r="G226" s="12" t="s">
        <v>932</v>
      </c>
      <c r="H226" s="12" t="s">
        <v>949</v>
      </c>
      <c r="I226" s="12" t="s">
        <v>948</v>
      </c>
      <c r="J226" s="12" t="s">
        <v>931</v>
      </c>
      <c r="K226" s="12" t="s">
        <v>930</v>
      </c>
      <c r="L226" s="12" t="s">
        <v>929</v>
      </c>
      <c r="M226" s="4">
        <v>48188621</v>
      </c>
      <c r="N226" s="4">
        <v>0</v>
      </c>
      <c r="O226" s="4">
        <v>48188621</v>
      </c>
      <c r="P226" s="4">
        <v>12822119</v>
      </c>
      <c r="Q226" s="4">
        <v>35366502</v>
      </c>
      <c r="R226" s="68">
        <f t="shared" si="3"/>
        <v>0.73391811730823342</v>
      </c>
      <c r="S226" s="3" t="s">
        <v>928</v>
      </c>
      <c r="T226" s="12" t="s">
        <v>7805</v>
      </c>
      <c r="U226" s="12" t="s">
        <v>1811</v>
      </c>
      <c r="V226" s="12" t="s">
        <v>927</v>
      </c>
      <c r="W226" s="12" t="s">
        <v>926</v>
      </c>
      <c r="X226" s="12" t="s">
        <v>1810</v>
      </c>
      <c r="Y226" s="12" t="s">
        <v>925</v>
      </c>
      <c r="Z226" s="12" t="s">
        <v>1409</v>
      </c>
      <c r="AA226" s="12" t="s">
        <v>1408</v>
      </c>
      <c r="AB226" s="12" t="s">
        <v>1743</v>
      </c>
      <c r="AC226" s="13">
        <v>9522</v>
      </c>
      <c r="AD226" s="12" t="s">
        <v>1809</v>
      </c>
      <c r="AE226" s="12" t="s">
        <v>7804</v>
      </c>
      <c r="AF226" s="12" t="s">
        <v>7803</v>
      </c>
      <c r="AG226" s="12" t="s">
        <v>7802</v>
      </c>
      <c r="AH226" s="12"/>
      <c r="AI226" s="12" t="s">
        <v>1726</v>
      </c>
      <c r="AJ226" s="12" t="s">
        <v>1083</v>
      </c>
      <c r="AK226" s="12" t="s">
        <v>1808</v>
      </c>
      <c r="AL226" s="12" t="s">
        <v>1807</v>
      </c>
    </row>
    <row r="227" spans="1:38" hidden="1" x14ac:dyDescent="0.25">
      <c r="A227" s="17">
        <v>1094931773</v>
      </c>
      <c r="B227" s="14">
        <v>23322</v>
      </c>
      <c r="C227" s="12" t="s">
        <v>1726</v>
      </c>
      <c r="D227" s="12" t="s">
        <v>1806</v>
      </c>
      <c r="E227" s="12" t="s">
        <v>934</v>
      </c>
      <c r="F227" s="3" t="s">
        <v>933</v>
      </c>
      <c r="G227" s="12" t="s">
        <v>932</v>
      </c>
      <c r="H227" s="12" t="s">
        <v>949</v>
      </c>
      <c r="I227" s="12" t="s">
        <v>948</v>
      </c>
      <c r="J227" s="12" t="s">
        <v>931</v>
      </c>
      <c r="K227" s="12" t="s">
        <v>930</v>
      </c>
      <c r="L227" s="12" t="s">
        <v>929</v>
      </c>
      <c r="M227" s="4">
        <v>48188621</v>
      </c>
      <c r="N227" s="4">
        <v>0</v>
      </c>
      <c r="O227" s="4">
        <v>48188621</v>
      </c>
      <c r="P227" s="4">
        <v>12822119</v>
      </c>
      <c r="Q227" s="4">
        <v>35366502</v>
      </c>
      <c r="R227" s="68">
        <f t="shared" si="3"/>
        <v>0.73391811730823342</v>
      </c>
      <c r="S227" s="3" t="s">
        <v>928</v>
      </c>
      <c r="T227" s="12" t="s">
        <v>7801</v>
      </c>
      <c r="U227" s="12" t="s">
        <v>1805</v>
      </c>
      <c r="V227" s="12" t="s">
        <v>927</v>
      </c>
      <c r="W227" s="12" t="s">
        <v>926</v>
      </c>
      <c r="X227" s="12" t="s">
        <v>1804</v>
      </c>
      <c r="Y227" s="12" t="s">
        <v>925</v>
      </c>
      <c r="Z227" s="12" t="s">
        <v>984</v>
      </c>
      <c r="AA227" s="12" t="s">
        <v>983</v>
      </c>
      <c r="AB227" s="12" t="s">
        <v>1803</v>
      </c>
      <c r="AC227" s="13">
        <v>9422</v>
      </c>
      <c r="AD227" s="12" t="s">
        <v>1138</v>
      </c>
      <c r="AE227" s="12" t="s">
        <v>7800</v>
      </c>
      <c r="AF227" s="12" t="s">
        <v>7799</v>
      </c>
      <c r="AG227" s="12" t="s">
        <v>7798</v>
      </c>
      <c r="AH227" s="12"/>
      <c r="AI227" s="12" t="s">
        <v>1726</v>
      </c>
      <c r="AJ227" s="12" t="s">
        <v>1083</v>
      </c>
      <c r="AK227" s="12" t="s">
        <v>1801</v>
      </c>
      <c r="AL227" s="12" t="s">
        <v>1800</v>
      </c>
    </row>
    <row r="228" spans="1:38" hidden="1" x14ac:dyDescent="0.25">
      <c r="A228" s="17">
        <v>1020721109</v>
      </c>
      <c r="B228" s="14">
        <v>23422</v>
      </c>
      <c r="C228" s="12" t="s">
        <v>1726</v>
      </c>
      <c r="D228" s="12" t="s">
        <v>1799</v>
      </c>
      <c r="E228" s="12" t="s">
        <v>934</v>
      </c>
      <c r="F228" s="3" t="s">
        <v>933</v>
      </c>
      <c r="G228" s="12" t="s">
        <v>932</v>
      </c>
      <c r="H228" s="12" t="s">
        <v>949</v>
      </c>
      <c r="I228" s="12" t="s">
        <v>948</v>
      </c>
      <c r="J228" s="12" t="s">
        <v>931</v>
      </c>
      <c r="K228" s="12" t="s">
        <v>930</v>
      </c>
      <c r="L228" s="12" t="s">
        <v>929</v>
      </c>
      <c r="M228" s="4">
        <v>40238899</v>
      </c>
      <c r="N228" s="4">
        <v>0</v>
      </c>
      <c r="O228" s="4">
        <v>40238899</v>
      </c>
      <c r="P228" s="4">
        <v>10706841</v>
      </c>
      <c r="Q228" s="4">
        <v>29532058</v>
      </c>
      <c r="R228" s="68">
        <f t="shared" si="3"/>
        <v>0.73391814224340479</v>
      </c>
      <c r="S228" s="3" t="s">
        <v>928</v>
      </c>
      <c r="T228" s="12" t="s">
        <v>7797</v>
      </c>
      <c r="U228" s="12" t="s">
        <v>1798</v>
      </c>
      <c r="V228" s="12" t="s">
        <v>927</v>
      </c>
      <c r="W228" s="12" t="s">
        <v>926</v>
      </c>
      <c r="X228" s="12" t="s">
        <v>1797</v>
      </c>
      <c r="Y228" s="12" t="s">
        <v>925</v>
      </c>
      <c r="Z228" s="12" t="s">
        <v>1013</v>
      </c>
      <c r="AA228" s="12" t="s">
        <v>1012</v>
      </c>
      <c r="AB228" s="12" t="s">
        <v>1087</v>
      </c>
      <c r="AC228" s="13">
        <v>15122</v>
      </c>
      <c r="AD228" s="12" t="s">
        <v>1416</v>
      </c>
      <c r="AE228" s="12" t="s">
        <v>7796</v>
      </c>
      <c r="AF228" s="12" t="s">
        <v>7795</v>
      </c>
      <c r="AG228" s="12" t="s">
        <v>7794</v>
      </c>
      <c r="AH228" s="12"/>
      <c r="AI228" s="12" t="s">
        <v>1726</v>
      </c>
      <c r="AJ228" s="12" t="s">
        <v>1083</v>
      </c>
      <c r="AK228" s="12" t="s">
        <v>1795</v>
      </c>
      <c r="AL228" s="12" t="s">
        <v>1794</v>
      </c>
    </row>
    <row r="229" spans="1:38" hidden="1" x14ac:dyDescent="0.25">
      <c r="A229" s="17">
        <v>1103951266</v>
      </c>
      <c r="B229" s="14">
        <v>23522</v>
      </c>
      <c r="C229" s="12" t="s">
        <v>1726</v>
      </c>
      <c r="D229" s="12" t="s">
        <v>1793</v>
      </c>
      <c r="E229" s="12" t="s">
        <v>934</v>
      </c>
      <c r="F229" s="3" t="s">
        <v>933</v>
      </c>
      <c r="G229" s="12" t="s">
        <v>932</v>
      </c>
      <c r="H229" s="12" t="s">
        <v>949</v>
      </c>
      <c r="I229" s="12" t="s">
        <v>948</v>
      </c>
      <c r="J229" s="12" t="s">
        <v>931</v>
      </c>
      <c r="K229" s="12" t="s">
        <v>930</v>
      </c>
      <c r="L229" s="12" t="s">
        <v>929</v>
      </c>
      <c r="M229" s="4">
        <v>48188621</v>
      </c>
      <c r="N229" s="4">
        <v>0</v>
      </c>
      <c r="O229" s="4">
        <v>48188621</v>
      </c>
      <c r="P229" s="4">
        <v>12963021</v>
      </c>
      <c r="Q229" s="4">
        <v>35225600</v>
      </c>
      <c r="R229" s="68">
        <f t="shared" si="3"/>
        <v>0.73099414901289661</v>
      </c>
      <c r="S229" s="3" t="s">
        <v>928</v>
      </c>
      <c r="T229" s="12" t="s">
        <v>7793</v>
      </c>
      <c r="U229" s="12" t="s">
        <v>1792</v>
      </c>
      <c r="V229" s="12" t="s">
        <v>927</v>
      </c>
      <c r="W229" s="12" t="s">
        <v>926</v>
      </c>
      <c r="X229" s="12" t="s">
        <v>1791</v>
      </c>
      <c r="Y229" s="12" t="s">
        <v>925</v>
      </c>
      <c r="Z229" s="12" t="s">
        <v>984</v>
      </c>
      <c r="AA229" s="12" t="s">
        <v>983</v>
      </c>
      <c r="AB229" s="12" t="s">
        <v>1790</v>
      </c>
      <c r="AC229" s="13">
        <v>9122</v>
      </c>
      <c r="AD229" s="12" t="s">
        <v>1731</v>
      </c>
      <c r="AE229" s="12" t="s">
        <v>7792</v>
      </c>
      <c r="AF229" s="12" t="s">
        <v>7791</v>
      </c>
      <c r="AG229" s="12" t="s">
        <v>7790</v>
      </c>
      <c r="AH229" s="12"/>
      <c r="AI229" s="12" t="s">
        <v>1726</v>
      </c>
      <c r="AJ229" s="12" t="s">
        <v>1083</v>
      </c>
      <c r="AK229" s="12" t="s">
        <v>1788</v>
      </c>
      <c r="AL229" s="12" t="s">
        <v>1787</v>
      </c>
    </row>
    <row r="230" spans="1:38" hidden="1" x14ac:dyDescent="0.25">
      <c r="A230" s="17">
        <v>1057572846</v>
      </c>
      <c r="B230" s="14">
        <v>23622</v>
      </c>
      <c r="C230" s="12" t="s">
        <v>1726</v>
      </c>
      <c r="D230" s="12" t="s">
        <v>1786</v>
      </c>
      <c r="E230" s="12" t="s">
        <v>934</v>
      </c>
      <c r="F230" s="3" t="s">
        <v>933</v>
      </c>
      <c r="G230" s="12" t="s">
        <v>932</v>
      </c>
      <c r="H230" s="12" t="s">
        <v>1092</v>
      </c>
      <c r="I230" s="12" t="s">
        <v>1091</v>
      </c>
      <c r="J230" s="12" t="s">
        <v>931</v>
      </c>
      <c r="K230" s="12" t="s">
        <v>930</v>
      </c>
      <c r="L230" s="12" t="s">
        <v>929</v>
      </c>
      <c r="M230" s="4">
        <v>40356556.079999998</v>
      </c>
      <c r="N230" s="4">
        <v>0</v>
      </c>
      <c r="O230" s="4">
        <v>40356556.079999998</v>
      </c>
      <c r="P230" s="4">
        <v>10706841.08</v>
      </c>
      <c r="Q230" s="4">
        <v>29649715</v>
      </c>
      <c r="R230" s="68">
        <f t="shared" si="3"/>
        <v>0.73469388570284566</v>
      </c>
      <c r="S230" s="3" t="s">
        <v>928</v>
      </c>
      <c r="T230" s="12" t="s">
        <v>7789</v>
      </c>
      <c r="U230" s="12" t="s">
        <v>1785</v>
      </c>
      <c r="V230" s="12" t="s">
        <v>927</v>
      </c>
      <c r="W230" s="12" t="s">
        <v>926</v>
      </c>
      <c r="X230" s="12" t="s">
        <v>1784</v>
      </c>
      <c r="Y230" s="12" t="s">
        <v>925</v>
      </c>
      <c r="Z230" s="12" t="s">
        <v>984</v>
      </c>
      <c r="AA230" s="12" t="s">
        <v>983</v>
      </c>
      <c r="AB230" s="12" t="s">
        <v>1224</v>
      </c>
      <c r="AC230" s="13">
        <v>32622</v>
      </c>
      <c r="AD230" s="12" t="s">
        <v>1372</v>
      </c>
      <c r="AE230" s="12" t="s">
        <v>7788</v>
      </c>
      <c r="AF230" s="12" t="s">
        <v>7787</v>
      </c>
      <c r="AG230" s="12" t="s">
        <v>7786</v>
      </c>
      <c r="AH230" s="12"/>
      <c r="AI230" s="12" t="s">
        <v>1726</v>
      </c>
      <c r="AJ230" s="12" t="s">
        <v>1083</v>
      </c>
      <c r="AK230" s="12" t="s">
        <v>1783</v>
      </c>
      <c r="AL230" s="12" t="s">
        <v>1782</v>
      </c>
    </row>
    <row r="231" spans="1:38" hidden="1" x14ac:dyDescent="0.25">
      <c r="A231" s="17">
        <v>80220546</v>
      </c>
      <c r="B231" s="14">
        <v>23722</v>
      </c>
      <c r="C231" s="12" t="s">
        <v>1726</v>
      </c>
      <c r="D231" s="12" t="s">
        <v>1781</v>
      </c>
      <c r="E231" s="12" t="s">
        <v>934</v>
      </c>
      <c r="F231" s="3" t="s">
        <v>933</v>
      </c>
      <c r="G231" s="12" t="s">
        <v>932</v>
      </c>
      <c r="H231" s="12" t="s">
        <v>1080</v>
      </c>
      <c r="I231" s="12" t="s">
        <v>1079</v>
      </c>
      <c r="J231" s="12" t="s">
        <v>931</v>
      </c>
      <c r="K231" s="12" t="s">
        <v>930</v>
      </c>
      <c r="L231" s="12" t="s">
        <v>929</v>
      </c>
      <c r="M231" s="4">
        <v>48470425.060000002</v>
      </c>
      <c r="N231" s="4">
        <v>0</v>
      </c>
      <c r="O231" s="4">
        <v>48470425.060000002</v>
      </c>
      <c r="P231" s="4">
        <v>12963020.060000001</v>
      </c>
      <c r="Q231" s="4">
        <v>35507405</v>
      </c>
      <c r="R231" s="68">
        <f t="shared" si="3"/>
        <v>0.73255815182240525</v>
      </c>
      <c r="S231" s="3" t="s">
        <v>928</v>
      </c>
      <c r="T231" s="12" t="s">
        <v>7785</v>
      </c>
      <c r="U231" s="12" t="s">
        <v>1780</v>
      </c>
      <c r="V231" s="12" t="s">
        <v>927</v>
      </c>
      <c r="W231" s="12" t="s">
        <v>926</v>
      </c>
      <c r="X231" s="12" t="s">
        <v>1779</v>
      </c>
      <c r="Y231" s="12" t="s">
        <v>925</v>
      </c>
      <c r="Z231" s="12" t="s">
        <v>984</v>
      </c>
      <c r="AA231" s="12" t="s">
        <v>983</v>
      </c>
      <c r="AB231" s="12" t="s">
        <v>1240</v>
      </c>
      <c r="AC231" s="13">
        <v>32422</v>
      </c>
      <c r="AD231" s="12" t="s">
        <v>1325</v>
      </c>
      <c r="AE231" s="12" t="s">
        <v>7784</v>
      </c>
      <c r="AF231" s="12" t="s">
        <v>7783</v>
      </c>
      <c r="AG231" s="12" t="s">
        <v>7782</v>
      </c>
      <c r="AH231" s="12"/>
      <c r="AI231" s="12" t="s">
        <v>1726</v>
      </c>
      <c r="AJ231" s="12" t="s">
        <v>1083</v>
      </c>
      <c r="AK231" s="12" t="s">
        <v>1778</v>
      </c>
      <c r="AL231" s="12" t="s">
        <v>1777</v>
      </c>
    </row>
    <row r="232" spans="1:38" hidden="1" x14ac:dyDescent="0.25">
      <c r="A232" s="17">
        <v>1119839621</v>
      </c>
      <c r="B232" s="14">
        <v>23822</v>
      </c>
      <c r="C232" s="12" t="s">
        <v>1726</v>
      </c>
      <c r="D232" s="12" t="s">
        <v>1776</v>
      </c>
      <c r="E232" s="12" t="s">
        <v>934</v>
      </c>
      <c r="F232" s="3" t="s">
        <v>933</v>
      </c>
      <c r="G232" s="12" t="s">
        <v>932</v>
      </c>
      <c r="H232" s="12" t="s">
        <v>949</v>
      </c>
      <c r="I232" s="12" t="s">
        <v>948</v>
      </c>
      <c r="J232" s="12" t="s">
        <v>931</v>
      </c>
      <c r="K232" s="12" t="s">
        <v>930</v>
      </c>
      <c r="L232" s="12" t="s">
        <v>929</v>
      </c>
      <c r="M232" s="4">
        <v>39768269</v>
      </c>
      <c r="N232" s="4">
        <v>0</v>
      </c>
      <c r="O232" s="4">
        <v>39768269</v>
      </c>
      <c r="P232" s="4">
        <v>10824499</v>
      </c>
      <c r="Q232" s="4">
        <v>28943770</v>
      </c>
      <c r="R232" s="68">
        <f t="shared" si="3"/>
        <v>0.72781065728558614</v>
      </c>
      <c r="S232" s="3" t="s">
        <v>928</v>
      </c>
      <c r="T232" s="12" t="s">
        <v>7781</v>
      </c>
      <c r="U232" s="12" t="s">
        <v>1775</v>
      </c>
      <c r="V232" s="12" t="s">
        <v>927</v>
      </c>
      <c r="W232" s="12" t="s">
        <v>926</v>
      </c>
      <c r="X232" s="12" t="s">
        <v>1774</v>
      </c>
      <c r="Y232" s="12" t="s">
        <v>925</v>
      </c>
      <c r="Z232" s="12" t="s">
        <v>1015</v>
      </c>
      <c r="AA232" s="12" t="s">
        <v>1014</v>
      </c>
      <c r="AB232" s="12" t="s">
        <v>1773</v>
      </c>
      <c r="AC232" s="13">
        <v>17522</v>
      </c>
      <c r="AD232" s="12" t="s">
        <v>1771</v>
      </c>
      <c r="AE232" s="12" t="s">
        <v>7780</v>
      </c>
      <c r="AF232" s="12" t="s">
        <v>7779</v>
      </c>
      <c r="AG232" s="12" t="s">
        <v>7778</v>
      </c>
      <c r="AH232" s="12"/>
      <c r="AI232" s="12" t="s">
        <v>1726</v>
      </c>
      <c r="AJ232" s="12" t="s">
        <v>1083</v>
      </c>
      <c r="AK232" s="12" t="s">
        <v>1770</v>
      </c>
      <c r="AL232" s="12" t="s">
        <v>1769</v>
      </c>
    </row>
    <row r="233" spans="1:38" hidden="1" x14ac:dyDescent="0.25">
      <c r="A233" s="17">
        <v>36950852</v>
      </c>
      <c r="B233" s="14">
        <v>23922</v>
      </c>
      <c r="C233" s="12" t="s">
        <v>1726</v>
      </c>
      <c r="D233" s="12" t="s">
        <v>1768</v>
      </c>
      <c r="E233" s="12" t="s">
        <v>934</v>
      </c>
      <c r="F233" s="3" t="s">
        <v>933</v>
      </c>
      <c r="G233" s="12" t="s">
        <v>932</v>
      </c>
      <c r="H233" s="12" t="s">
        <v>949</v>
      </c>
      <c r="I233" s="12" t="s">
        <v>948</v>
      </c>
      <c r="J233" s="12" t="s">
        <v>931</v>
      </c>
      <c r="K233" s="12" t="s">
        <v>930</v>
      </c>
      <c r="L233" s="12" t="s">
        <v>929</v>
      </c>
      <c r="M233" s="4">
        <v>48047718</v>
      </c>
      <c r="N233" s="4">
        <v>0</v>
      </c>
      <c r="O233" s="4">
        <v>48047718</v>
      </c>
      <c r="P233" s="4">
        <v>13244825</v>
      </c>
      <c r="Q233" s="4">
        <v>34802893</v>
      </c>
      <c r="R233" s="68">
        <f t="shared" si="3"/>
        <v>0.72434018614578111</v>
      </c>
      <c r="S233" s="3" t="s">
        <v>928</v>
      </c>
      <c r="T233" s="12" t="s">
        <v>7777</v>
      </c>
      <c r="U233" s="12" t="s">
        <v>1767</v>
      </c>
      <c r="V233" s="12" t="s">
        <v>927</v>
      </c>
      <c r="W233" s="12" t="s">
        <v>926</v>
      </c>
      <c r="X233" s="12" t="s">
        <v>1766</v>
      </c>
      <c r="Y233" s="12" t="s">
        <v>925</v>
      </c>
      <c r="Z233" s="12" t="s">
        <v>984</v>
      </c>
      <c r="AA233" s="12" t="s">
        <v>983</v>
      </c>
      <c r="AB233" s="12" t="s">
        <v>1456</v>
      </c>
      <c r="AC233" s="13">
        <v>9922</v>
      </c>
      <c r="AD233" s="12" t="s">
        <v>1415</v>
      </c>
      <c r="AE233" s="12" t="s">
        <v>7776</v>
      </c>
      <c r="AF233" s="12" t="s">
        <v>7775</v>
      </c>
      <c r="AG233" s="12" t="s">
        <v>7774</v>
      </c>
      <c r="AH233" s="12"/>
      <c r="AI233" s="12" t="s">
        <v>1726</v>
      </c>
      <c r="AJ233" s="12" t="s">
        <v>1083</v>
      </c>
      <c r="AK233" s="12" t="s">
        <v>1765</v>
      </c>
      <c r="AL233" s="12" t="s">
        <v>1764</v>
      </c>
    </row>
    <row r="234" spans="1:38" hidden="1" x14ac:dyDescent="0.25">
      <c r="A234" s="17">
        <v>1102846490</v>
      </c>
      <c r="B234" s="14">
        <v>24022</v>
      </c>
      <c r="C234" s="12" t="s">
        <v>1726</v>
      </c>
      <c r="D234" s="12" t="s">
        <v>1763</v>
      </c>
      <c r="E234" s="12" t="s">
        <v>934</v>
      </c>
      <c r="F234" s="3" t="s">
        <v>933</v>
      </c>
      <c r="G234" s="12" t="s">
        <v>932</v>
      </c>
      <c r="H234" s="12" t="s">
        <v>949</v>
      </c>
      <c r="I234" s="12" t="s">
        <v>948</v>
      </c>
      <c r="J234" s="12" t="s">
        <v>931</v>
      </c>
      <c r="K234" s="12" t="s">
        <v>930</v>
      </c>
      <c r="L234" s="12" t="s">
        <v>929</v>
      </c>
      <c r="M234" s="4">
        <v>40485980</v>
      </c>
      <c r="N234" s="4">
        <v>0</v>
      </c>
      <c r="O234" s="4">
        <v>40485980</v>
      </c>
      <c r="P234" s="4">
        <v>10953922</v>
      </c>
      <c r="Q234" s="4">
        <v>29532058</v>
      </c>
      <c r="R234" s="68">
        <f t="shared" si="3"/>
        <v>0.72943912929858679</v>
      </c>
      <c r="S234" s="3" t="s">
        <v>928</v>
      </c>
      <c r="T234" s="12" t="s">
        <v>7773</v>
      </c>
      <c r="U234" s="12" t="s">
        <v>1762</v>
      </c>
      <c r="V234" s="12" t="s">
        <v>927</v>
      </c>
      <c r="W234" s="12" t="s">
        <v>926</v>
      </c>
      <c r="X234" s="12" t="s">
        <v>1761</v>
      </c>
      <c r="Y234" s="12" t="s">
        <v>925</v>
      </c>
      <c r="Z234" s="12" t="s">
        <v>984</v>
      </c>
      <c r="AA234" s="12" t="s">
        <v>983</v>
      </c>
      <c r="AB234" s="12" t="s">
        <v>1050</v>
      </c>
      <c r="AC234" s="13">
        <v>38622</v>
      </c>
      <c r="AD234" s="12" t="s">
        <v>1345</v>
      </c>
      <c r="AE234" s="12" t="s">
        <v>7772</v>
      </c>
      <c r="AF234" s="12" t="s">
        <v>7771</v>
      </c>
      <c r="AG234" s="12" t="s">
        <v>7770</v>
      </c>
      <c r="AH234" s="12"/>
      <c r="AI234" s="12" t="s">
        <v>1726</v>
      </c>
      <c r="AJ234" s="12" t="s">
        <v>1083</v>
      </c>
      <c r="AK234" s="12" t="s">
        <v>1760</v>
      </c>
      <c r="AL234" s="12" t="s">
        <v>1759</v>
      </c>
    </row>
    <row r="235" spans="1:38" hidden="1" x14ac:dyDescent="0.25">
      <c r="A235" s="17">
        <v>87069024</v>
      </c>
      <c r="B235" s="14">
        <v>24122</v>
      </c>
      <c r="C235" s="12" t="s">
        <v>1726</v>
      </c>
      <c r="D235" s="12" t="s">
        <v>1758</v>
      </c>
      <c r="E235" s="12" t="s">
        <v>934</v>
      </c>
      <c r="F235" s="3" t="s">
        <v>933</v>
      </c>
      <c r="G235" s="12" t="s">
        <v>932</v>
      </c>
      <c r="H235" s="12" t="s">
        <v>949</v>
      </c>
      <c r="I235" s="12" t="s">
        <v>948</v>
      </c>
      <c r="J235" s="12" t="s">
        <v>931</v>
      </c>
      <c r="K235" s="12" t="s">
        <v>930</v>
      </c>
      <c r="L235" s="12" t="s">
        <v>929</v>
      </c>
      <c r="M235" s="4">
        <v>40121242</v>
      </c>
      <c r="N235" s="4">
        <v>0</v>
      </c>
      <c r="O235" s="4">
        <v>40121242</v>
      </c>
      <c r="P235" s="4">
        <v>10706842</v>
      </c>
      <c r="Q235" s="4">
        <v>29414400</v>
      </c>
      <c r="R235" s="68">
        <f t="shared" si="3"/>
        <v>0.7331378226027998</v>
      </c>
      <c r="S235" s="3" t="s">
        <v>928</v>
      </c>
      <c r="T235" s="12" t="s">
        <v>7769</v>
      </c>
      <c r="U235" s="12" t="s">
        <v>1757</v>
      </c>
      <c r="V235" s="12" t="s">
        <v>927</v>
      </c>
      <c r="W235" s="12" t="s">
        <v>926</v>
      </c>
      <c r="X235" s="12" t="s">
        <v>1756</v>
      </c>
      <c r="Y235" s="12" t="s">
        <v>925</v>
      </c>
      <c r="Z235" s="12" t="s">
        <v>984</v>
      </c>
      <c r="AA235" s="12" t="s">
        <v>983</v>
      </c>
      <c r="AB235" s="12" t="s">
        <v>1755</v>
      </c>
      <c r="AC235" s="13">
        <v>15622</v>
      </c>
      <c r="AD235" s="12" t="s">
        <v>1143</v>
      </c>
      <c r="AE235" s="12" t="s">
        <v>7768</v>
      </c>
      <c r="AF235" s="12" t="s">
        <v>7767</v>
      </c>
      <c r="AG235" s="12" t="s">
        <v>7766</v>
      </c>
      <c r="AH235" s="12"/>
      <c r="AI235" s="12" t="s">
        <v>1726</v>
      </c>
      <c r="AJ235" s="12" t="s">
        <v>1083</v>
      </c>
      <c r="AK235" s="12" t="s">
        <v>1754</v>
      </c>
      <c r="AL235" s="12" t="s">
        <v>1753</v>
      </c>
    </row>
    <row r="236" spans="1:38" hidden="1" x14ac:dyDescent="0.25">
      <c r="A236" s="17">
        <v>79545747</v>
      </c>
      <c r="B236" s="14">
        <v>24222</v>
      </c>
      <c r="C236" s="12" t="s">
        <v>1726</v>
      </c>
      <c r="D236" s="12" t="s">
        <v>1752</v>
      </c>
      <c r="E236" s="12" t="s">
        <v>934</v>
      </c>
      <c r="F236" s="3" t="s">
        <v>933</v>
      </c>
      <c r="G236" s="12" t="s">
        <v>932</v>
      </c>
      <c r="H236" s="12" t="s">
        <v>1080</v>
      </c>
      <c r="I236" s="12" t="s">
        <v>1079</v>
      </c>
      <c r="J236" s="12" t="s">
        <v>931</v>
      </c>
      <c r="K236" s="12" t="s">
        <v>930</v>
      </c>
      <c r="L236" s="12" t="s">
        <v>929</v>
      </c>
      <c r="M236" s="4">
        <v>48470425.060000002</v>
      </c>
      <c r="N236" s="4">
        <v>0</v>
      </c>
      <c r="O236" s="4">
        <v>48470425.060000002</v>
      </c>
      <c r="P236" s="4">
        <v>13103923.060000001</v>
      </c>
      <c r="Q236" s="4">
        <v>35366502</v>
      </c>
      <c r="R236" s="68">
        <f t="shared" si="3"/>
        <v>0.72965116266715069</v>
      </c>
      <c r="S236" s="3" t="s">
        <v>928</v>
      </c>
      <c r="T236" s="12" t="s">
        <v>7765</v>
      </c>
      <c r="U236" s="12" t="s">
        <v>1751</v>
      </c>
      <c r="V236" s="12" t="s">
        <v>927</v>
      </c>
      <c r="W236" s="12" t="s">
        <v>926</v>
      </c>
      <c r="X236" s="12" t="s">
        <v>1750</v>
      </c>
      <c r="Y236" s="12" t="s">
        <v>925</v>
      </c>
      <c r="Z236" s="12" t="s">
        <v>984</v>
      </c>
      <c r="AA236" s="12" t="s">
        <v>983</v>
      </c>
      <c r="AB236" s="12" t="s">
        <v>1231</v>
      </c>
      <c r="AC236" s="13">
        <v>32522</v>
      </c>
      <c r="AD236" s="12" t="s">
        <v>1324</v>
      </c>
      <c r="AE236" s="12" t="s">
        <v>7764</v>
      </c>
      <c r="AF236" s="12" t="s">
        <v>7763</v>
      </c>
      <c r="AG236" s="12" t="s">
        <v>7762</v>
      </c>
      <c r="AH236" s="12"/>
      <c r="AI236" s="12" t="s">
        <v>1726</v>
      </c>
      <c r="AJ236" s="12" t="s">
        <v>1083</v>
      </c>
      <c r="AK236" s="12" t="s">
        <v>1749</v>
      </c>
      <c r="AL236" s="12" t="s">
        <v>1748</v>
      </c>
    </row>
    <row r="237" spans="1:38" hidden="1" x14ac:dyDescent="0.25">
      <c r="A237" s="17">
        <v>1065823920</v>
      </c>
      <c r="B237" s="14">
        <v>24322</v>
      </c>
      <c r="C237" s="12" t="s">
        <v>1726</v>
      </c>
      <c r="D237" s="12" t="s">
        <v>1747</v>
      </c>
      <c r="E237" s="12" t="s">
        <v>934</v>
      </c>
      <c r="F237" s="3" t="s">
        <v>933</v>
      </c>
      <c r="G237" s="12" t="s">
        <v>932</v>
      </c>
      <c r="H237" s="12" t="s">
        <v>949</v>
      </c>
      <c r="I237" s="12" t="s">
        <v>948</v>
      </c>
      <c r="J237" s="12" t="s">
        <v>931</v>
      </c>
      <c r="K237" s="12" t="s">
        <v>930</v>
      </c>
      <c r="L237" s="12" t="s">
        <v>929</v>
      </c>
      <c r="M237" s="4">
        <v>48047718</v>
      </c>
      <c r="N237" s="4">
        <v>0</v>
      </c>
      <c r="O237" s="4">
        <v>48047718</v>
      </c>
      <c r="P237" s="4">
        <v>13526630</v>
      </c>
      <c r="Q237" s="4">
        <v>34521088</v>
      </c>
      <c r="R237" s="68">
        <f t="shared" si="3"/>
        <v>0.7184750792951291</v>
      </c>
      <c r="S237" s="3" t="s">
        <v>928</v>
      </c>
      <c r="T237" s="12" t="s">
        <v>7761</v>
      </c>
      <c r="U237" s="12" t="s">
        <v>1746</v>
      </c>
      <c r="V237" s="12" t="s">
        <v>927</v>
      </c>
      <c r="W237" s="12" t="s">
        <v>926</v>
      </c>
      <c r="X237" s="12" t="s">
        <v>1745</v>
      </c>
      <c r="Y237" s="12" t="s">
        <v>925</v>
      </c>
      <c r="Z237" s="12" t="s">
        <v>984</v>
      </c>
      <c r="AA237" s="12" t="s">
        <v>983</v>
      </c>
      <c r="AB237" s="12" t="s">
        <v>1744</v>
      </c>
      <c r="AC237" s="13">
        <v>9622</v>
      </c>
      <c r="AD237" s="12" t="s">
        <v>1198</v>
      </c>
      <c r="AE237" s="12" t="s">
        <v>7760</v>
      </c>
      <c r="AF237" s="12" t="s">
        <v>7759</v>
      </c>
      <c r="AG237" s="12" t="s">
        <v>7758</v>
      </c>
      <c r="AH237" s="12"/>
      <c r="AI237" s="12" t="s">
        <v>1726</v>
      </c>
      <c r="AJ237" s="12" t="s">
        <v>1083</v>
      </c>
      <c r="AK237" s="12" t="s">
        <v>1742</v>
      </c>
      <c r="AL237" s="12" t="s">
        <v>1741</v>
      </c>
    </row>
    <row r="238" spans="1:38" hidden="1" x14ac:dyDescent="0.25">
      <c r="A238" s="17">
        <v>1082888851</v>
      </c>
      <c r="B238" s="14">
        <v>24422</v>
      </c>
      <c r="C238" s="12" t="s">
        <v>1726</v>
      </c>
      <c r="D238" s="12" t="s">
        <v>1740</v>
      </c>
      <c r="E238" s="12" t="s">
        <v>934</v>
      </c>
      <c r="F238" s="3" t="s">
        <v>933</v>
      </c>
      <c r="G238" s="12" t="s">
        <v>932</v>
      </c>
      <c r="H238" s="12" t="s">
        <v>1092</v>
      </c>
      <c r="I238" s="12" t="s">
        <v>1091</v>
      </c>
      <c r="J238" s="12" t="s">
        <v>931</v>
      </c>
      <c r="K238" s="12" t="s">
        <v>930</v>
      </c>
      <c r="L238" s="12" t="s">
        <v>929</v>
      </c>
      <c r="M238" s="4">
        <v>82606763</v>
      </c>
      <c r="N238" s="4">
        <v>0</v>
      </c>
      <c r="O238" s="4">
        <v>82606763</v>
      </c>
      <c r="P238" s="4">
        <v>30856056</v>
      </c>
      <c r="Q238" s="4">
        <v>51750707</v>
      </c>
      <c r="R238" s="68">
        <f t="shared" si="3"/>
        <v>0.62647058328626193</v>
      </c>
      <c r="S238" s="3" t="s">
        <v>928</v>
      </c>
      <c r="T238" s="12" t="s">
        <v>7757</v>
      </c>
      <c r="U238" s="12" t="s">
        <v>1739</v>
      </c>
      <c r="V238" s="12" t="s">
        <v>927</v>
      </c>
      <c r="W238" s="12" t="s">
        <v>926</v>
      </c>
      <c r="X238" s="12" t="s">
        <v>1738</v>
      </c>
      <c r="Y238" s="12" t="s">
        <v>925</v>
      </c>
      <c r="Z238" s="12" t="s">
        <v>984</v>
      </c>
      <c r="AA238" s="12" t="s">
        <v>983</v>
      </c>
      <c r="AB238" s="12" t="s">
        <v>1338</v>
      </c>
      <c r="AC238" s="13">
        <v>22722</v>
      </c>
      <c r="AD238" s="12" t="s">
        <v>1279</v>
      </c>
      <c r="AE238" s="12" t="s">
        <v>7756</v>
      </c>
      <c r="AF238" s="12" t="s">
        <v>7755</v>
      </c>
      <c r="AG238" s="12" t="s">
        <v>7754</v>
      </c>
      <c r="AH238" s="12"/>
      <c r="AI238" s="12" t="s">
        <v>1726</v>
      </c>
      <c r="AJ238" s="12" t="s">
        <v>1083</v>
      </c>
      <c r="AK238" s="12" t="s">
        <v>1736</v>
      </c>
      <c r="AL238" s="12" t="s">
        <v>1735</v>
      </c>
    </row>
    <row r="239" spans="1:38" hidden="1" x14ac:dyDescent="0.25">
      <c r="A239" s="17">
        <v>52735547</v>
      </c>
      <c r="B239" s="14">
        <v>24522</v>
      </c>
      <c r="C239" s="12" t="s">
        <v>1726</v>
      </c>
      <c r="D239" s="12" t="s">
        <v>1734</v>
      </c>
      <c r="E239" s="12" t="s">
        <v>934</v>
      </c>
      <c r="F239" s="3" t="s">
        <v>933</v>
      </c>
      <c r="G239" s="12" t="s">
        <v>932</v>
      </c>
      <c r="H239" s="12" t="s">
        <v>1092</v>
      </c>
      <c r="I239" s="12" t="s">
        <v>1091</v>
      </c>
      <c r="J239" s="12" t="s">
        <v>931</v>
      </c>
      <c r="K239" s="12" t="s">
        <v>930</v>
      </c>
      <c r="L239" s="12" t="s">
        <v>929</v>
      </c>
      <c r="M239" s="4">
        <v>40373867</v>
      </c>
      <c r="N239" s="4">
        <v>13034083</v>
      </c>
      <c r="O239" s="4">
        <v>53407950</v>
      </c>
      <c r="P239" s="4">
        <v>14305701</v>
      </c>
      <c r="Q239" s="4">
        <v>39102249</v>
      </c>
      <c r="R239" s="68">
        <f t="shared" si="3"/>
        <v>0.73214285513673527</v>
      </c>
      <c r="S239" s="3" t="s">
        <v>928</v>
      </c>
      <c r="T239" s="12" t="s">
        <v>7753</v>
      </c>
      <c r="U239" s="12" t="s">
        <v>1733</v>
      </c>
      <c r="V239" s="12" t="s">
        <v>927</v>
      </c>
      <c r="W239" s="12" t="s">
        <v>926</v>
      </c>
      <c r="X239" s="12" t="s">
        <v>1732</v>
      </c>
      <c r="Y239" s="12" t="s">
        <v>925</v>
      </c>
      <c r="Z239" s="12" t="s">
        <v>984</v>
      </c>
      <c r="AA239" s="12" t="s">
        <v>983</v>
      </c>
      <c r="AB239" s="12" t="s">
        <v>1647</v>
      </c>
      <c r="AC239" s="13">
        <v>23522</v>
      </c>
      <c r="AD239" s="12" t="s">
        <v>1275</v>
      </c>
      <c r="AE239" s="12" t="s">
        <v>7752</v>
      </c>
      <c r="AF239" s="12" t="s">
        <v>7751</v>
      </c>
      <c r="AG239" s="12" t="s">
        <v>7750</v>
      </c>
      <c r="AH239" s="12"/>
      <c r="AI239" s="12" t="s">
        <v>1726</v>
      </c>
      <c r="AJ239" s="12" t="s">
        <v>1083</v>
      </c>
      <c r="AK239" s="12" t="s">
        <v>1730</v>
      </c>
      <c r="AL239" s="12" t="s">
        <v>1729</v>
      </c>
    </row>
    <row r="240" spans="1:38" hidden="1" x14ac:dyDescent="0.25">
      <c r="A240" s="17">
        <v>1077455258</v>
      </c>
      <c r="B240" s="14">
        <v>24622</v>
      </c>
      <c r="C240" s="12" t="s">
        <v>1726</v>
      </c>
      <c r="D240" s="12" t="s">
        <v>1728</v>
      </c>
      <c r="E240" s="12" t="s">
        <v>934</v>
      </c>
      <c r="F240" s="3" t="s">
        <v>933</v>
      </c>
      <c r="G240" s="12" t="s">
        <v>932</v>
      </c>
      <c r="H240" s="12" t="s">
        <v>1092</v>
      </c>
      <c r="I240" s="12" t="s">
        <v>1091</v>
      </c>
      <c r="J240" s="12" t="s">
        <v>931</v>
      </c>
      <c r="K240" s="12" t="s">
        <v>930</v>
      </c>
      <c r="L240" s="12" t="s">
        <v>929</v>
      </c>
      <c r="M240" s="4">
        <v>58156148.969999999</v>
      </c>
      <c r="N240" s="4">
        <v>0</v>
      </c>
      <c r="O240" s="4">
        <v>58156148.969999999</v>
      </c>
      <c r="P240" s="4">
        <v>13221564.970000001</v>
      </c>
      <c r="Q240" s="4">
        <v>44934584</v>
      </c>
      <c r="R240" s="68">
        <f t="shared" si="3"/>
        <v>0.77265404941409754</v>
      </c>
      <c r="S240" s="3" t="s">
        <v>928</v>
      </c>
      <c r="T240" s="12" t="s">
        <v>7749</v>
      </c>
      <c r="U240" s="12" t="s">
        <v>1727</v>
      </c>
      <c r="V240" s="12" t="s">
        <v>927</v>
      </c>
      <c r="W240" s="12" t="s">
        <v>926</v>
      </c>
      <c r="X240" s="12" t="s">
        <v>7748</v>
      </c>
      <c r="Y240" s="12" t="s">
        <v>925</v>
      </c>
      <c r="Z240" s="12" t="s">
        <v>984</v>
      </c>
      <c r="AA240" s="12" t="s">
        <v>983</v>
      </c>
      <c r="AB240" s="12" t="s">
        <v>1048</v>
      </c>
      <c r="AC240" s="13">
        <v>25222</v>
      </c>
      <c r="AD240" s="12" t="s">
        <v>1595</v>
      </c>
      <c r="AE240" s="12" t="s">
        <v>7747</v>
      </c>
      <c r="AF240" s="12" t="s">
        <v>7746</v>
      </c>
      <c r="AG240" s="12" t="s">
        <v>7745</v>
      </c>
      <c r="AH240" s="12"/>
      <c r="AI240" s="12" t="s">
        <v>1726</v>
      </c>
      <c r="AJ240" s="12" t="s">
        <v>1083</v>
      </c>
      <c r="AK240" s="12" t="s">
        <v>1725</v>
      </c>
      <c r="AL240" s="12" t="s">
        <v>1724</v>
      </c>
    </row>
    <row r="241" spans="1:38" hidden="1" x14ac:dyDescent="0.25">
      <c r="A241" s="17">
        <v>899999063</v>
      </c>
      <c r="B241" s="14">
        <v>24722</v>
      </c>
      <c r="C241" s="12" t="s">
        <v>1664</v>
      </c>
      <c r="D241" s="12" t="s">
        <v>1723</v>
      </c>
      <c r="E241" s="12" t="s">
        <v>934</v>
      </c>
      <c r="F241" s="3" t="s">
        <v>933</v>
      </c>
      <c r="G241" s="12" t="s">
        <v>932</v>
      </c>
      <c r="H241" s="12" t="s">
        <v>1006</v>
      </c>
      <c r="I241" s="12" t="s">
        <v>1005</v>
      </c>
      <c r="J241" s="12" t="s">
        <v>931</v>
      </c>
      <c r="K241" s="12" t="s">
        <v>930</v>
      </c>
      <c r="L241" s="12" t="s">
        <v>929</v>
      </c>
      <c r="M241" s="4">
        <v>185708000</v>
      </c>
      <c r="N241" s="4">
        <v>0</v>
      </c>
      <c r="O241" s="4">
        <v>185708000</v>
      </c>
      <c r="P241" s="4">
        <v>0</v>
      </c>
      <c r="Q241" s="4">
        <v>185708000</v>
      </c>
      <c r="R241" s="68">
        <f t="shared" si="3"/>
        <v>1</v>
      </c>
      <c r="S241" s="3" t="s">
        <v>957</v>
      </c>
      <c r="T241" s="12" t="s">
        <v>7744</v>
      </c>
      <c r="U241" s="12" t="s">
        <v>1722</v>
      </c>
      <c r="V241" s="12" t="s">
        <v>927</v>
      </c>
      <c r="W241" s="12" t="s">
        <v>926</v>
      </c>
      <c r="X241" s="12" t="s">
        <v>1721</v>
      </c>
      <c r="Y241" s="12" t="s">
        <v>925</v>
      </c>
      <c r="Z241" s="12" t="s">
        <v>1720</v>
      </c>
      <c r="AA241" s="12" t="s">
        <v>1719</v>
      </c>
      <c r="AB241" s="12" t="s">
        <v>1011</v>
      </c>
      <c r="AC241" s="13">
        <v>35422</v>
      </c>
      <c r="AD241" s="12" t="s">
        <v>1665</v>
      </c>
      <c r="AE241" s="12" t="s">
        <v>7743</v>
      </c>
      <c r="AF241" s="12" t="s">
        <v>7742</v>
      </c>
      <c r="AG241" s="12" t="s">
        <v>7741</v>
      </c>
      <c r="AH241" s="12"/>
      <c r="AI241" s="12" t="s">
        <v>1664</v>
      </c>
      <c r="AJ241" s="12" t="s">
        <v>943</v>
      </c>
      <c r="AK241" s="12" t="s">
        <v>1718</v>
      </c>
      <c r="AL241" s="12" t="s">
        <v>1717</v>
      </c>
    </row>
    <row r="242" spans="1:38" hidden="1" x14ac:dyDescent="0.25">
      <c r="A242" s="17">
        <v>52616706</v>
      </c>
      <c r="B242" s="14">
        <v>24822</v>
      </c>
      <c r="C242" s="12" t="s">
        <v>1664</v>
      </c>
      <c r="D242" s="12" t="s">
        <v>1716</v>
      </c>
      <c r="E242" s="12" t="s">
        <v>934</v>
      </c>
      <c r="F242" s="3" t="s">
        <v>933</v>
      </c>
      <c r="G242" s="12" t="s">
        <v>932</v>
      </c>
      <c r="H242" s="12" t="s">
        <v>949</v>
      </c>
      <c r="I242" s="12" t="s">
        <v>948</v>
      </c>
      <c r="J242" s="12" t="s">
        <v>931</v>
      </c>
      <c r="K242" s="12" t="s">
        <v>930</v>
      </c>
      <c r="L242" s="12" t="s">
        <v>929</v>
      </c>
      <c r="M242" s="4">
        <v>20007595</v>
      </c>
      <c r="N242" s="4">
        <v>0</v>
      </c>
      <c r="O242" s="4">
        <v>20007595</v>
      </c>
      <c r="P242" s="4">
        <v>5296128</v>
      </c>
      <c r="Q242" s="4">
        <v>14711467</v>
      </c>
      <c r="R242" s="68">
        <f t="shared" si="3"/>
        <v>0.73529412205714884</v>
      </c>
      <c r="S242" s="3" t="s">
        <v>928</v>
      </c>
      <c r="T242" s="12" t="s">
        <v>7740</v>
      </c>
      <c r="U242" s="12" t="s">
        <v>1715</v>
      </c>
      <c r="V242" s="12" t="s">
        <v>927</v>
      </c>
      <c r="W242" s="12" t="s">
        <v>926</v>
      </c>
      <c r="X242" s="12" t="s">
        <v>1714</v>
      </c>
      <c r="Y242" s="12" t="s">
        <v>925</v>
      </c>
      <c r="Z242" s="12" t="s">
        <v>924</v>
      </c>
      <c r="AA242" s="12" t="s">
        <v>923</v>
      </c>
      <c r="AB242" s="12" t="s">
        <v>1059</v>
      </c>
      <c r="AC242" s="13">
        <v>38122</v>
      </c>
      <c r="AD242" s="12" t="s">
        <v>1283</v>
      </c>
      <c r="AE242" s="12" t="s">
        <v>7739</v>
      </c>
      <c r="AF242" s="12" t="s">
        <v>7738</v>
      </c>
      <c r="AG242" s="12" t="s">
        <v>7737</v>
      </c>
      <c r="AH242" s="12"/>
      <c r="AI242" s="12" t="s">
        <v>1664</v>
      </c>
      <c r="AJ242" s="12" t="s">
        <v>943</v>
      </c>
      <c r="AK242" s="12" t="s">
        <v>1713</v>
      </c>
      <c r="AL242" s="12" t="s">
        <v>1712</v>
      </c>
    </row>
    <row r="243" spans="1:38" hidden="1" x14ac:dyDescent="0.25">
      <c r="A243" s="17">
        <v>1065614274</v>
      </c>
      <c r="B243" s="14">
        <v>24922</v>
      </c>
      <c r="C243" s="12" t="s">
        <v>1664</v>
      </c>
      <c r="D243" s="12" t="s">
        <v>1711</v>
      </c>
      <c r="E243" s="12" t="s">
        <v>934</v>
      </c>
      <c r="F243" s="3" t="s">
        <v>933</v>
      </c>
      <c r="G243" s="12" t="s">
        <v>932</v>
      </c>
      <c r="H243" s="12" t="s">
        <v>1092</v>
      </c>
      <c r="I243" s="12" t="s">
        <v>1091</v>
      </c>
      <c r="J243" s="12" t="s">
        <v>931</v>
      </c>
      <c r="K243" s="12" t="s">
        <v>930</v>
      </c>
      <c r="L243" s="12" t="s">
        <v>929</v>
      </c>
      <c r="M243" s="4">
        <v>17651712</v>
      </c>
      <c r="N243" s="4">
        <v>-11963938.140000001</v>
      </c>
      <c r="O243" s="4">
        <v>5687773.8600000003</v>
      </c>
      <c r="P243" s="4">
        <v>0</v>
      </c>
      <c r="Q243" s="4">
        <v>5687773.8600000003</v>
      </c>
      <c r="R243" s="68">
        <f t="shared" si="3"/>
        <v>1</v>
      </c>
      <c r="S243" s="3" t="s">
        <v>928</v>
      </c>
      <c r="T243" s="12" t="s">
        <v>7736</v>
      </c>
      <c r="U243" s="12" t="s">
        <v>1710</v>
      </c>
      <c r="V243" s="12" t="s">
        <v>927</v>
      </c>
      <c r="W243" s="12" t="s">
        <v>926</v>
      </c>
      <c r="X243" s="12" t="s">
        <v>1709</v>
      </c>
      <c r="Y243" s="12" t="s">
        <v>925</v>
      </c>
      <c r="Z243" s="12" t="s">
        <v>984</v>
      </c>
      <c r="AA243" s="12" t="s">
        <v>983</v>
      </c>
      <c r="AB243" s="12" t="s">
        <v>1066</v>
      </c>
      <c r="AC243" s="13">
        <v>37722</v>
      </c>
      <c r="AD243" s="12" t="s">
        <v>1124</v>
      </c>
      <c r="AE243" s="12" t="s">
        <v>7735</v>
      </c>
      <c r="AF243" s="12" t="s">
        <v>7734</v>
      </c>
      <c r="AG243" s="12" t="s">
        <v>7733</v>
      </c>
      <c r="AH243" s="12"/>
      <c r="AI243" s="12" t="s">
        <v>1664</v>
      </c>
      <c r="AJ243" s="12" t="s">
        <v>1083</v>
      </c>
      <c r="AK243" s="12" t="s">
        <v>1708</v>
      </c>
      <c r="AL243" s="12" t="s">
        <v>1707</v>
      </c>
    </row>
    <row r="244" spans="1:38" hidden="1" x14ac:dyDescent="0.25">
      <c r="A244" s="17">
        <v>1019105511</v>
      </c>
      <c r="B244" s="14">
        <v>25022</v>
      </c>
      <c r="C244" s="12" t="s">
        <v>1664</v>
      </c>
      <c r="D244" s="12" t="s">
        <v>1706</v>
      </c>
      <c r="E244" s="12" t="s">
        <v>934</v>
      </c>
      <c r="F244" s="3" t="s">
        <v>933</v>
      </c>
      <c r="G244" s="12" t="s">
        <v>932</v>
      </c>
      <c r="H244" s="12" t="s">
        <v>949</v>
      </c>
      <c r="I244" s="12" t="s">
        <v>948</v>
      </c>
      <c r="J244" s="12" t="s">
        <v>931</v>
      </c>
      <c r="K244" s="12" t="s">
        <v>930</v>
      </c>
      <c r="L244" s="12" t="s">
        <v>929</v>
      </c>
      <c r="M244" s="4">
        <v>21237760</v>
      </c>
      <c r="N244" s="4">
        <v>-7120896</v>
      </c>
      <c r="O244" s="4">
        <v>14116864</v>
      </c>
      <c r="P244" s="4">
        <v>0</v>
      </c>
      <c r="Q244" s="4">
        <v>14116864</v>
      </c>
      <c r="R244" s="68">
        <f t="shared" si="3"/>
        <v>1</v>
      </c>
      <c r="S244" s="3" t="s">
        <v>928</v>
      </c>
      <c r="T244" s="12" t="s">
        <v>6531</v>
      </c>
      <c r="U244" s="12" t="s">
        <v>1705</v>
      </c>
      <c r="V244" s="12" t="s">
        <v>927</v>
      </c>
      <c r="W244" s="12" t="s">
        <v>926</v>
      </c>
      <c r="X244" s="12" t="s">
        <v>1704</v>
      </c>
      <c r="Y244" s="12" t="s">
        <v>925</v>
      </c>
      <c r="Z244" s="12" t="s">
        <v>984</v>
      </c>
      <c r="AA244" s="12" t="s">
        <v>983</v>
      </c>
      <c r="AB244" s="12" t="s">
        <v>1060</v>
      </c>
      <c r="AC244" s="13">
        <v>28022</v>
      </c>
      <c r="AD244" s="12" t="s">
        <v>1284</v>
      </c>
      <c r="AE244" s="12" t="s">
        <v>7732</v>
      </c>
      <c r="AF244" s="12" t="s">
        <v>7731</v>
      </c>
      <c r="AG244" s="12" t="s">
        <v>7730</v>
      </c>
      <c r="AH244" s="12"/>
      <c r="AI244" s="12" t="s">
        <v>1664</v>
      </c>
      <c r="AJ244" s="12" t="s">
        <v>943</v>
      </c>
      <c r="AK244" s="12" t="s">
        <v>1703</v>
      </c>
      <c r="AL244" s="12" t="s">
        <v>1702</v>
      </c>
    </row>
    <row r="245" spans="1:38" hidden="1" x14ac:dyDescent="0.25">
      <c r="A245" s="17">
        <v>1144063247</v>
      </c>
      <c r="B245" s="14">
        <v>25122</v>
      </c>
      <c r="C245" s="12" t="s">
        <v>1664</v>
      </c>
      <c r="D245" s="12" t="s">
        <v>1701</v>
      </c>
      <c r="E245" s="12" t="s">
        <v>934</v>
      </c>
      <c r="F245" s="3" t="s">
        <v>933</v>
      </c>
      <c r="G245" s="12" t="s">
        <v>932</v>
      </c>
      <c r="H245" s="12" t="s">
        <v>949</v>
      </c>
      <c r="I245" s="12" t="s">
        <v>948</v>
      </c>
      <c r="J245" s="12" t="s">
        <v>931</v>
      </c>
      <c r="K245" s="12" t="s">
        <v>930</v>
      </c>
      <c r="L245" s="12" t="s">
        <v>929</v>
      </c>
      <c r="M245" s="4">
        <v>54361667</v>
      </c>
      <c r="N245" s="4">
        <v>0</v>
      </c>
      <c r="O245" s="4">
        <v>54361667</v>
      </c>
      <c r="P245" s="4">
        <v>14464656</v>
      </c>
      <c r="Q245" s="4">
        <v>39897011</v>
      </c>
      <c r="R245" s="68">
        <f t="shared" si="3"/>
        <v>0.73391809342417702</v>
      </c>
      <c r="S245" s="3" t="s">
        <v>928</v>
      </c>
      <c r="T245" s="12" t="s">
        <v>7729</v>
      </c>
      <c r="U245" s="12" t="s">
        <v>1700</v>
      </c>
      <c r="V245" s="12" t="s">
        <v>927</v>
      </c>
      <c r="W245" s="12" t="s">
        <v>926</v>
      </c>
      <c r="X245" s="12" t="s">
        <v>1699</v>
      </c>
      <c r="Y245" s="12" t="s">
        <v>925</v>
      </c>
      <c r="Z245" s="12" t="s">
        <v>1015</v>
      </c>
      <c r="AA245" s="12" t="s">
        <v>1014</v>
      </c>
      <c r="AB245" s="12" t="s">
        <v>1698</v>
      </c>
      <c r="AC245" s="13">
        <v>8722</v>
      </c>
      <c r="AD245" s="12" t="s">
        <v>991</v>
      </c>
      <c r="AE245" s="12" t="s">
        <v>7728</v>
      </c>
      <c r="AF245" s="12" t="s">
        <v>7727</v>
      </c>
      <c r="AG245" s="12" t="s">
        <v>7726</v>
      </c>
      <c r="AH245" s="12"/>
      <c r="AI245" s="12" t="s">
        <v>1664</v>
      </c>
      <c r="AJ245" s="12" t="s">
        <v>1083</v>
      </c>
      <c r="AK245" s="12" t="s">
        <v>1697</v>
      </c>
      <c r="AL245" s="12" t="s">
        <v>1696</v>
      </c>
    </row>
    <row r="246" spans="1:38" hidden="1" x14ac:dyDescent="0.25">
      <c r="A246" s="17">
        <v>37535630</v>
      </c>
      <c r="B246" s="14">
        <v>25222</v>
      </c>
      <c r="C246" s="12" t="s">
        <v>1664</v>
      </c>
      <c r="D246" s="12" t="s">
        <v>1695</v>
      </c>
      <c r="E246" s="12" t="s">
        <v>934</v>
      </c>
      <c r="F246" s="3" t="s">
        <v>933</v>
      </c>
      <c r="G246" s="12" t="s">
        <v>932</v>
      </c>
      <c r="H246" s="12" t="s">
        <v>949</v>
      </c>
      <c r="I246" s="12" t="s">
        <v>948</v>
      </c>
      <c r="J246" s="12" t="s">
        <v>931</v>
      </c>
      <c r="K246" s="12" t="s">
        <v>930</v>
      </c>
      <c r="L246" s="12" t="s">
        <v>929</v>
      </c>
      <c r="M246" s="4">
        <v>40238899</v>
      </c>
      <c r="N246" s="4">
        <v>0</v>
      </c>
      <c r="O246" s="4">
        <v>40238899</v>
      </c>
      <c r="P246" s="4">
        <v>10706841</v>
      </c>
      <c r="Q246" s="4">
        <v>29532058</v>
      </c>
      <c r="R246" s="68">
        <f t="shared" si="3"/>
        <v>0.73391814224340479</v>
      </c>
      <c r="S246" s="3" t="s">
        <v>928</v>
      </c>
      <c r="T246" s="12" t="s">
        <v>7725</v>
      </c>
      <c r="U246" s="12" t="s">
        <v>1694</v>
      </c>
      <c r="V246" s="12" t="s">
        <v>927</v>
      </c>
      <c r="W246" s="12" t="s">
        <v>926</v>
      </c>
      <c r="X246" s="12" t="s">
        <v>1693</v>
      </c>
      <c r="Y246" s="12" t="s">
        <v>925</v>
      </c>
      <c r="Z246" s="12" t="s">
        <v>979</v>
      </c>
      <c r="AA246" s="12" t="s">
        <v>978</v>
      </c>
      <c r="AB246" s="12" t="s">
        <v>1692</v>
      </c>
      <c r="AC246" s="13">
        <v>15422</v>
      </c>
      <c r="AD246" s="12" t="s">
        <v>1114</v>
      </c>
      <c r="AE246" s="12" t="s">
        <v>7724</v>
      </c>
      <c r="AF246" s="12" t="s">
        <v>7723</v>
      </c>
      <c r="AG246" s="12" t="s">
        <v>7722</v>
      </c>
      <c r="AH246" s="12"/>
      <c r="AI246" s="12" t="s">
        <v>1664</v>
      </c>
      <c r="AJ246" s="12" t="s">
        <v>1083</v>
      </c>
      <c r="AK246" s="12" t="s">
        <v>1690</v>
      </c>
      <c r="AL246" s="12" t="s">
        <v>1689</v>
      </c>
    </row>
    <row r="247" spans="1:38" hidden="1" x14ac:dyDescent="0.25">
      <c r="A247" s="17">
        <v>1022379453</v>
      </c>
      <c r="B247" s="14">
        <v>25322</v>
      </c>
      <c r="C247" s="12" t="s">
        <v>1664</v>
      </c>
      <c r="D247" s="12" t="s">
        <v>1688</v>
      </c>
      <c r="E247" s="12" t="s">
        <v>934</v>
      </c>
      <c r="F247" s="3" t="s">
        <v>933</v>
      </c>
      <c r="G247" s="12" t="s">
        <v>932</v>
      </c>
      <c r="H247" s="12" t="s">
        <v>949</v>
      </c>
      <c r="I247" s="12" t="s">
        <v>948</v>
      </c>
      <c r="J247" s="12" t="s">
        <v>931</v>
      </c>
      <c r="K247" s="12" t="s">
        <v>930</v>
      </c>
      <c r="L247" s="12" t="s">
        <v>929</v>
      </c>
      <c r="M247" s="4">
        <v>54043763</v>
      </c>
      <c r="N247" s="4">
        <v>0</v>
      </c>
      <c r="O247" s="4">
        <v>54043763</v>
      </c>
      <c r="P247" s="4">
        <v>15100466</v>
      </c>
      <c r="Q247" s="4">
        <v>38943297</v>
      </c>
      <c r="R247" s="68">
        <f t="shared" si="3"/>
        <v>0.72058818332098751</v>
      </c>
      <c r="S247" s="3" t="s">
        <v>928</v>
      </c>
      <c r="T247" s="12" t="s">
        <v>7721</v>
      </c>
      <c r="U247" s="12" t="s">
        <v>1687</v>
      </c>
      <c r="V247" s="12" t="s">
        <v>927</v>
      </c>
      <c r="W247" s="12" t="s">
        <v>926</v>
      </c>
      <c r="X247" s="12" t="s">
        <v>1686</v>
      </c>
      <c r="Y247" s="12" t="s">
        <v>925</v>
      </c>
      <c r="Z247" s="12" t="s">
        <v>1015</v>
      </c>
      <c r="AA247" s="12" t="s">
        <v>1014</v>
      </c>
      <c r="AB247" s="12" t="s">
        <v>1027</v>
      </c>
      <c r="AC247" s="13">
        <v>30022</v>
      </c>
      <c r="AD247" s="12" t="s">
        <v>1116</v>
      </c>
      <c r="AE247" s="12" t="s">
        <v>7720</v>
      </c>
      <c r="AF247" s="12" t="s">
        <v>7719</v>
      </c>
      <c r="AG247" s="12" t="s">
        <v>7718</v>
      </c>
      <c r="AH247" s="12"/>
      <c r="AI247" s="12" t="s">
        <v>1664</v>
      </c>
      <c r="AJ247" s="12" t="s">
        <v>1083</v>
      </c>
      <c r="AK247" s="12" t="s">
        <v>1685</v>
      </c>
      <c r="AL247" s="12" t="s">
        <v>1684</v>
      </c>
    </row>
    <row r="248" spans="1:38" hidden="1" x14ac:dyDescent="0.25">
      <c r="A248" s="17">
        <v>1032461076</v>
      </c>
      <c r="B248" s="14">
        <v>25422</v>
      </c>
      <c r="C248" s="12" t="s">
        <v>1664</v>
      </c>
      <c r="D248" s="12" t="s">
        <v>1683</v>
      </c>
      <c r="E248" s="12" t="s">
        <v>934</v>
      </c>
      <c r="F248" s="3" t="s">
        <v>933</v>
      </c>
      <c r="G248" s="12" t="s">
        <v>932</v>
      </c>
      <c r="H248" s="12" t="s">
        <v>1105</v>
      </c>
      <c r="I248" s="12" t="s">
        <v>1104</v>
      </c>
      <c r="J248" s="12" t="s">
        <v>931</v>
      </c>
      <c r="K248" s="12" t="s">
        <v>930</v>
      </c>
      <c r="L248" s="12" t="s">
        <v>929</v>
      </c>
      <c r="M248" s="4">
        <v>33342123</v>
      </c>
      <c r="N248" s="4">
        <v>0</v>
      </c>
      <c r="O248" s="4">
        <v>33342123</v>
      </c>
      <c r="P248" s="4">
        <v>8825856</v>
      </c>
      <c r="Q248" s="4">
        <v>24516267</v>
      </c>
      <c r="R248" s="68">
        <f t="shared" si="3"/>
        <v>0.73529412029341978</v>
      </c>
      <c r="S248" s="3" t="s">
        <v>928</v>
      </c>
      <c r="T248" s="12" t="s">
        <v>7717</v>
      </c>
      <c r="U248" s="12" t="s">
        <v>1682</v>
      </c>
      <c r="V248" s="12" t="s">
        <v>927</v>
      </c>
      <c r="W248" s="12" t="s">
        <v>926</v>
      </c>
      <c r="X248" s="12" t="s">
        <v>1681</v>
      </c>
      <c r="Y248" s="12" t="s">
        <v>925</v>
      </c>
      <c r="Z248" s="12" t="s">
        <v>979</v>
      </c>
      <c r="AA248" s="12" t="s">
        <v>978</v>
      </c>
      <c r="AB248" s="12" t="s">
        <v>1053</v>
      </c>
      <c r="AC248" s="13">
        <v>24922</v>
      </c>
      <c r="AD248" s="12" t="s">
        <v>1099</v>
      </c>
      <c r="AE248" s="12" t="s">
        <v>7716</v>
      </c>
      <c r="AF248" s="12" t="s">
        <v>7715</v>
      </c>
      <c r="AG248" s="12" t="s">
        <v>7714</v>
      </c>
      <c r="AH248" s="12"/>
      <c r="AI248" s="12" t="s">
        <v>1664</v>
      </c>
      <c r="AJ248" s="12" t="s">
        <v>1083</v>
      </c>
      <c r="AK248" s="12" t="s">
        <v>1680</v>
      </c>
      <c r="AL248" s="12" t="s">
        <v>1679</v>
      </c>
    </row>
    <row r="249" spans="1:38" hidden="1" x14ac:dyDescent="0.25">
      <c r="A249" s="17">
        <v>80074210</v>
      </c>
      <c r="B249" s="14">
        <v>25522</v>
      </c>
      <c r="C249" s="12" t="s">
        <v>1664</v>
      </c>
      <c r="D249" s="12" t="s">
        <v>1678</v>
      </c>
      <c r="E249" s="12" t="s">
        <v>934</v>
      </c>
      <c r="F249" s="3" t="s">
        <v>933</v>
      </c>
      <c r="G249" s="12" t="s">
        <v>932</v>
      </c>
      <c r="H249" s="12" t="s">
        <v>1105</v>
      </c>
      <c r="I249" s="12" t="s">
        <v>1104</v>
      </c>
      <c r="J249" s="12" t="s">
        <v>931</v>
      </c>
      <c r="K249" s="12" t="s">
        <v>930</v>
      </c>
      <c r="L249" s="12" t="s">
        <v>929</v>
      </c>
      <c r="M249" s="4">
        <v>33342123</v>
      </c>
      <c r="N249" s="4">
        <v>0</v>
      </c>
      <c r="O249" s="4">
        <v>33342123</v>
      </c>
      <c r="P249" s="4">
        <v>8825856</v>
      </c>
      <c r="Q249" s="4">
        <v>24516267</v>
      </c>
      <c r="R249" s="68">
        <f t="shared" si="3"/>
        <v>0.73529412029341978</v>
      </c>
      <c r="S249" s="3" t="s">
        <v>928</v>
      </c>
      <c r="T249" s="12" t="s">
        <v>7713</v>
      </c>
      <c r="U249" s="12" t="s">
        <v>1677</v>
      </c>
      <c r="V249" s="12" t="s">
        <v>927</v>
      </c>
      <c r="W249" s="12" t="s">
        <v>926</v>
      </c>
      <c r="X249" s="12" t="s">
        <v>1676</v>
      </c>
      <c r="Y249" s="12" t="s">
        <v>925</v>
      </c>
      <c r="Z249" s="12" t="s">
        <v>984</v>
      </c>
      <c r="AA249" s="12" t="s">
        <v>983</v>
      </c>
      <c r="AB249" s="12" t="s">
        <v>1051</v>
      </c>
      <c r="AC249" s="13">
        <v>25022</v>
      </c>
      <c r="AD249" s="12" t="s">
        <v>1308</v>
      </c>
      <c r="AE249" s="12" t="s">
        <v>7712</v>
      </c>
      <c r="AF249" s="12" t="s">
        <v>7711</v>
      </c>
      <c r="AG249" s="12" t="s">
        <v>7710</v>
      </c>
      <c r="AH249" s="12"/>
      <c r="AI249" s="12" t="s">
        <v>1664</v>
      </c>
      <c r="AJ249" s="12" t="s">
        <v>1083</v>
      </c>
      <c r="AK249" s="12" t="s">
        <v>1675</v>
      </c>
      <c r="AL249" s="12" t="s">
        <v>1674</v>
      </c>
    </row>
    <row r="250" spans="1:38" hidden="1" x14ac:dyDescent="0.25">
      <c r="A250" s="17">
        <v>39651903</v>
      </c>
      <c r="B250" s="14">
        <v>25622</v>
      </c>
      <c r="C250" s="12" t="s">
        <v>1664</v>
      </c>
      <c r="D250" s="12" t="s">
        <v>1673</v>
      </c>
      <c r="E250" s="12" t="s">
        <v>934</v>
      </c>
      <c r="F250" s="3" t="s">
        <v>933</v>
      </c>
      <c r="G250" s="12" t="s">
        <v>932</v>
      </c>
      <c r="H250" s="12" t="s">
        <v>949</v>
      </c>
      <c r="I250" s="12" t="s">
        <v>948</v>
      </c>
      <c r="J250" s="12" t="s">
        <v>931</v>
      </c>
      <c r="K250" s="12" t="s">
        <v>930</v>
      </c>
      <c r="L250" s="12" t="s">
        <v>929</v>
      </c>
      <c r="M250" s="4">
        <v>20066441</v>
      </c>
      <c r="N250" s="4">
        <v>0</v>
      </c>
      <c r="O250" s="4">
        <v>20066441</v>
      </c>
      <c r="P250" s="4">
        <v>5296128</v>
      </c>
      <c r="Q250" s="4">
        <v>14770313</v>
      </c>
      <c r="R250" s="68">
        <f t="shared" si="3"/>
        <v>0.7360703873696387</v>
      </c>
      <c r="S250" s="3" t="s">
        <v>928</v>
      </c>
      <c r="T250" s="12" t="s">
        <v>7709</v>
      </c>
      <c r="U250" s="12" t="s">
        <v>1672</v>
      </c>
      <c r="V250" s="12" t="s">
        <v>927</v>
      </c>
      <c r="W250" s="12" t="s">
        <v>926</v>
      </c>
      <c r="X250" s="12" t="s">
        <v>1671</v>
      </c>
      <c r="Y250" s="12" t="s">
        <v>925</v>
      </c>
      <c r="Z250" s="12" t="s">
        <v>947</v>
      </c>
      <c r="AA250" s="12" t="s">
        <v>946</v>
      </c>
      <c r="AB250" s="12" t="s">
        <v>1061</v>
      </c>
      <c r="AC250" s="13">
        <v>38022</v>
      </c>
      <c r="AD250" s="12" t="s">
        <v>1512</v>
      </c>
      <c r="AE250" s="12" t="s">
        <v>7708</v>
      </c>
      <c r="AF250" s="12" t="s">
        <v>7707</v>
      </c>
      <c r="AG250" s="12" t="s">
        <v>7706</v>
      </c>
      <c r="AH250" s="12"/>
      <c r="AI250" s="12" t="s">
        <v>1664</v>
      </c>
      <c r="AJ250" s="12" t="s">
        <v>943</v>
      </c>
      <c r="AK250" s="12" t="s">
        <v>1670</v>
      </c>
      <c r="AL250" s="12" t="s">
        <v>1669</v>
      </c>
    </row>
    <row r="251" spans="1:38" hidden="1" x14ac:dyDescent="0.25">
      <c r="A251" s="17">
        <v>52234845</v>
      </c>
      <c r="B251" s="14">
        <v>25722</v>
      </c>
      <c r="C251" s="12" t="s">
        <v>1664</v>
      </c>
      <c r="D251" s="12" t="s">
        <v>1668</v>
      </c>
      <c r="E251" s="12" t="s">
        <v>934</v>
      </c>
      <c r="F251" s="3" t="s">
        <v>933</v>
      </c>
      <c r="G251" s="12" t="s">
        <v>932</v>
      </c>
      <c r="H251" s="12" t="s">
        <v>1105</v>
      </c>
      <c r="I251" s="12" t="s">
        <v>1104</v>
      </c>
      <c r="J251" s="12" t="s">
        <v>931</v>
      </c>
      <c r="K251" s="12" t="s">
        <v>930</v>
      </c>
      <c r="L251" s="12" t="s">
        <v>929</v>
      </c>
      <c r="M251" s="4">
        <v>33342123</v>
      </c>
      <c r="N251" s="4">
        <v>0</v>
      </c>
      <c r="O251" s="4">
        <v>33342123</v>
      </c>
      <c r="P251" s="4">
        <v>8825856</v>
      </c>
      <c r="Q251" s="4">
        <v>24516267</v>
      </c>
      <c r="R251" s="68">
        <f t="shared" si="3"/>
        <v>0.73529412029341978</v>
      </c>
      <c r="S251" s="3" t="s">
        <v>928</v>
      </c>
      <c r="T251" s="12" t="s">
        <v>7705</v>
      </c>
      <c r="U251" s="12" t="s">
        <v>1667</v>
      </c>
      <c r="V251" s="12" t="s">
        <v>927</v>
      </c>
      <c r="W251" s="12" t="s">
        <v>926</v>
      </c>
      <c r="X251" s="12" t="s">
        <v>1666</v>
      </c>
      <c r="Y251" s="12" t="s">
        <v>925</v>
      </c>
      <c r="Z251" s="12" t="s">
        <v>947</v>
      </c>
      <c r="AA251" s="12" t="s">
        <v>946</v>
      </c>
      <c r="AB251" s="12" t="s">
        <v>1124</v>
      </c>
      <c r="AC251" s="13">
        <v>24722</v>
      </c>
      <c r="AD251" s="12" t="s">
        <v>1489</v>
      </c>
      <c r="AE251" s="12" t="s">
        <v>7704</v>
      </c>
      <c r="AF251" s="12" t="s">
        <v>7703</v>
      </c>
      <c r="AG251" s="12" t="s">
        <v>7702</v>
      </c>
      <c r="AH251" s="12"/>
      <c r="AI251" s="12" t="s">
        <v>1664</v>
      </c>
      <c r="AJ251" s="12" t="s">
        <v>1083</v>
      </c>
      <c r="AK251" s="12" t="s">
        <v>1663</v>
      </c>
      <c r="AL251" s="12" t="s">
        <v>1662</v>
      </c>
    </row>
    <row r="252" spans="1:38" hidden="1" x14ac:dyDescent="0.25">
      <c r="A252" s="17">
        <v>1020802848</v>
      </c>
      <c r="B252" s="14">
        <v>25822</v>
      </c>
      <c r="C252" s="12" t="s">
        <v>1475</v>
      </c>
      <c r="D252" s="12" t="s">
        <v>1661</v>
      </c>
      <c r="E252" s="12" t="s">
        <v>934</v>
      </c>
      <c r="F252" s="3" t="s">
        <v>933</v>
      </c>
      <c r="G252" s="12" t="s">
        <v>932</v>
      </c>
      <c r="H252" s="12" t="s">
        <v>1080</v>
      </c>
      <c r="I252" s="12" t="s">
        <v>1079</v>
      </c>
      <c r="J252" s="12" t="s">
        <v>931</v>
      </c>
      <c r="K252" s="12" t="s">
        <v>930</v>
      </c>
      <c r="L252" s="12" t="s">
        <v>929</v>
      </c>
      <c r="M252" s="4">
        <v>40238899</v>
      </c>
      <c r="N252" s="4">
        <v>-31414579</v>
      </c>
      <c r="O252" s="4">
        <v>8824320</v>
      </c>
      <c r="P252" s="4">
        <v>0</v>
      </c>
      <c r="Q252" s="4">
        <v>8824320</v>
      </c>
      <c r="R252" s="68">
        <f t="shared" si="3"/>
        <v>1</v>
      </c>
      <c r="S252" s="3" t="s">
        <v>928</v>
      </c>
      <c r="T252" s="12" t="s">
        <v>7701</v>
      </c>
      <c r="U252" s="12" t="s">
        <v>1660</v>
      </c>
      <c r="V252" s="12" t="s">
        <v>927</v>
      </c>
      <c r="W252" s="12" t="s">
        <v>926</v>
      </c>
      <c r="X252" s="12" t="s">
        <v>1659</v>
      </c>
      <c r="Y252" s="12" t="s">
        <v>925</v>
      </c>
      <c r="Z252" s="12" t="s">
        <v>1013</v>
      </c>
      <c r="AA252" s="12" t="s">
        <v>1012</v>
      </c>
      <c r="AB252" s="12" t="s">
        <v>1658</v>
      </c>
      <c r="AC252" s="13">
        <v>19122</v>
      </c>
      <c r="AD252" s="12" t="s">
        <v>1088</v>
      </c>
      <c r="AE252" s="12" t="s">
        <v>1656</v>
      </c>
      <c r="AF252" s="12" t="s">
        <v>1655</v>
      </c>
      <c r="AG252" s="12" t="s">
        <v>1654</v>
      </c>
      <c r="AH252" s="12"/>
      <c r="AI252" s="12" t="s">
        <v>1475</v>
      </c>
      <c r="AJ252" s="12" t="s">
        <v>1083</v>
      </c>
      <c r="AK252" s="12" t="s">
        <v>1653</v>
      </c>
      <c r="AL252" s="12" t="s">
        <v>1652</v>
      </c>
    </row>
    <row r="253" spans="1:38" hidden="1" x14ac:dyDescent="0.25">
      <c r="A253" s="17">
        <v>901272382</v>
      </c>
      <c r="B253" s="14">
        <v>25922</v>
      </c>
      <c r="C253" s="12" t="s">
        <v>1475</v>
      </c>
      <c r="D253" s="12" t="s">
        <v>1651</v>
      </c>
      <c r="E253" s="12" t="s">
        <v>934</v>
      </c>
      <c r="F253" s="3" t="s">
        <v>933</v>
      </c>
      <c r="G253" s="12" t="s">
        <v>932</v>
      </c>
      <c r="H253" s="12" t="s">
        <v>1092</v>
      </c>
      <c r="I253" s="12" t="s">
        <v>1091</v>
      </c>
      <c r="J253" s="12" t="s">
        <v>931</v>
      </c>
      <c r="K253" s="12" t="s">
        <v>930</v>
      </c>
      <c r="L253" s="12" t="s">
        <v>929</v>
      </c>
      <c r="M253" s="4">
        <v>114466509</v>
      </c>
      <c r="N253" s="4">
        <v>0</v>
      </c>
      <c r="O253" s="4">
        <v>114466509</v>
      </c>
      <c r="P253" s="4">
        <v>31036101</v>
      </c>
      <c r="Q253" s="4">
        <v>83430408</v>
      </c>
      <c r="R253" s="68">
        <f t="shared" si="3"/>
        <v>0.72886304237687549</v>
      </c>
      <c r="S253" s="3" t="s">
        <v>957</v>
      </c>
      <c r="T253" s="12" t="s">
        <v>7700</v>
      </c>
      <c r="U253" s="12" t="s">
        <v>1650</v>
      </c>
      <c r="V253" s="12" t="s">
        <v>927</v>
      </c>
      <c r="W253" s="12" t="s">
        <v>926</v>
      </c>
      <c r="X253" s="12" t="s">
        <v>1649</v>
      </c>
      <c r="Y253" s="12" t="s">
        <v>925</v>
      </c>
      <c r="Z253" s="12" t="s">
        <v>984</v>
      </c>
      <c r="AA253" s="12" t="s">
        <v>983</v>
      </c>
      <c r="AB253" s="12" t="s">
        <v>1648</v>
      </c>
      <c r="AC253" s="13">
        <v>23022</v>
      </c>
      <c r="AD253" s="12" t="s">
        <v>1496</v>
      </c>
      <c r="AE253" s="12" t="s">
        <v>7699</v>
      </c>
      <c r="AF253" s="12" t="s">
        <v>7698</v>
      </c>
      <c r="AG253" s="12" t="s">
        <v>7697</v>
      </c>
      <c r="AH253" s="12"/>
      <c r="AI253" s="12" t="s">
        <v>1475</v>
      </c>
      <c r="AJ253" s="12" t="s">
        <v>1083</v>
      </c>
      <c r="AK253" s="12" t="s">
        <v>1646</v>
      </c>
      <c r="AL253" s="12" t="s">
        <v>1645</v>
      </c>
    </row>
    <row r="254" spans="1:38" hidden="1" x14ac:dyDescent="0.25">
      <c r="A254" s="17">
        <v>1073150103</v>
      </c>
      <c r="B254" s="14">
        <v>26022</v>
      </c>
      <c r="C254" s="12" t="s">
        <v>1475</v>
      </c>
      <c r="D254" s="12" t="s">
        <v>1644</v>
      </c>
      <c r="E254" s="12" t="s">
        <v>934</v>
      </c>
      <c r="F254" s="3" t="s">
        <v>933</v>
      </c>
      <c r="G254" s="12" t="s">
        <v>932</v>
      </c>
      <c r="H254" s="12" t="s">
        <v>988</v>
      </c>
      <c r="I254" s="12" t="s">
        <v>987</v>
      </c>
      <c r="J254" s="12" t="s">
        <v>931</v>
      </c>
      <c r="K254" s="12" t="s">
        <v>930</v>
      </c>
      <c r="L254" s="12" t="s">
        <v>929</v>
      </c>
      <c r="M254" s="4">
        <v>21487616</v>
      </c>
      <c r="N254" s="4">
        <v>-9681920</v>
      </c>
      <c r="O254" s="4">
        <v>11805696</v>
      </c>
      <c r="P254" s="4">
        <v>0</v>
      </c>
      <c r="Q254" s="4">
        <v>11805696</v>
      </c>
      <c r="R254" s="68">
        <f t="shared" si="3"/>
        <v>1</v>
      </c>
      <c r="S254" s="3" t="s">
        <v>928</v>
      </c>
      <c r="T254" s="12" t="s">
        <v>7696</v>
      </c>
      <c r="U254" s="12" t="s">
        <v>1643</v>
      </c>
      <c r="V254" s="12" t="s">
        <v>927</v>
      </c>
      <c r="W254" s="12" t="s">
        <v>926</v>
      </c>
      <c r="X254" s="12" t="s">
        <v>1642</v>
      </c>
      <c r="Y254" s="12" t="s">
        <v>925</v>
      </c>
      <c r="Z254" s="12" t="s">
        <v>984</v>
      </c>
      <c r="AA254" s="12" t="s">
        <v>983</v>
      </c>
      <c r="AB254" s="12" t="s">
        <v>1049</v>
      </c>
      <c r="AC254" s="13">
        <v>38722</v>
      </c>
      <c r="AD254" s="12" t="s">
        <v>1483</v>
      </c>
      <c r="AE254" s="12" t="s">
        <v>7695</v>
      </c>
      <c r="AF254" s="12" t="s">
        <v>7694</v>
      </c>
      <c r="AG254" s="12" t="s">
        <v>7693</v>
      </c>
      <c r="AH254" s="12"/>
      <c r="AI254" s="12" t="s">
        <v>1475</v>
      </c>
      <c r="AJ254" s="12" t="s">
        <v>943</v>
      </c>
      <c r="AK254" s="12" t="s">
        <v>1641</v>
      </c>
      <c r="AL254" s="12" t="s">
        <v>1640</v>
      </c>
    </row>
    <row r="255" spans="1:38" hidden="1" x14ac:dyDescent="0.25">
      <c r="A255" s="17">
        <v>901262382</v>
      </c>
      <c r="B255" s="14">
        <v>26122</v>
      </c>
      <c r="C255" s="12" t="s">
        <v>1475</v>
      </c>
      <c r="D255" s="12" t="s">
        <v>1639</v>
      </c>
      <c r="E255" s="12" t="s">
        <v>934</v>
      </c>
      <c r="F255" s="3" t="s">
        <v>933</v>
      </c>
      <c r="G255" s="12" t="s">
        <v>932</v>
      </c>
      <c r="H255" s="12" t="s">
        <v>1092</v>
      </c>
      <c r="I255" s="12" t="s">
        <v>1091</v>
      </c>
      <c r="J255" s="12" t="s">
        <v>931</v>
      </c>
      <c r="K255" s="12" t="s">
        <v>930</v>
      </c>
      <c r="L255" s="12" t="s">
        <v>929</v>
      </c>
      <c r="M255" s="4">
        <v>114466509</v>
      </c>
      <c r="N255" s="4">
        <v>0</v>
      </c>
      <c r="O255" s="4">
        <v>114466509</v>
      </c>
      <c r="P255" s="4">
        <v>31036109</v>
      </c>
      <c r="Q255" s="4">
        <v>83430400</v>
      </c>
      <c r="R255" s="68">
        <f t="shared" si="3"/>
        <v>0.72886297248743737</v>
      </c>
      <c r="S255" s="3" t="s">
        <v>957</v>
      </c>
      <c r="T255" s="12" t="s">
        <v>7692</v>
      </c>
      <c r="U255" s="12" t="s">
        <v>1638</v>
      </c>
      <c r="V255" s="12" t="s">
        <v>927</v>
      </c>
      <c r="W255" s="12" t="s">
        <v>926</v>
      </c>
      <c r="X255" s="12" t="s">
        <v>1637</v>
      </c>
      <c r="Y255" s="12" t="s">
        <v>925</v>
      </c>
      <c r="Z255" s="12" t="s">
        <v>924</v>
      </c>
      <c r="AA255" s="12" t="s">
        <v>923</v>
      </c>
      <c r="AB255" s="12" t="s">
        <v>1074</v>
      </c>
      <c r="AC255" s="13">
        <v>23122</v>
      </c>
      <c r="AD255" s="12" t="s">
        <v>1635</v>
      </c>
      <c r="AE255" s="12" t="s">
        <v>7691</v>
      </c>
      <c r="AF255" s="12" t="s">
        <v>7690</v>
      </c>
      <c r="AG255" s="12" t="s">
        <v>7689</v>
      </c>
      <c r="AH255" s="12"/>
      <c r="AI255" s="12" t="s">
        <v>1475</v>
      </c>
      <c r="AJ255" s="12" t="s">
        <v>1083</v>
      </c>
      <c r="AK255" s="12" t="s">
        <v>1634</v>
      </c>
      <c r="AL255" s="12" t="s">
        <v>1633</v>
      </c>
    </row>
    <row r="256" spans="1:38" hidden="1" x14ac:dyDescent="0.25">
      <c r="A256" s="17">
        <v>81715667</v>
      </c>
      <c r="B256" s="14">
        <v>26222</v>
      </c>
      <c r="C256" s="12" t="s">
        <v>1475</v>
      </c>
      <c r="D256" s="12" t="s">
        <v>1632</v>
      </c>
      <c r="E256" s="12" t="s">
        <v>934</v>
      </c>
      <c r="F256" s="3" t="s">
        <v>933</v>
      </c>
      <c r="G256" s="12" t="s">
        <v>932</v>
      </c>
      <c r="H256" s="12" t="s">
        <v>949</v>
      </c>
      <c r="I256" s="12" t="s">
        <v>948</v>
      </c>
      <c r="J256" s="12" t="s">
        <v>931</v>
      </c>
      <c r="K256" s="12" t="s">
        <v>930</v>
      </c>
      <c r="L256" s="12" t="s">
        <v>929</v>
      </c>
      <c r="M256" s="4">
        <v>39768269</v>
      </c>
      <c r="N256" s="4">
        <v>0</v>
      </c>
      <c r="O256" s="4">
        <v>39768269</v>
      </c>
      <c r="P256" s="4">
        <v>10706842</v>
      </c>
      <c r="Q256" s="4">
        <v>29061427</v>
      </c>
      <c r="R256" s="68">
        <f t="shared" si="3"/>
        <v>0.73076922206495842</v>
      </c>
      <c r="S256" s="3" t="s">
        <v>928</v>
      </c>
      <c r="T256" s="12" t="s">
        <v>7688</v>
      </c>
      <c r="U256" s="12" t="s">
        <v>1631</v>
      </c>
      <c r="V256" s="12" t="s">
        <v>927</v>
      </c>
      <c r="W256" s="12" t="s">
        <v>926</v>
      </c>
      <c r="X256" s="12" t="s">
        <v>1630</v>
      </c>
      <c r="Y256" s="12" t="s">
        <v>925</v>
      </c>
      <c r="Z256" s="12" t="s">
        <v>979</v>
      </c>
      <c r="AA256" s="12" t="s">
        <v>978</v>
      </c>
      <c r="AB256" s="12" t="s">
        <v>1629</v>
      </c>
      <c r="AC256" s="13">
        <v>16822</v>
      </c>
      <c r="AD256" s="12" t="s">
        <v>1225</v>
      </c>
      <c r="AE256" s="12" t="s">
        <v>7687</v>
      </c>
      <c r="AF256" s="12" t="s">
        <v>7686</v>
      </c>
      <c r="AG256" s="12" t="s">
        <v>7685</v>
      </c>
      <c r="AH256" s="12"/>
      <c r="AI256" s="12" t="s">
        <v>1475</v>
      </c>
      <c r="AJ256" s="12" t="s">
        <v>1083</v>
      </c>
      <c r="AK256" s="12" t="s">
        <v>1627</v>
      </c>
      <c r="AL256" s="12" t="s">
        <v>1626</v>
      </c>
    </row>
    <row r="257" spans="1:38" hidden="1" x14ac:dyDescent="0.25">
      <c r="A257" s="17">
        <v>1090423841</v>
      </c>
      <c r="B257" s="14">
        <v>26322</v>
      </c>
      <c r="C257" s="12" t="s">
        <v>1475</v>
      </c>
      <c r="D257" s="12" t="s">
        <v>1625</v>
      </c>
      <c r="E257" s="12" t="s">
        <v>934</v>
      </c>
      <c r="F257" s="3" t="s">
        <v>933</v>
      </c>
      <c r="G257" s="12" t="s">
        <v>932</v>
      </c>
      <c r="H257" s="12" t="s">
        <v>949</v>
      </c>
      <c r="I257" s="12" t="s">
        <v>948</v>
      </c>
      <c r="J257" s="12" t="s">
        <v>931</v>
      </c>
      <c r="K257" s="12" t="s">
        <v>930</v>
      </c>
      <c r="L257" s="12" t="s">
        <v>929</v>
      </c>
      <c r="M257" s="4">
        <v>48047718</v>
      </c>
      <c r="N257" s="4">
        <v>0</v>
      </c>
      <c r="O257" s="4">
        <v>48047718</v>
      </c>
      <c r="P257" s="4">
        <v>13526630</v>
      </c>
      <c r="Q257" s="4">
        <v>34521088</v>
      </c>
      <c r="R257" s="68">
        <f t="shared" si="3"/>
        <v>0.7184750792951291</v>
      </c>
      <c r="S257" s="3" t="s">
        <v>928</v>
      </c>
      <c r="T257" s="12" t="s">
        <v>7684</v>
      </c>
      <c r="U257" s="12" t="s">
        <v>1624</v>
      </c>
      <c r="V257" s="12" t="s">
        <v>927</v>
      </c>
      <c r="W257" s="12" t="s">
        <v>926</v>
      </c>
      <c r="X257" s="12" t="s">
        <v>1623</v>
      </c>
      <c r="Y257" s="12" t="s">
        <v>925</v>
      </c>
      <c r="Z257" s="12" t="s">
        <v>979</v>
      </c>
      <c r="AA257" s="12" t="s">
        <v>978</v>
      </c>
      <c r="AB257" s="12" t="s">
        <v>1399</v>
      </c>
      <c r="AC257" s="13">
        <v>10122</v>
      </c>
      <c r="AD257" s="12" t="s">
        <v>1495</v>
      </c>
      <c r="AE257" s="12" t="s">
        <v>7683</v>
      </c>
      <c r="AF257" s="12" t="s">
        <v>7682</v>
      </c>
      <c r="AG257" s="12" t="s">
        <v>7681</v>
      </c>
      <c r="AH257" s="12"/>
      <c r="AI257" s="12" t="s">
        <v>1475</v>
      </c>
      <c r="AJ257" s="12" t="s">
        <v>1083</v>
      </c>
      <c r="AK257" s="12" t="s">
        <v>1622</v>
      </c>
      <c r="AL257" s="12" t="s">
        <v>1621</v>
      </c>
    </row>
    <row r="258" spans="1:38" hidden="1" x14ac:dyDescent="0.25">
      <c r="A258" s="17">
        <v>1075263096</v>
      </c>
      <c r="B258" s="14">
        <v>26422</v>
      </c>
      <c r="C258" s="12" t="s">
        <v>1475</v>
      </c>
      <c r="D258" s="12" t="s">
        <v>1620</v>
      </c>
      <c r="E258" s="12" t="s">
        <v>934</v>
      </c>
      <c r="F258" s="3" t="s">
        <v>933</v>
      </c>
      <c r="G258" s="12" t="s">
        <v>932</v>
      </c>
      <c r="H258" s="12" t="s">
        <v>949</v>
      </c>
      <c r="I258" s="12" t="s">
        <v>948</v>
      </c>
      <c r="J258" s="12" t="s">
        <v>931</v>
      </c>
      <c r="K258" s="12" t="s">
        <v>930</v>
      </c>
      <c r="L258" s="12" t="s">
        <v>929</v>
      </c>
      <c r="M258" s="4">
        <v>40121242</v>
      </c>
      <c r="N258" s="4">
        <v>0</v>
      </c>
      <c r="O258" s="4">
        <v>40121242</v>
      </c>
      <c r="P258" s="4">
        <v>11177472</v>
      </c>
      <c r="Q258" s="4">
        <v>28943770</v>
      </c>
      <c r="R258" s="68">
        <f t="shared" si="3"/>
        <v>0.72140762741093611</v>
      </c>
      <c r="S258" s="3" t="s">
        <v>928</v>
      </c>
      <c r="T258" s="12" t="s">
        <v>7680</v>
      </c>
      <c r="U258" s="12" t="s">
        <v>1619</v>
      </c>
      <c r="V258" s="12" t="s">
        <v>927</v>
      </c>
      <c r="W258" s="12" t="s">
        <v>926</v>
      </c>
      <c r="X258" s="12" t="s">
        <v>1618</v>
      </c>
      <c r="Y258" s="12" t="s">
        <v>925</v>
      </c>
      <c r="Z258" s="12" t="s">
        <v>1013</v>
      </c>
      <c r="AA258" s="12" t="s">
        <v>1012</v>
      </c>
      <c r="AB258" s="12" t="s">
        <v>1617</v>
      </c>
      <c r="AC258" s="13">
        <v>16022</v>
      </c>
      <c r="AD258" s="12" t="s">
        <v>1482</v>
      </c>
      <c r="AE258" s="12" t="s">
        <v>7679</v>
      </c>
      <c r="AF258" s="12" t="s">
        <v>7678</v>
      </c>
      <c r="AG258" s="12" t="s">
        <v>7677</v>
      </c>
      <c r="AH258" s="12"/>
      <c r="AI258" s="12" t="s">
        <v>1475</v>
      </c>
      <c r="AJ258" s="12" t="s">
        <v>1083</v>
      </c>
      <c r="AK258" s="12" t="s">
        <v>1615</v>
      </c>
      <c r="AL258" s="12" t="s">
        <v>1614</v>
      </c>
    </row>
    <row r="259" spans="1:38" hidden="1" x14ac:dyDescent="0.25">
      <c r="A259" s="17">
        <v>43679277</v>
      </c>
      <c r="B259" s="14">
        <v>26522</v>
      </c>
      <c r="C259" s="12" t="s">
        <v>1475</v>
      </c>
      <c r="D259" s="12" t="s">
        <v>1613</v>
      </c>
      <c r="E259" s="12" t="s">
        <v>934</v>
      </c>
      <c r="F259" s="3" t="s">
        <v>933</v>
      </c>
      <c r="G259" s="12" t="s">
        <v>932</v>
      </c>
      <c r="H259" s="12" t="s">
        <v>949</v>
      </c>
      <c r="I259" s="12" t="s">
        <v>948</v>
      </c>
      <c r="J259" s="12" t="s">
        <v>931</v>
      </c>
      <c r="K259" s="12" t="s">
        <v>930</v>
      </c>
      <c r="L259" s="12" t="s">
        <v>929</v>
      </c>
      <c r="M259" s="4">
        <v>48047718</v>
      </c>
      <c r="N259" s="4">
        <v>0</v>
      </c>
      <c r="O259" s="4">
        <v>48047718</v>
      </c>
      <c r="P259" s="4">
        <v>13385728</v>
      </c>
      <c r="Q259" s="4">
        <v>34661990</v>
      </c>
      <c r="R259" s="68">
        <f t="shared" ref="R259:R322" si="4">+IFERROR(Q259/O259,0)</f>
        <v>0.72140762231413358</v>
      </c>
      <c r="S259" s="3" t="s">
        <v>928</v>
      </c>
      <c r="T259" s="12" t="s">
        <v>7676</v>
      </c>
      <c r="U259" s="12" t="s">
        <v>1612</v>
      </c>
      <c r="V259" s="12" t="s">
        <v>927</v>
      </c>
      <c r="W259" s="12" t="s">
        <v>926</v>
      </c>
      <c r="X259" s="12" t="s">
        <v>1611</v>
      </c>
      <c r="Y259" s="12" t="s">
        <v>925</v>
      </c>
      <c r="Z259" s="12" t="s">
        <v>984</v>
      </c>
      <c r="AA259" s="12" t="s">
        <v>983</v>
      </c>
      <c r="AB259" s="12" t="s">
        <v>1610</v>
      </c>
      <c r="AC259" s="13">
        <v>9822</v>
      </c>
      <c r="AD259" s="12" t="s">
        <v>1608</v>
      </c>
      <c r="AE259" s="12" t="s">
        <v>7675</v>
      </c>
      <c r="AF259" s="12" t="s">
        <v>7674</v>
      </c>
      <c r="AG259" s="12" t="s">
        <v>7673</v>
      </c>
      <c r="AH259" s="12"/>
      <c r="AI259" s="12" t="s">
        <v>1475</v>
      </c>
      <c r="AJ259" s="12" t="s">
        <v>1083</v>
      </c>
      <c r="AK259" s="12" t="s">
        <v>1607</v>
      </c>
      <c r="AL259" s="12" t="s">
        <v>1606</v>
      </c>
    </row>
    <row r="260" spans="1:38" hidden="1" x14ac:dyDescent="0.25">
      <c r="A260" s="17">
        <v>73290863</v>
      </c>
      <c r="B260" s="14">
        <v>26622</v>
      </c>
      <c r="C260" s="12" t="s">
        <v>1475</v>
      </c>
      <c r="D260" s="12" t="s">
        <v>1605</v>
      </c>
      <c r="E260" s="12" t="s">
        <v>934</v>
      </c>
      <c r="F260" s="3" t="s">
        <v>933</v>
      </c>
      <c r="G260" s="12" t="s">
        <v>932</v>
      </c>
      <c r="H260" s="12" t="s">
        <v>949</v>
      </c>
      <c r="I260" s="12" t="s">
        <v>948</v>
      </c>
      <c r="J260" s="12" t="s">
        <v>931</v>
      </c>
      <c r="K260" s="12" t="s">
        <v>930</v>
      </c>
      <c r="L260" s="12" t="s">
        <v>929</v>
      </c>
      <c r="M260" s="4">
        <v>40121242</v>
      </c>
      <c r="N260" s="4">
        <v>0</v>
      </c>
      <c r="O260" s="4">
        <v>40121242</v>
      </c>
      <c r="P260" s="4">
        <v>11177472</v>
      </c>
      <c r="Q260" s="4">
        <v>28943770</v>
      </c>
      <c r="R260" s="68">
        <f t="shared" si="4"/>
        <v>0.72140762741093611</v>
      </c>
      <c r="S260" s="3" t="s">
        <v>928</v>
      </c>
      <c r="T260" s="12" t="s">
        <v>7672</v>
      </c>
      <c r="U260" s="12" t="s">
        <v>1604</v>
      </c>
      <c r="V260" s="12" t="s">
        <v>927</v>
      </c>
      <c r="W260" s="12" t="s">
        <v>926</v>
      </c>
      <c r="X260" s="12" t="s">
        <v>1603</v>
      </c>
      <c r="Y260" s="12" t="s">
        <v>925</v>
      </c>
      <c r="Z260" s="12" t="s">
        <v>984</v>
      </c>
      <c r="AA260" s="12" t="s">
        <v>983</v>
      </c>
      <c r="AB260" s="12" t="s">
        <v>1602</v>
      </c>
      <c r="AC260" s="13">
        <v>15822</v>
      </c>
      <c r="AD260" s="12" t="s">
        <v>1070</v>
      </c>
      <c r="AE260" s="12" t="s">
        <v>7671</v>
      </c>
      <c r="AF260" s="12" t="s">
        <v>7670</v>
      </c>
      <c r="AG260" s="12" t="s">
        <v>7669</v>
      </c>
      <c r="AH260" s="12"/>
      <c r="AI260" s="12" t="s">
        <v>1475</v>
      </c>
      <c r="AJ260" s="12" t="s">
        <v>1083</v>
      </c>
      <c r="AK260" s="12" t="s">
        <v>1600</v>
      </c>
      <c r="AL260" s="12" t="s">
        <v>1599</v>
      </c>
    </row>
    <row r="261" spans="1:38" hidden="1" x14ac:dyDescent="0.25">
      <c r="A261" s="17">
        <v>79371743</v>
      </c>
      <c r="B261" s="14">
        <v>26722</v>
      </c>
      <c r="C261" s="12" t="s">
        <v>1475</v>
      </c>
      <c r="D261" s="12" t="s">
        <v>1598</v>
      </c>
      <c r="E261" s="12" t="s">
        <v>934</v>
      </c>
      <c r="F261" s="3" t="s">
        <v>933</v>
      </c>
      <c r="G261" s="12" t="s">
        <v>932</v>
      </c>
      <c r="H261" s="12" t="s">
        <v>1202</v>
      </c>
      <c r="I261" s="12" t="s">
        <v>1201</v>
      </c>
      <c r="J261" s="12" t="s">
        <v>931</v>
      </c>
      <c r="K261" s="12" t="s">
        <v>930</v>
      </c>
      <c r="L261" s="12" t="s">
        <v>929</v>
      </c>
      <c r="M261" s="4">
        <v>85036373.329999998</v>
      </c>
      <c r="N261" s="4">
        <v>-24782029</v>
      </c>
      <c r="O261" s="4">
        <v>60254344.329999998</v>
      </c>
      <c r="P261" s="4">
        <v>8017715.3300000001</v>
      </c>
      <c r="Q261" s="4">
        <v>52236629</v>
      </c>
      <c r="R261" s="68">
        <f t="shared" si="4"/>
        <v>0.86693548126440967</v>
      </c>
      <c r="S261" s="3" t="s">
        <v>928</v>
      </c>
      <c r="T261" s="12" t="s">
        <v>7668</v>
      </c>
      <c r="U261" s="12" t="s">
        <v>1597</v>
      </c>
      <c r="V261" s="12" t="s">
        <v>927</v>
      </c>
      <c r="W261" s="12" t="s">
        <v>926</v>
      </c>
      <c r="X261" s="12" t="s">
        <v>1596</v>
      </c>
      <c r="Y261" s="12" t="s">
        <v>925</v>
      </c>
      <c r="Z261" s="12" t="s">
        <v>924</v>
      </c>
      <c r="AA261" s="12" t="s">
        <v>923</v>
      </c>
      <c r="AB261" s="12" t="s">
        <v>1283</v>
      </c>
      <c r="AC261" s="13">
        <v>24622</v>
      </c>
      <c r="AD261" s="12" t="s">
        <v>1594</v>
      </c>
      <c r="AE261" s="12" t="s">
        <v>7667</v>
      </c>
      <c r="AF261" s="12" t="s">
        <v>7666</v>
      </c>
      <c r="AG261" s="12" t="s">
        <v>7665</v>
      </c>
      <c r="AH261" s="12"/>
      <c r="AI261" s="12" t="s">
        <v>1475</v>
      </c>
      <c r="AJ261" s="12" t="s">
        <v>1083</v>
      </c>
      <c r="AK261" s="12" t="s">
        <v>1593</v>
      </c>
      <c r="AL261" s="12" t="s">
        <v>1592</v>
      </c>
    </row>
    <row r="262" spans="1:38" hidden="1" x14ac:dyDescent="0.25">
      <c r="A262" s="17">
        <v>39679116</v>
      </c>
      <c r="B262" s="14">
        <v>26822</v>
      </c>
      <c r="C262" s="12" t="s">
        <v>1475</v>
      </c>
      <c r="D262" s="12" t="s">
        <v>1591</v>
      </c>
      <c r="E262" s="12" t="s">
        <v>934</v>
      </c>
      <c r="F262" s="3" t="s">
        <v>933</v>
      </c>
      <c r="G262" s="12" t="s">
        <v>932</v>
      </c>
      <c r="H262" s="12" t="s">
        <v>988</v>
      </c>
      <c r="I262" s="12" t="s">
        <v>987</v>
      </c>
      <c r="J262" s="12" t="s">
        <v>931</v>
      </c>
      <c r="K262" s="12" t="s">
        <v>930</v>
      </c>
      <c r="L262" s="12" t="s">
        <v>929</v>
      </c>
      <c r="M262" s="4">
        <v>28321280</v>
      </c>
      <c r="N262" s="4">
        <v>0</v>
      </c>
      <c r="O262" s="4">
        <v>28321280</v>
      </c>
      <c r="P262" s="4">
        <v>8209067</v>
      </c>
      <c r="Q262" s="4">
        <v>20112213</v>
      </c>
      <c r="R262" s="68">
        <f t="shared" si="4"/>
        <v>0.71014491576651906</v>
      </c>
      <c r="S262" s="3" t="s">
        <v>928</v>
      </c>
      <c r="T262" s="12" t="s">
        <v>7664</v>
      </c>
      <c r="U262" s="12" t="s">
        <v>1590</v>
      </c>
      <c r="V262" s="12" t="s">
        <v>927</v>
      </c>
      <c r="W262" s="12" t="s">
        <v>926</v>
      </c>
      <c r="X262" s="12" t="s">
        <v>1589</v>
      </c>
      <c r="Y262" s="12" t="s">
        <v>925</v>
      </c>
      <c r="Z262" s="12" t="s">
        <v>947</v>
      </c>
      <c r="AA262" s="12" t="s">
        <v>946</v>
      </c>
      <c r="AB262" s="12" t="s">
        <v>1023</v>
      </c>
      <c r="AC262" s="13">
        <v>28622</v>
      </c>
      <c r="AD262" s="12" t="s">
        <v>1588</v>
      </c>
      <c r="AE262" s="12" t="s">
        <v>7663</v>
      </c>
      <c r="AF262" s="12" t="s">
        <v>7662</v>
      </c>
      <c r="AG262" s="12" t="s">
        <v>7661</v>
      </c>
      <c r="AH262" s="12"/>
      <c r="AI262" s="12" t="s">
        <v>1475</v>
      </c>
      <c r="AJ262" s="12" t="s">
        <v>943</v>
      </c>
      <c r="AK262" s="12" t="s">
        <v>1587</v>
      </c>
      <c r="AL262" s="12" t="s">
        <v>1586</v>
      </c>
    </row>
    <row r="263" spans="1:38" hidden="1" x14ac:dyDescent="0.25">
      <c r="A263" s="17">
        <v>7141718</v>
      </c>
      <c r="B263" s="14">
        <v>26922</v>
      </c>
      <c r="C263" s="12" t="s">
        <v>1475</v>
      </c>
      <c r="D263" s="12" t="s">
        <v>1585</v>
      </c>
      <c r="E263" s="12" t="s">
        <v>934</v>
      </c>
      <c r="F263" s="3" t="s">
        <v>933</v>
      </c>
      <c r="G263" s="12" t="s">
        <v>932</v>
      </c>
      <c r="H263" s="12" t="s">
        <v>949</v>
      </c>
      <c r="I263" s="12" t="s">
        <v>948</v>
      </c>
      <c r="J263" s="12" t="s">
        <v>931</v>
      </c>
      <c r="K263" s="12" t="s">
        <v>930</v>
      </c>
      <c r="L263" s="12" t="s">
        <v>929</v>
      </c>
      <c r="M263" s="4">
        <v>53725858</v>
      </c>
      <c r="N263" s="4">
        <v>-25591313</v>
      </c>
      <c r="O263" s="4">
        <v>28134545</v>
      </c>
      <c r="P263" s="4">
        <v>0</v>
      </c>
      <c r="Q263" s="4">
        <v>28134545</v>
      </c>
      <c r="R263" s="68">
        <f t="shared" si="4"/>
        <v>1</v>
      </c>
      <c r="S263" s="3" t="s">
        <v>928</v>
      </c>
      <c r="T263" s="12" t="s">
        <v>7660</v>
      </c>
      <c r="U263" s="12" t="s">
        <v>1584</v>
      </c>
      <c r="V263" s="12" t="s">
        <v>927</v>
      </c>
      <c r="W263" s="12" t="s">
        <v>926</v>
      </c>
      <c r="X263" s="12" t="s">
        <v>1583</v>
      </c>
      <c r="Y263" s="12" t="s">
        <v>925</v>
      </c>
      <c r="Z263" s="12" t="s">
        <v>924</v>
      </c>
      <c r="AA263" s="12" t="s">
        <v>923</v>
      </c>
      <c r="AB263" s="12" t="s">
        <v>1582</v>
      </c>
      <c r="AC263" s="13">
        <v>8622</v>
      </c>
      <c r="AD263" s="12" t="s">
        <v>1580</v>
      </c>
      <c r="AE263" s="12" t="s">
        <v>7659</v>
      </c>
      <c r="AF263" s="12" t="s">
        <v>7658</v>
      </c>
      <c r="AG263" s="12" t="s">
        <v>7657</v>
      </c>
      <c r="AH263" s="12"/>
      <c r="AI263" s="12" t="s">
        <v>1475</v>
      </c>
      <c r="AJ263" s="12" t="s">
        <v>1083</v>
      </c>
      <c r="AK263" s="12" t="s">
        <v>1579</v>
      </c>
      <c r="AL263" s="12" t="s">
        <v>1578</v>
      </c>
    </row>
    <row r="264" spans="1:38" hidden="1" x14ac:dyDescent="0.25">
      <c r="A264" s="17">
        <v>1052403865</v>
      </c>
      <c r="B264" s="14">
        <v>27022</v>
      </c>
      <c r="C264" s="12" t="s">
        <v>1475</v>
      </c>
      <c r="D264" s="12" t="s">
        <v>1577</v>
      </c>
      <c r="E264" s="12" t="s">
        <v>934</v>
      </c>
      <c r="F264" s="3" t="s">
        <v>933</v>
      </c>
      <c r="G264" s="12" t="s">
        <v>932</v>
      </c>
      <c r="H264" s="12" t="s">
        <v>988</v>
      </c>
      <c r="I264" s="12" t="s">
        <v>987</v>
      </c>
      <c r="J264" s="12" t="s">
        <v>931</v>
      </c>
      <c r="K264" s="12" t="s">
        <v>930</v>
      </c>
      <c r="L264" s="12" t="s">
        <v>929</v>
      </c>
      <c r="M264" s="4">
        <v>28321280</v>
      </c>
      <c r="N264" s="4">
        <v>0</v>
      </c>
      <c r="O264" s="4">
        <v>28321280</v>
      </c>
      <c r="P264" s="4">
        <v>8126976</v>
      </c>
      <c r="Q264" s="4">
        <v>20194304</v>
      </c>
      <c r="R264" s="68">
        <f t="shared" si="4"/>
        <v>0.71304347826086956</v>
      </c>
      <c r="S264" s="3" t="s">
        <v>928</v>
      </c>
      <c r="T264" s="12" t="s">
        <v>7656</v>
      </c>
      <c r="U264" s="12" t="s">
        <v>1576</v>
      </c>
      <c r="V264" s="12" t="s">
        <v>927</v>
      </c>
      <c r="W264" s="12" t="s">
        <v>926</v>
      </c>
      <c r="X264" s="12" t="s">
        <v>1575</v>
      </c>
      <c r="Y264" s="12" t="s">
        <v>925</v>
      </c>
      <c r="Z264" s="12" t="s">
        <v>924</v>
      </c>
      <c r="AA264" s="12" t="s">
        <v>923</v>
      </c>
      <c r="AB264" s="12" t="s">
        <v>1024</v>
      </c>
      <c r="AC264" s="13">
        <v>28522</v>
      </c>
      <c r="AD264" s="12" t="s">
        <v>1574</v>
      </c>
      <c r="AE264" s="12" t="s">
        <v>7655</v>
      </c>
      <c r="AF264" s="12" t="s">
        <v>7654</v>
      </c>
      <c r="AG264" s="12" t="s">
        <v>7653</v>
      </c>
      <c r="AH264" s="12"/>
      <c r="AI264" s="12" t="s">
        <v>1475</v>
      </c>
      <c r="AJ264" s="12" t="s">
        <v>943</v>
      </c>
      <c r="AK264" s="12" t="s">
        <v>1109</v>
      </c>
      <c r="AL264" s="12" t="s">
        <v>1573</v>
      </c>
    </row>
    <row r="265" spans="1:38" hidden="1" x14ac:dyDescent="0.25">
      <c r="A265" s="17">
        <v>1018488109</v>
      </c>
      <c r="B265" s="14">
        <v>27122</v>
      </c>
      <c r="C265" s="12" t="s">
        <v>1475</v>
      </c>
      <c r="D265" s="12" t="s">
        <v>1572</v>
      </c>
      <c r="E265" s="12" t="s">
        <v>934</v>
      </c>
      <c r="F265" s="3" t="s">
        <v>933</v>
      </c>
      <c r="G265" s="12" t="s">
        <v>932</v>
      </c>
      <c r="H265" s="12" t="s">
        <v>1092</v>
      </c>
      <c r="I265" s="12" t="s">
        <v>1091</v>
      </c>
      <c r="J265" s="12" t="s">
        <v>931</v>
      </c>
      <c r="K265" s="12" t="s">
        <v>930</v>
      </c>
      <c r="L265" s="12" t="s">
        <v>929</v>
      </c>
      <c r="M265" s="4">
        <v>36559015.890000001</v>
      </c>
      <c r="N265" s="4">
        <v>0</v>
      </c>
      <c r="O265" s="4">
        <v>36559015.890000001</v>
      </c>
      <c r="P265" s="4">
        <v>10596821.890000001</v>
      </c>
      <c r="Q265" s="4">
        <v>25962194</v>
      </c>
      <c r="R265" s="68">
        <f t="shared" si="4"/>
        <v>0.71014477189746916</v>
      </c>
      <c r="S265" s="3" t="s">
        <v>928</v>
      </c>
      <c r="T265" s="12" t="s">
        <v>7652</v>
      </c>
      <c r="U265" s="12" t="s">
        <v>1571</v>
      </c>
      <c r="V265" s="12" t="s">
        <v>927</v>
      </c>
      <c r="W265" s="12" t="s">
        <v>926</v>
      </c>
      <c r="X265" s="12" t="s">
        <v>1570</v>
      </c>
      <c r="Y265" s="12" t="s">
        <v>925</v>
      </c>
      <c r="Z265" s="12" t="s">
        <v>984</v>
      </c>
      <c r="AA265" s="12" t="s">
        <v>983</v>
      </c>
      <c r="AB265" s="12" t="s">
        <v>1022</v>
      </c>
      <c r="AC265" s="13">
        <v>30222</v>
      </c>
      <c r="AD265" s="12" t="s">
        <v>1071</v>
      </c>
      <c r="AE265" s="12" t="s">
        <v>7651</v>
      </c>
      <c r="AF265" s="12" t="s">
        <v>7650</v>
      </c>
      <c r="AG265" s="12" t="s">
        <v>7649</v>
      </c>
      <c r="AH265" s="12"/>
      <c r="AI265" s="12" t="s">
        <v>1475</v>
      </c>
      <c r="AJ265" s="12" t="s">
        <v>1083</v>
      </c>
      <c r="AK265" s="12" t="s">
        <v>1569</v>
      </c>
      <c r="AL265" s="12" t="s">
        <v>1568</v>
      </c>
    </row>
    <row r="266" spans="1:38" hidden="1" x14ac:dyDescent="0.25">
      <c r="A266" s="17">
        <v>1055273839</v>
      </c>
      <c r="B266" s="14">
        <v>27222</v>
      </c>
      <c r="C266" s="12" t="s">
        <v>1475</v>
      </c>
      <c r="D266" s="12" t="s">
        <v>1567</v>
      </c>
      <c r="E266" s="12" t="s">
        <v>934</v>
      </c>
      <c r="F266" s="3" t="s">
        <v>933</v>
      </c>
      <c r="G266" s="12" t="s">
        <v>932</v>
      </c>
      <c r="H266" s="12" t="s">
        <v>949</v>
      </c>
      <c r="I266" s="12" t="s">
        <v>948</v>
      </c>
      <c r="J266" s="12" t="s">
        <v>931</v>
      </c>
      <c r="K266" s="12" t="s">
        <v>930</v>
      </c>
      <c r="L266" s="12" t="s">
        <v>929</v>
      </c>
      <c r="M266" s="4">
        <v>33047927</v>
      </c>
      <c r="N266" s="4">
        <v>0</v>
      </c>
      <c r="O266" s="4">
        <v>33047927</v>
      </c>
      <c r="P266" s="4">
        <v>8825856</v>
      </c>
      <c r="Q266" s="4">
        <v>24222071</v>
      </c>
      <c r="R266" s="68">
        <f t="shared" si="4"/>
        <v>0.73293768168877882</v>
      </c>
      <c r="S266" s="3" t="s">
        <v>928</v>
      </c>
      <c r="T266" s="12" t="s">
        <v>7648</v>
      </c>
      <c r="U266" s="12" t="s">
        <v>1566</v>
      </c>
      <c r="V266" s="12" t="s">
        <v>927</v>
      </c>
      <c r="W266" s="12" t="s">
        <v>926</v>
      </c>
      <c r="X266" s="12" t="s">
        <v>1565</v>
      </c>
      <c r="Y266" s="12" t="s">
        <v>925</v>
      </c>
      <c r="Z266" s="12" t="s">
        <v>947</v>
      </c>
      <c r="AA266" s="12" t="s">
        <v>946</v>
      </c>
      <c r="AB266" s="12" t="s">
        <v>1088</v>
      </c>
      <c r="AC266" s="13">
        <v>26222</v>
      </c>
      <c r="AD266" s="12" t="s">
        <v>1068</v>
      </c>
      <c r="AE266" s="12" t="s">
        <v>7647</v>
      </c>
      <c r="AF266" s="12" t="s">
        <v>7646</v>
      </c>
      <c r="AG266" s="12" t="s">
        <v>7645</v>
      </c>
      <c r="AH266" s="12"/>
      <c r="AI266" s="12" t="s">
        <v>1475</v>
      </c>
      <c r="AJ266" s="12" t="s">
        <v>1083</v>
      </c>
      <c r="AK266" s="12" t="s">
        <v>1564</v>
      </c>
      <c r="AL266" s="12" t="s">
        <v>1563</v>
      </c>
    </row>
    <row r="267" spans="1:38" hidden="1" x14ac:dyDescent="0.25">
      <c r="A267" s="17">
        <v>1026286209</v>
      </c>
      <c r="B267" s="14">
        <v>27322</v>
      </c>
      <c r="C267" s="12" t="s">
        <v>1475</v>
      </c>
      <c r="D267" s="12" t="s">
        <v>1562</v>
      </c>
      <c r="E267" s="12" t="s">
        <v>934</v>
      </c>
      <c r="F267" s="3" t="s">
        <v>933</v>
      </c>
      <c r="G267" s="12" t="s">
        <v>932</v>
      </c>
      <c r="H267" s="12" t="s">
        <v>1092</v>
      </c>
      <c r="I267" s="12" t="s">
        <v>1091</v>
      </c>
      <c r="J267" s="12" t="s">
        <v>931</v>
      </c>
      <c r="K267" s="12" t="s">
        <v>930</v>
      </c>
      <c r="L267" s="12" t="s">
        <v>929</v>
      </c>
      <c r="M267" s="4">
        <v>28611403.739999998</v>
      </c>
      <c r="N267" s="4">
        <v>0</v>
      </c>
      <c r="O267" s="4">
        <v>28611403.739999998</v>
      </c>
      <c r="P267" s="4">
        <v>2649202.7400000002</v>
      </c>
      <c r="Q267" s="4">
        <v>25962201</v>
      </c>
      <c r="R267" s="68">
        <f t="shared" si="4"/>
        <v>0.90740745319334692</v>
      </c>
      <c r="S267" s="3" t="s">
        <v>928</v>
      </c>
      <c r="T267" s="12" t="s">
        <v>7644</v>
      </c>
      <c r="U267" s="12" t="s">
        <v>1561</v>
      </c>
      <c r="V267" s="12" t="s">
        <v>927</v>
      </c>
      <c r="W267" s="12" t="s">
        <v>926</v>
      </c>
      <c r="X267" s="12" t="s">
        <v>1560</v>
      </c>
      <c r="Y267" s="12" t="s">
        <v>925</v>
      </c>
      <c r="Z267" s="12" t="s">
        <v>924</v>
      </c>
      <c r="AA267" s="12" t="s">
        <v>923</v>
      </c>
      <c r="AB267" s="12" t="s">
        <v>1107</v>
      </c>
      <c r="AC267" s="13">
        <v>33522</v>
      </c>
      <c r="AD267" s="12" t="s">
        <v>1064</v>
      </c>
      <c r="AE267" s="12" t="s">
        <v>7643</v>
      </c>
      <c r="AF267" s="12" t="s">
        <v>7642</v>
      </c>
      <c r="AG267" s="12" t="s">
        <v>7641</v>
      </c>
      <c r="AH267" s="12"/>
      <c r="AI267" s="12" t="s">
        <v>1475</v>
      </c>
      <c r="AJ267" s="12" t="s">
        <v>1083</v>
      </c>
      <c r="AK267" s="12" t="s">
        <v>1559</v>
      </c>
      <c r="AL267" s="12" t="s">
        <v>1558</v>
      </c>
    </row>
    <row r="268" spans="1:38" hidden="1" x14ac:dyDescent="0.25">
      <c r="A268" s="17">
        <v>1073518836</v>
      </c>
      <c r="B268" s="14">
        <v>27422</v>
      </c>
      <c r="C268" s="12" t="s">
        <v>1475</v>
      </c>
      <c r="D268" s="12" t="s">
        <v>1557</v>
      </c>
      <c r="E268" s="12" t="s">
        <v>934</v>
      </c>
      <c r="F268" s="3" t="s">
        <v>933</v>
      </c>
      <c r="G268" s="12" t="s">
        <v>932</v>
      </c>
      <c r="H268" s="12" t="s">
        <v>988</v>
      </c>
      <c r="I268" s="12" t="s">
        <v>987</v>
      </c>
      <c r="J268" s="12" t="s">
        <v>931</v>
      </c>
      <c r="K268" s="12" t="s">
        <v>930</v>
      </c>
      <c r="L268" s="12" t="s">
        <v>929</v>
      </c>
      <c r="M268" s="4">
        <v>28321280</v>
      </c>
      <c r="N268" s="4">
        <v>0</v>
      </c>
      <c r="O268" s="4">
        <v>28321280</v>
      </c>
      <c r="P268" s="4">
        <v>8209067</v>
      </c>
      <c r="Q268" s="4">
        <v>20112213</v>
      </c>
      <c r="R268" s="68">
        <f t="shared" si="4"/>
        <v>0.71014491576651906</v>
      </c>
      <c r="S268" s="3" t="s">
        <v>928</v>
      </c>
      <c r="T268" s="12" t="s">
        <v>7640</v>
      </c>
      <c r="U268" s="12" t="s">
        <v>1556</v>
      </c>
      <c r="V268" s="12" t="s">
        <v>927</v>
      </c>
      <c r="W268" s="12" t="s">
        <v>926</v>
      </c>
      <c r="X268" s="12" t="s">
        <v>1555</v>
      </c>
      <c r="Y268" s="12" t="s">
        <v>925</v>
      </c>
      <c r="Z268" s="12" t="s">
        <v>984</v>
      </c>
      <c r="AA268" s="12" t="s">
        <v>983</v>
      </c>
      <c r="AB268" s="12" t="s">
        <v>1025</v>
      </c>
      <c r="AC268" s="13">
        <v>28422</v>
      </c>
      <c r="AD268" s="12" t="s">
        <v>1069</v>
      </c>
      <c r="AE268" s="12" t="s">
        <v>7639</v>
      </c>
      <c r="AF268" s="12" t="s">
        <v>7638</v>
      </c>
      <c r="AG268" s="12" t="s">
        <v>7637</v>
      </c>
      <c r="AH268" s="12"/>
      <c r="AI268" s="12" t="s">
        <v>1475</v>
      </c>
      <c r="AJ268" s="12" t="s">
        <v>943</v>
      </c>
      <c r="AK268" s="12" t="s">
        <v>1554</v>
      </c>
      <c r="AL268" s="12" t="s">
        <v>1553</v>
      </c>
    </row>
    <row r="269" spans="1:38" hidden="1" x14ac:dyDescent="0.25">
      <c r="A269" s="17">
        <v>1018416931</v>
      </c>
      <c r="B269" s="14">
        <v>27522</v>
      </c>
      <c r="C269" s="12" t="s">
        <v>1475</v>
      </c>
      <c r="D269" s="12" t="s">
        <v>1552</v>
      </c>
      <c r="E269" s="12" t="s">
        <v>934</v>
      </c>
      <c r="F269" s="3" t="s">
        <v>933</v>
      </c>
      <c r="G269" s="12" t="s">
        <v>932</v>
      </c>
      <c r="H269" s="12" t="s">
        <v>949</v>
      </c>
      <c r="I269" s="12" t="s">
        <v>948</v>
      </c>
      <c r="J269" s="12" t="s">
        <v>931</v>
      </c>
      <c r="K269" s="12" t="s">
        <v>930</v>
      </c>
      <c r="L269" s="12" t="s">
        <v>929</v>
      </c>
      <c r="M269" s="4">
        <v>33047927</v>
      </c>
      <c r="N269" s="4">
        <v>0</v>
      </c>
      <c r="O269" s="4">
        <v>33047927</v>
      </c>
      <c r="P269" s="4">
        <v>23731746</v>
      </c>
      <c r="Q269" s="4">
        <v>9316181</v>
      </c>
      <c r="R269" s="68">
        <f t="shared" si="4"/>
        <v>0.28189910368659432</v>
      </c>
      <c r="S269" s="3" t="s">
        <v>928</v>
      </c>
      <c r="T269" s="12" t="s">
        <v>7636</v>
      </c>
      <c r="U269" s="12" t="s">
        <v>1551</v>
      </c>
      <c r="V269" s="12" t="s">
        <v>927</v>
      </c>
      <c r="W269" s="12" t="s">
        <v>926</v>
      </c>
      <c r="X269" s="12" t="s">
        <v>1550</v>
      </c>
      <c r="Y269" s="12" t="s">
        <v>925</v>
      </c>
      <c r="Z269" s="12" t="s">
        <v>947</v>
      </c>
      <c r="AA269" s="12" t="s">
        <v>946</v>
      </c>
      <c r="AB269" s="12" t="s">
        <v>1114</v>
      </c>
      <c r="AC269" s="13">
        <v>25622</v>
      </c>
      <c r="AD269" s="12" t="s">
        <v>1062</v>
      </c>
      <c r="AE269" s="12" t="s">
        <v>1549</v>
      </c>
      <c r="AF269" s="12" t="s">
        <v>1548</v>
      </c>
      <c r="AG269" s="12" t="s">
        <v>1547</v>
      </c>
      <c r="AH269" s="12"/>
      <c r="AI269" s="12" t="s">
        <v>1475</v>
      </c>
      <c r="AJ269" s="12" t="s">
        <v>1083</v>
      </c>
      <c r="AK269" s="12" t="s">
        <v>1546</v>
      </c>
      <c r="AL269" s="12" t="s">
        <v>1545</v>
      </c>
    </row>
    <row r="270" spans="1:38" hidden="1" x14ac:dyDescent="0.25">
      <c r="A270" s="17">
        <v>1001043829</v>
      </c>
      <c r="B270" s="14">
        <v>27622</v>
      </c>
      <c r="C270" s="12" t="s">
        <v>1475</v>
      </c>
      <c r="D270" s="12" t="s">
        <v>1544</v>
      </c>
      <c r="E270" s="12" t="s">
        <v>934</v>
      </c>
      <c r="F270" s="3" t="s">
        <v>933</v>
      </c>
      <c r="G270" s="12" t="s">
        <v>932</v>
      </c>
      <c r="H270" s="12" t="s">
        <v>949</v>
      </c>
      <c r="I270" s="12" t="s">
        <v>948</v>
      </c>
      <c r="J270" s="12" t="s">
        <v>931</v>
      </c>
      <c r="K270" s="12" t="s">
        <v>930</v>
      </c>
      <c r="L270" s="12" t="s">
        <v>929</v>
      </c>
      <c r="M270" s="4">
        <v>19831057</v>
      </c>
      <c r="N270" s="4">
        <v>0</v>
      </c>
      <c r="O270" s="4">
        <v>19831057</v>
      </c>
      <c r="P270" s="4">
        <v>5296128</v>
      </c>
      <c r="Q270" s="4">
        <v>14534929</v>
      </c>
      <c r="R270" s="68">
        <f t="shared" si="4"/>
        <v>0.73293768456214914</v>
      </c>
      <c r="S270" s="3" t="s">
        <v>928</v>
      </c>
      <c r="T270" s="12" t="s">
        <v>7635</v>
      </c>
      <c r="U270" s="12" t="s">
        <v>1543</v>
      </c>
      <c r="V270" s="12" t="s">
        <v>927</v>
      </c>
      <c r="W270" s="12" t="s">
        <v>926</v>
      </c>
      <c r="X270" s="12" t="s">
        <v>1542</v>
      </c>
      <c r="Y270" s="12" t="s">
        <v>925</v>
      </c>
      <c r="Z270" s="12" t="s">
        <v>984</v>
      </c>
      <c r="AA270" s="12" t="s">
        <v>983</v>
      </c>
      <c r="AB270" s="12" t="s">
        <v>1055</v>
      </c>
      <c r="AC270" s="13">
        <v>38322</v>
      </c>
      <c r="AD270" s="12" t="s">
        <v>1060</v>
      </c>
      <c r="AE270" s="12" t="s">
        <v>7634</v>
      </c>
      <c r="AF270" s="12" t="s">
        <v>7633</v>
      </c>
      <c r="AG270" s="12" t="s">
        <v>7632</v>
      </c>
      <c r="AH270" s="12"/>
      <c r="AI270" s="12" t="s">
        <v>1475</v>
      </c>
      <c r="AJ270" s="12" t="s">
        <v>943</v>
      </c>
      <c r="AK270" s="12" t="s">
        <v>1541</v>
      </c>
      <c r="AL270" s="12" t="s">
        <v>1540</v>
      </c>
    </row>
    <row r="271" spans="1:38" hidden="1" x14ac:dyDescent="0.25">
      <c r="A271" s="17">
        <v>1024576513</v>
      </c>
      <c r="B271" s="14">
        <v>27722</v>
      </c>
      <c r="C271" s="12" t="s">
        <v>1475</v>
      </c>
      <c r="D271" s="12" t="s">
        <v>1539</v>
      </c>
      <c r="E271" s="12" t="s">
        <v>934</v>
      </c>
      <c r="F271" s="3" t="s">
        <v>933</v>
      </c>
      <c r="G271" s="12" t="s">
        <v>932</v>
      </c>
      <c r="H271" s="12" t="s">
        <v>949</v>
      </c>
      <c r="I271" s="12" t="s">
        <v>948</v>
      </c>
      <c r="J271" s="12" t="s">
        <v>931</v>
      </c>
      <c r="K271" s="12" t="s">
        <v>930</v>
      </c>
      <c r="L271" s="12" t="s">
        <v>929</v>
      </c>
      <c r="M271" s="4">
        <v>21050368</v>
      </c>
      <c r="N271" s="4">
        <v>0</v>
      </c>
      <c r="O271" s="4">
        <v>21050368</v>
      </c>
      <c r="P271" s="4">
        <v>5621810</v>
      </c>
      <c r="Q271" s="4">
        <v>15428558</v>
      </c>
      <c r="R271" s="68">
        <f t="shared" si="4"/>
        <v>0.73293531020455316</v>
      </c>
      <c r="S271" s="3" t="s">
        <v>928</v>
      </c>
      <c r="T271" s="12" t="s">
        <v>7631</v>
      </c>
      <c r="U271" s="12" t="s">
        <v>1538</v>
      </c>
      <c r="V271" s="12" t="s">
        <v>927</v>
      </c>
      <c r="W271" s="12" t="s">
        <v>926</v>
      </c>
      <c r="X271" s="12" t="s">
        <v>1537</v>
      </c>
      <c r="Y271" s="12" t="s">
        <v>925</v>
      </c>
      <c r="Z271" s="12" t="s">
        <v>924</v>
      </c>
      <c r="AA271" s="12" t="s">
        <v>923</v>
      </c>
      <c r="AB271" s="12" t="s">
        <v>1056</v>
      </c>
      <c r="AC271" s="13">
        <v>28122</v>
      </c>
      <c r="AD271" s="12" t="s">
        <v>1056</v>
      </c>
      <c r="AE271" s="12" t="s">
        <v>7630</v>
      </c>
      <c r="AF271" s="12" t="s">
        <v>7629</v>
      </c>
      <c r="AG271" s="12" t="s">
        <v>7628</v>
      </c>
      <c r="AH271" s="12" t="s">
        <v>1536</v>
      </c>
      <c r="AI271" s="12" t="s">
        <v>1475</v>
      </c>
      <c r="AJ271" s="12" t="s">
        <v>943</v>
      </c>
      <c r="AK271" s="12" t="s">
        <v>1535</v>
      </c>
      <c r="AL271" s="12" t="s">
        <v>1534</v>
      </c>
    </row>
    <row r="272" spans="1:38" hidden="1" x14ac:dyDescent="0.25">
      <c r="A272" s="17">
        <v>1010236264</v>
      </c>
      <c r="B272" s="14">
        <v>27822</v>
      </c>
      <c r="C272" s="12" t="s">
        <v>1475</v>
      </c>
      <c r="D272" s="12" t="s">
        <v>1533</v>
      </c>
      <c r="E272" s="12" t="s">
        <v>934</v>
      </c>
      <c r="F272" s="3" t="s">
        <v>933</v>
      </c>
      <c r="G272" s="12" t="s">
        <v>932</v>
      </c>
      <c r="H272" s="12" t="s">
        <v>1202</v>
      </c>
      <c r="I272" s="12" t="s">
        <v>1201</v>
      </c>
      <c r="J272" s="12" t="s">
        <v>931</v>
      </c>
      <c r="K272" s="12" t="s">
        <v>930</v>
      </c>
      <c r="L272" s="12" t="s">
        <v>929</v>
      </c>
      <c r="M272" s="4">
        <v>19381057</v>
      </c>
      <c r="N272" s="4">
        <v>450000</v>
      </c>
      <c r="O272" s="4">
        <v>19831057</v>
      </c>
      <c r="P272" s="4">
        <v>5296128</v>
      </c>
      <c r="Q272" s="4">
        <v>14534929</v>
      </c>
      <c r="R272" s="68">
        <f t="shared" si="4"/>
        <v>0.73293768456214914</v>
      </c>
      <c r="S272" s="3" t="s">
        <v>928</v>
      </c>
      <c r="T272" s="12" t="s">
        <v>7627</v>
      </c>
      <c r="U272" s="12" t="s">
        <v>1532</v>
      </c>
      <c r="V272" s="12" t="s">
        <v>927</v>
      </c>
      <c r="W272" s="12" t="s">
        <v>926</v>
      </c>
      <c r="X272" s="12" t="s">
        <v>1531</v>
      </c>
      <c r="Y272" s="12" t="s">
        <v>925</v>
      </c>
      <c r="Z272" s="12" t="s">
        <v>924</v>
      </c>
      <c r="AA272" s="12" t="s">
        <v>923</v>
      </c>
      <c r="AB272" s="12" t="s">
        <v>1530</v>
      </c>
      <c r="AC272" s="13">
        <v>18322</v>
      </c>
      <c r="AD272" s="12" t="s">
        <v>1058</v>
      </c>
      <c r="AE272" s="12" t="s">
        <v>7626</v>
      </c>
      <c r="AF272" s="12" t="s">
        <v>7625</v>
      </c>
      <c r="AG272" s="12" t="s">
        <v>7624</v>
      </c>
      <c r="AH272" s="12"/>
      <c r="AI272" s="12" t="s">
        <v>1475</v>
      </c>
      <c r="AJ272" s="12" t="s">
        <v>943</v>
      </c>
      <c r="AK272" s="12" t="s">
        <v>1528</v>
      </c>
      <c r="AL272" s="12" t="s">
        <v>1527</v>
      </c>
    </row>
    <row r="273" spans="1:38" hidden="1" x14ac:dyDescent="0.25">
      <c r="A273" s="17">
        <v>1020749638</v>
      </c>
      <c r="B273" s="14">
        <v>27922</v>
      </c>
      <c r="C273" s="12" t="s">
        <v>1475</v>
      </c>
      <c r="D273" s="12" t="s">
        <v>1526</v>
      </c>
      <c r="E273" s="12" t="s">
        <v>934</v>
      </c>
      <c r="F273" s="3" t="s">
        <v>933</v>
      </c>
      <c r="G273" s="12" t="s">
        <v>932</v>
      </c>
      <c r="H273" s="12" t="s">
        <v>949</v>
      </c>
      <c r="I273" s="12" t="s">
        <v>948</v>
      </c>
      <c r="J273" s="12" t="s">
        <v>931</v>
      </c>
      <c r="K273" s="12" t="s">
        <v>930</v>
      </c>
      <c r="L273" s="12" t="s">
        <v>929</v>
      </c>
      <c r="M273" s="4">
        <v>34802893</v>
      </c>
      <c r="N273" s="4">
        <v>11131290</v>
      </c>
      <c r="O273" s="4">
        <v>45934183</v>
      </c>
      <c r="P273" s="4">
        <v>11131290</v>
      </c>
      <c r="Q273" s="4">
        <v>34802893</v>
      </c>
      <c r="R273" s="68">
        <f t="shared" si="4"/>
        <v>0.75766870611370185</v>
      </c>
      <c r="S273" s="3" t="s">
        <v>928</v>
      </c>
      <c r="T273" s="12" t="s">
        <v>7623</v>
      </c>
      <c r="U273" s="12" t="s">
        <v>1525</v>
      </c>
      <c r="V273" s="12" t="s">
        <v>927</v>
      </c>
      <c r="W273" s="12" t="s">
        <v>926</v>
      </c>
      <c r="X273" s="12" t="s">
        <v>1524</v>
      </c>
      <c r="Y273" s="12" t="s">
        <v>925</v>
      </c>
      <c r="Z273" s="12" t="s">
        <v>1015</v>
      </c>
      <c r="AA273" s="12" t="s">
        <v>1014</v>
      </c>
      <c r="AB273" s="12" t="s">
        <v>1085</v>
      </c>
      <c r="AC273" s="13">
        <v>20422</v>
      </c>
      <c r="AD273" s="12" t="s">
        <v>1054</v>
      </c>
      <c r="AE273" s="12" t="s">
        <v>7622</v>
      </c>
      <c r="AF273" s="12" t="s">
        <v>7621</v>
      </c>
      <c r="AG273" s="12" t="s">
        <v>7620</v>
      </c>
      <c r="AH273" s="12"/>
      <c r="AI273" s="12" t="s">
        <v>1475</v>
      </c>
      <c r="AJ273" s="12" t="s">
        <v>1083</v>
      </c>
      <c r="AK273" s="12" t="s">
        <v>1522</v>
      </c>
      <c r="AL273" s="12" t="s">
        <v>1521</v>
      </c>
    </row>
    <row r="274" spans="1:38" hidden="1" x14ac:dyDescent="0.25">
      <c r="A274" s="17">
        <v>1018409536</v>
      </c>
      <c r="B274" s="14">
        <v>28022</v>
      </c>
      <c r="C274" s="12" t="s">
        <v>1475</v>
      </c>
      <c r="D274" s="12" t="s">
        <v>1520</v>
      </c>
      <c r="E274" s="12" t="s">
        <v>1002</v>
      </c>
      <c r="F274" s="3" t="s">
        <v>933</v>
      </c>
      <c r="G274" s="12" t="s">
        <v>932</v>
      </c>
      <c r="H274" s="12" t="s">
        <v>949</v>
      </c>
      <c r="I274" s="12" t="s">
        <v>948</v>
      </c>
      <c r="J274" s="12" t="s">
        <v>931</v>
      </c>
      <c r="K274" s="12" t="s">
        <v>930</v>
      </c>
      <c r="L274" s="12" t="s">
        <v>929</v>
      </c>
      <c r="M274" s="4">
        <v>55368352</v>
      </c>
      <c r="N274" s="4">
        <v>-55368352</v>
      </c>
      <c r="O274" s="4">
        <v>0</v>
      </c>
      <c r="P274" s="4">
        <v>0</v>
      </c>
      <c r="Q274" s="4">
        <v>0</v>
      </c>
      <c r="R274" s="68">
        <f t="shared" si="4"/>
        <v>0</v>
      </c>
      <c r="S274" s="3" t="s">
        <v>928</v>
      </c>
      <c r="T274" s="12" t="s">
        <v>7619</v>
      </c>
      <c r="U274" s="12" t="s">
        <v>1519</v>
      </c>
      <c r="V274" s="12" t="s">
        <v>927</v>
      </c>
      <c r="W274" s="12" t="s">
        <v>926</v>
      </c>
      <c r="X274" s="12" t="s">
        <v>1518</v>
      </c>
      <c r="Y274" s="12" t="s">
        <v>925</v>
      </c>
      <c r="Z274" s="12" t="s">
        <v>984</v>
      </c>
      <c r="AA274" s="12" t="s">
        <v>983</v>
      </c>
      <c r="AB274" s="12" t="s">
        <v>1086</v>
      </c>
      <c r="AC274" s="13">
        <v>20522</v>
      </c>
      <c r="AD274" s="12" t="s">
        <v>1053</v>
      </c>
      <c r="AE274" s="12"/>
      <c r="AF274" s="12"/>
      <c r="AG274" s="12"/>
      <c r="AH274" s="12"/>
      <c r="AI274" s="12" t="s">
        <v>1475</v>
      </c>
      <c r="AJ274" s="12" t="s">
        <v>1083</v>
      </c>
      <c r="AK274" s="12" t="s">
        <v>1517</v>
      </c>
      <c r="AL274" s="12" t="s">
        <v>1516</v>
      </c>
    </row>
    <row r="275" spans="1:38" hidden="1" x14ac:dyDescent="0.25">
      <c r="A275" s="17">
        <v>1019031250</v>
      </c>
      <c r="B275" s="14">
        <v>28122</v>
      </c>
      <c r="C275" s="12" t="s">
        <v>1475</v>
      </c>
      <c r="D275" s="12" t="s">
        <v>1515</v>
      </c>
      <c r="E275" s="12" t="s">
        <v>934</v>
      </c>
      <c r="F275" s="3" t="s">
        <v>933</v>
      </c>
      <c r="G275" s="12" t="s">
        <v>932</v>
      </c>
      <c r="H275" s="12" t="s">
        <v>949</v>
      </c>
      <c r="I275" s="12" t="s">
        <v>948</v>
      </c>
      <c r="J275" s="12" t="s">
        <v>931</v>
      </c>
      <c r="K275" s="12" t="s">
        <v>930</v>
      </c>
      <c r="L275" s="12" t="s">
        <v>929</v>
      </c>
      <c r="M275" s="4">
        <v>33047927</v>
      </c>
      <c r="N275" s="4">
        <v>0</v>
      </c>
      <c r="O275" s="4">
        <v>33047927</v>
      </c>
      <c r="P275" s="4">
        <v>14905890</v>
      </c>
      <c r="Q275" s="4">
        <v>18142037</v>
      </c>
      <c r="R275" s="68">
        <f t="shared" si="4"/>
        <v>0.5489614219978155</v>
      </c>
      <c r="S275" s="3" t="s">
        <v>928</v>
      </c>
      <c r="T275" s="12" t="s">
        <v>7618</v>
      </c>
      <c r="U275" s="12" t="s">
        <v>1514</v>
      </c>
      <c r="V275" s="12" t="s">
        <v>927</v>
      </c>
      <c r="W275" s="12" t="s">
        <v>926</v>
      </c>
      <c r="X275" s="12" t="s">
        <v>1513</v>
      </c>
      <c r="Y275" s="12" t="s">
        <v>925</v>
      </c>
      <c r="Z275" s="12" t="s">
        <v>947</v>
      </c>
      <c r="AA275" s="12" t="s">
        <v>946</v>
      </c>
      <c r="AB275" s="12" t="s">
        <v>1512</v>
      </c>
      <c r="AC275" s="13">
        <v>26022</v>
      </c>
      <c r="AD275" s="12" t="s">
        <v>1051</v>
      </c>
      <c r="AE275" s="12" t="s">
        <v>7617</v>
      </c>
      <c r="AF275" s="12" t="s">
        <v>7616</v>
      </c>
      <c r="AG275" s="12" t="s">
        <v>7615</v>
      </c>
      <c r="AH275" s="12"/>
      <c r="AI275" s="12" t="s">
        <v>1475</v>
      </c>
      <c r="AJ275" s="12" t="s">
        <v>1083</v>
      </c>
      <c r="AK275" s="12" t="s">
        <v>1511</v>
      </c>
      <c r="AL275" s="12" t="s">
        <v>1510</v>
      </c>
    </row>
    <row r="276" spans="1:38" hidden="1" x14ac:dyDescent="0.25">
      <c r="A276" s="17">
        <v>1053338183</v>
      </c>
      <c r="B276" s="14">
        <v>28222</v>
      </c>
      <c r="C276" s="12" t="s">
        <v>1475</v>
      </c>
      <c r="D276" s="12" t="s">
        <v>1509</v>
      </c>
      <c r="E276" s="12" t="s">
        <v>934</v>
      </c>
      <c r="F276" s="3" t="s">
        <v>933</v>
      </c>
      <c r="G276" s="12" t="s">
        <v>932</v>
      </c>
      <c r="H276" s="12" t="s">
        <v>949</v>
      </c>
      <c r="I276" s="12" t="s">
        <v>948</v>
      </c>
      <c r="J276" s="12" t="s">
        <v>931</v>
      </c>
      <c r="K276" s="12" t="s">
        <v>930</v>
      </c>
      <c r="L276" s="12" t="s">
        <v>929</v>
      </c>
      <c r="M276" s="4">
        <v>17139371</v>
      </c>
      <c r="N276" s="4">
        <v>0</v>
      </c>
      <c r="O276" s="4">
        <v>17139371</v>
      </c>
      <c r="P276" s="4">
        <v>4577280</v>
      </c>
      <c r="Q276" s="4">
        <v>12562091</v>
      </c>
      <c r="R276" s="68">
        <f t="shared" si="4"/>
        <v>0.73293769065387526</v>
      </c>
      <c r="S276" s="3" t="s">
        <v>928</v>
      </c>
      <c r="T276" s="12" t="s">
        <v>7614</v>
      </c>
      <c r="U276" s="12" t="s">
        <v>1508</v>
      </c>
      <c r="V276" s="12" t="s">
        <v>927</v>
      </c>
      <c r="W276" s="12" t="s">
        <v>926</v>
      </c>
      <c r="X276" s="12" t="s">
        <v>1507</v>
      </c>
      <c r="Y276" s="12" t="s">
        <v>925</v>
      </c>
      <c r="Z276" s="12" t="s">
        <v>984</v>
      </c>
      <c r="AA276" s="12" t="s">
        <v>983</v>
      </c>
      <c r="AB276" s="12" t="s">
        <v>1052</v>
      </c>
      <c r="AC276" s="13">
        <v>38522</v>
      </c>
      <c r="AD276" s="12" t="s">
        <v>992</v>
      </c>
      <c r="AE276" s="12" t="s">
        <v>7613</v>
      </c>
      <c r="AF276" s="12" t="s">
        <v>7612</v>
      </c>
      <c r="AG276" s="12" t="s">
        <v>7611</v>
      </c>
      <c r="AH276" s="12"/>
      <c r="AI276" s="12" t="s">
        <v>1475</v>
      </c>
      <c r="AJ276" s="12" t="s">
        <v>1083</v>
      </c>
      <c r="AK276" s="12" t="s">
        <v>1506</v>
      </c>
      <c r="AL276" s="12" t="s">
        <v>1505</v>
      </c>
    </row>
    <row r="277" spans="1:38" hidden="1" x14ac:dyDescent="0.25">
      <c r="A277" s="17">
        <v>1020814081</v>
      </c>
      <c r="B277" s="14">
        <v>28322</v>
      </c>
      <c r="C277" s="12" t="s">
        <v>1475</v>
      </c>
      <c r="D277" s="12" t="s">
        <v>1504</v>
      </c>
      <c r="E277" s="12" t="s">
        <v>934</v>
      </c>
      <c r="F277" s="3" t="s">
        <v>933</v>
      </c>
      <c r="G277" s="12" t="s">
        <v>932</v>
      </c>
      <c r="H277" s="12" t="s">
        <v>949</v>
      </c>
      <c r="I277" s="12" t="s">
        <v>948</v>
      </c>
      <c r="J277" s="12" t="s">
        <v>931</v>
      </c>
      <c r="K277" s="12" t="s">
        <v>930</v>
      </c>
      <c r="L277" s="12" t="s">
        <v>929</v>
      </c>
      <c r="M277" s="4">
        <v>19831057</v>
      </c>
      <c r="N277" s="4">
        <v>0</v>
      </c>
      <c r="O277" s="4">
        <v>19831057</v>
      </c>
      <c r="P277" s="4">
        <v>5296128</v>
      </c>
      <c r="Q277" s="4">
        <v>14534929</v>
      </c>
      <c r="R277" s="68">
        <f t="shared" si="4"/>
        <v>0.73293768456214914</v>
      </c>
      <c r="S277" s="3" t="s">
        <v>928</v>
      </c>
      <c r="T277" s="12" t="s">
        <v>7610</v>
      </c>
      <c r="U277" s="12" t="s">
        <v>1503</v>
      </c>
      <c r="V277" s="12" t="s">
        <v>927</v>
      </c>
      <c r="W277" s="12" t="s">
        <v>926</v>
      </c>
      <c r="X277" s="12" t="s">
        <v>1502</v>
      </c>
      <c r="Y277" s="12" t="s">
        <v>925</v>
      </c>
      <c r="Z277" s="12" t="s">
        <v>1409</v>
      </c>
      <c r="AA277" s="12" t="s">
        <v>1408</v>
      </c>
      <c r="AB277" s="12" t="s">
        <v>1063</v>
      </c>
      <c r="AC277" s="13">
        <v>37922</v>
      </c>
      <c r="AD277" s="12" t="s">
        <v>1048</v>
      </c>
      <c r="AE277" s="12" t="s">
        <v>7609</v>
      </c>
      <c r="AF277" s="12" t="s">
        <v>7608</v>
      </c>
      <c r="AG277" s="12" t="s">
        <v>7607</v>
      </c>
      <c r="AH277" s="12"/>
      <c r="AI277" s="12" t="s">
        <v>1475</v>
      </c>
      <c r="AJ277" s="12" t="s">
        <v>943</v>
      </c>
      <c r="AK277" s="12" t="s">
        <v>1501</v>
      </c>
      <c r="AL277" s="12" t="s">
        <v>1500</v>
      </c>
    </row>
    <row r="278" spans="1:38" hidden="1" x14ac:dyDescent="0.25">
      <c r="A278" s="17">
        <v>1032497217</v>
      </c>
      <c r="B278" s="14">
        <v>28422</v>
      </c>
      <c r="C278" s="12" t="s">
        <v>1475</v>
      </c>
      <c r="D278" s="12" t="s">
        <v>1499</v>
      </c>
      <c r="E278" s="12" t="s">
        <v>934</v>
      </c>
      <c r="F278" s="3" t="s">
        <v>933</v>
      </c>
      <c r="G278" s="12" t="s">
        <v>932</v>
      </c>
      <c r="H278" s="12" t="s">
        <v>949</v>
      </c>
      <c r="I278" s="12" t="s">
        <v>948</v>
      </c>
      <c r="J278" s="12" t="s">
        <v>931</v>
      </c>
      <c r="K278" s="12" t="s">
        <v>930</v>
      </c>
      <c r="L278" s="12" t="s">
        <v>929</v>
      </c>
      <c r="M278" s="4">
        <v>33047927</v>
      </c>
      <c r="N278" s="4">
        <v>0</v>
      </c>
      <c r="O278" s="4">
        <v>33047927</v>
      </c>
      <c r="P278" s="4">
        <v>8825856</v>
      </c>
      <c r="Q278" s="4">
        <v>24222071</v>
      </c>
      <c r="R278" s="68">
        <f t="shared" si="4"/>
        <v>0.73293768168877882</v>
      </c>
      <c r="S278" s="3" t="s">
        <v>928</v>
      </c>
      <c r="T278" s="12" t="s">
        <v>7606</v>
      </c>
      <c r="U278" s="12" t="s">
        <v>1498</v>
      </c>
      <c r="V278" s="12" t="s">
        <v>927</v>
      </c>
      <c r="W278" s="12" t="s">
        <v>926</v>
      </c>
      <c r="X278" s="12" t="s">
        <v>1497</v>
      </c>
      <c r="Y278" s="12" t="s">
        <v>925</v>
      </c>
      <c r="Z278" s="12" t="s">
        <v>924</v>
      </c>
      <c r="AA278" s="12" t="s">
        <v>923</v>
      </c>
      <c r="AB278" s="12" t="s">
        <v>1496</v>
      </c>
      <c r="AC278" s="13">
        <v>26322</v>
      </c>
      <c r="AD278" s="12" t="s">
        <v>1047</v>
      </c>
      <c r="AE278" s="12" t="s">
        <v>7605</v>
      </c>
      <c r="AF278" s="12" t="s">
        <v>7604</v>
      </c>
      <c r="AG278" s="12" t="s">
        <v>7603</v>
      </c>
      <c r="AH278" s="12"/>
      <c r="AI278" s="12" t="s">
        <v>1475</v>
      </c>
      <c r="AJ278" s="12" t="s">
        <v>1083</v>
      </c>
      <c r="AK278" s="12" t="s">
        <v>1494</v>
      </c>
      <c r="AL278" s="12" t="s">
        <v>1493</v>
      </c>
    </row>
    <row r="279" spans="1:38" hidden="1" x14ac:dyDescent="0.25">
      <c r="A279" s="17">
        <v>1015456712</v>
      </c>
      <c r="B279" s="14">
        <v>28522</v>
      </c>
      <c r="C279" s="12" t="s">
        <v>1475</v>
      </c>
      <c r="D279" s="12" t="s">
        <v>1492</v>
      </c>
      <c r="E279" s="12" t="s">
        <v>934</v>
      </c>
      <c r="F279" s="3" t="s">
        <v>933</v>
      </c>
      <c r="G279" s="12" t="s">
        <v>932</v>
      </c>
      <c r="H279" s="12" t="s">
        <v>949</v>
      </c>
      <c r="I279" s="12" t="s">
        <v>948</v>
      </c>
      <c r="J279" s="12" t="s">
        <v>931</v>
      </c>
      <c r="K279" s="12" t="s">
        <v>930</v>
      </c>
      <c r="L279" s="12" t="s">
        <v>929</v>
      </c>
      <c r="M279" s="4">
        <v>35711261</v>
      </c>
      <c r="N279" s="4">
        <v>0</v>
      </c>
      <c r="O279" s="4">
        <v>35711261</v>
      </c>
      <c r="P279" s="4">
        <v>9537132</v>
      </c>
      <c r="Q279" s="4">
        <v>26174129</v>
      </c>
      <c r="R279" s="68">
        <f t="shared" si="4"/>
        <v>0.73293768595849917</v>
      </c>
      <c r="S279" s="3" t="s">
        <v>928</v>
      </c>
      <c r="T279" s="12" t="s">
        <v>7602</v>
      </c>
      <c r="U279" s="12" t="s">
        <v>1491</v>
      </c>
      <c r="V279" s="12" t="s">
        <v>927</v>
      </c>
      <c r="W279" s="12" t="s">
        <v>926</v>
      </c>
      <c r="X279" s="12" t="s">
        <v>1490</v>
      </c>
      <c r="Y279" s="12" t="s">
        <v>925</v>
      </c>
      <c r="Z279" s="12" t="s">
        <v>947</v>
      </c>
      <c r="AA279" s="12" t="s">
        <v>946</v>
      </c>
      <c r="AB279" s="12" t="s">
        <v>1116</v>
      </c>
      <c r="AC279" s="13">
        <v>25722</v>
      </c>
      <c r="AD279" s="12" t="s">
        <v>1045</v>
      </c>
      <c r="AE279" s="12" t="s">
        <v>7601</v>
      </c>
      <c r="AF279" s="12" t="s">
        <v>7600</v>
      </c>
      <c r="AG279" s="12" t="s">
        <v>7599</v>
      </c>
      <c r="AH279" s="12"/>
      <c r="AI279" s="12" t="s">
        <v>1475</v>
      </c>
      <c r="AJ279" s="12" t="s">
        <v>1083</v>
      </c>
      <c r="AK279" s="12" t="s">
        <v>1488</v>
      </c>
      <c r="AL279" s="12" t="s">
        <v>1487</v>
      </c>
    </row>
    <row r="280" spans="1:38" hidden="1" x14ac:dyDescent="0.25">
      <c r="A280" s="17">
        <v>1020784467</v>
      </c>
      <c r="B280" s="14">
        <v>28622</v>
      </c>
      <c r="C280" s="12" t="s">
        <v>1475</v>
      </c>
      <c r="D280" s="12" t="s">
        <v>1486</v>
      </c>
      <c r="E280" s="12" t="s">
        <v>934</v>
      </c>
      <c r="F280" s="3" t="s">
        <v>933</v>
      </c>
      <c r="G280" s="12" t="s">
        <v>932</v>
      </c>
      <c r="H280" s="12" t="s">
        <v>949</v>
      </c>
      <c r="I280" s="12" t="s">
        <v>948</v>
      </c>
      <c r="J280" s="12" t="s">
        <v>931</v>
      </c>
      <c r="K280" s="12" t="s">
        <v>930</v>
      </c>
      <c r="L280" s="12" t="s">
        <v>929</v>
      </c>
      <c r="M280" s="4">
        <v>33047927</v>
      </c>
      <c r="N280" s="4">
        <v>0</v>
      </c>
      <c r="O280" s="4">
        <v>33047927</v>
      </c>
      <c r="P280" s="4">
        <v>11767808</v>
      </c>
      <c r="Q280" s="4">
        <v>21280119</v>
      </c>
      <c r="R280" s="68">
        <f t="shared" si="4"/>
        <v>0.64391690891837183</v>
      </c>
      <c r="S280" s="3" t="s">
        <v>928</v>
      </c>
      <c r="T280" s="12" t="s">
        <v>7598</v>
      </c>
      <c r="U280" s="12" t="s">
        <v>1485</v>
      </c>
      <c r="V280" s="12" t="s">
        <v>927</v>
      </c>
      <c r="W280" s="12" t="s">
        <v>926</v>
      </c>
      <c r="X280" s="12" t="s">
        <v>1484</v>
      </c>
      <c r="Y280" s="12" t="s">
        <v>925</v>
      </c>
      <c r="Z280" s="12" t="s">
        <v>924</v>
      </c>
      <c r="AA280" s="12" t="s">
        <v>923</v>
      </c>
      <c r="AB280" s="12" t="s">
        <v>1483</v>
      </c>
      <c r="AC280" s="13">
        <v>26422</v>
      </c>
      <c r="AD280" s="12" t="s">
        <v>1043</v>
      </c>
      <c r="AE280" s="12" t="s">
        <v>7597</v>
      </c>
      <c r="AF280" s="12" t="s">
        <v>7596</v>
      </c>
      <c r="AG280" s="12" t="s">
        <v>7595</v>
      </c>
      <c r="AH280" s="12"/>
      <c r="AI280" s="12" t="s">
        <v>1475</v>
      </c>
      <c r="AJ280" s="12" t="s">
        <v>1083</v>
      </c>
      <c r="AK280" s="12" t="s">
        <v>1481</v>
      </c>
      <c r="AL280" s="12" t="s">
        <v>1480</v>
      </c>
    </row>
    <row r="281" spans="1:38" hidden="1" x14ac:dyDescent="0.25">
      <c r="A281" s="17">
        <v>800170433</v>
      </c>
      <c r="B281" s="14">
        <v>28722</v>
      </c>
      <c r="C281" s="12" t="s">
        <v>1475</v>
      </c>
      <c r="D281" s="12" t="s">
        <v>1479</v>
      </c>
      <c r="E281" s="12" t="s">
        <v>934</v>
      </c>
      <c r="F281" s="3" t="s">
        <v>933</v>
      </c>
      <c r="G281" s="12" t="s">
        <v>932</v>
      </c>
      <c r="H281" s="12" t="s">
        <v>967</v>
      </c>
      <c r="I281" s="12" t="s">
        <v>966</v>
      </c>
      <c r="J281" s="12" t="s">
        <v>931</v>
      </c>
      <c r="K281" s="12" t="s">
        <v>930</v>
      </c>
      <c r="L281" s="12" t="s">
        <v>929</v>
      </c>
      <c r="M281" s="4">
        <v>845125624</v>
      </c>
      <c r="N281" s="4">
        <v>0</v>
      </c>
      <c r="O281" s="4">
        <v>845125624</v>
      </c>
      <c r="P281" s="4">
        <v>0</v>
      </c>
      <c r="Q281" s="4">
        <v>845125624</v>
      </c>
      <c r="R281" s="68">
        <f t="shared" si="4"/>
        <v>1</v>
      </c>
      <c r="S281" s="3" t="s">
        <v>957</v>
      </c>
      <c r="T281" s="12" t="s">
        <v>5989</v>
      </c>
      <c r="U281" s="12" t="s">
        <v>956</v>
      </c>
      <c r="V281" s="12" t="s">
        <v>927</v>
      </c>
      <c r="W281" s="12" t="s">
        <v>955</v>
      </c>
      <c r="X281" s="12" t="s">
        <v>954</v>
      </c>
      <c r="Y281" s="12" t="s">
        <v>925</v>
      </c>
      <c r="Z281" s="12" t="s">
        <v>953</v>
      </c>
      <c r="AA281" s="12" t="s">
        <v>952</v>
      </c>
      <c r="AB281" s="12" t="s">
        <v>936</v>
      </c>
      <c r="AC281" s="13">
        <v>522</v>
      </c>
      <c r="AD281" s="12" t="s">
        <v>1041</v>
      </c>
      <c r="AE281" s="12" t="s">
        <v>1478</v>
      </c>
      <c r="AF281" s="12" t="s">
        <v>1477</v>
      </c>
      <c r="AG281" s="12" t="s">
        <v>1476</v>
      </c>
      <c r="AH281" s="12" t="s">
        <v>7594</v>
      </c>
      <c r="AI281" s="12" t="s">
        <v>1475</v>
      </c>
      <c r="AJ281" s="12" t="s">
        <v>950</v>
      </c>
      <c r="AK281" s="12" t="s">
        <v>1474</v>
      </c>
      <c r="AL281" s="12" t="s">
        <v>1473</v>
      </c>
    </row>
    <row r="282" spans="1:38" hidden="1" x14ac:dyDescent="0.25">
      <c r="A282" s="17">
        <v>800170433</v>
      </c>
      <c r="B282" s="14">
        <v>28722</v>
      </c>
      <c r="C282" s="12" t="s">
        <v>1475</v>
      </c>
      <c r="D282" s="12" t="s">
        <v>1479</v>
      </c>
      <c r="E282" s="12" t="s">
        <v>934</v>
      </c>
      <c r="F282" s="3" t="s">
        <v>933</v>
      </c>
      <c r="G282" s="12" t="s">
        <v>932</v>
      </c>
      <c r="H282" s="12" t="s">
        <v>965</v>
      </c>
      <c r="I282" s="12" t="s">
        <v>964</v>
      </c>
      <c r="J282" s="12" t="s">
        <v>931</v>
      </c>
      <c r="K282" s="12" t="s">
        <v>930</v>
      </c>
      <c r="L282" s="12" t="s">
        <v>929</v>
      </c>
      <c r="M282" s="4">
        <v>24164268</v>
      </c>
      <c r="N282" s="4">
        <v>0</v>
      </c>
      <c r="O282" s="4">
        <v>24164268</v>
      </c>
      <c r="P282" s="4">
        <v>0</v>
      </c>
      <c r="Q282" s="4">
        <v>24164268</v>
      </c>
      <c r="R282" s="68">
        <f t="shared" si="4"/>
        <v>1</v>
      </c>
      <c r="S282" s="3" t="s">
        <v>957</v>
      </c>
      <c r="T282" s="12" t="s">
        <v>5989</v>
      </c>
      <c r="U282" s="12" t="s">
        <v>956</v>
      </c>
      <c r="V282" s="12" t="s">
        <v>927</v>
      </c>
      <c r="W282" s="12" t="s">
        <v>955</v>
      </c>
      <c r="X282" s="12" t="s">
        <v>954</v>
      </c>
      <c r="Y282" s="12" t="s">
        <v>925</v>
      </c>
      <c r="Z282" s="12" t="s">
        <v>953</v>
      </c>
      <c r="AA282" s="12" t="s">
        <v>952</v>
      </c>
      <c r="AB282" s="12" t="s">
        <v>936</v>
      </c>
      <c r="AC282" s="13">
        <v>522</v>
      </c>
      <c r="AD282" s="12" t="s">
        <v>1041</v>
      </c>
      <c r="AE282" s="12" t="s">
        <v>1478</v>
      </c>
      <c r="AF282" s="12" t="s">
        <v>1477</v>
      </c>
      <c r="AG282" s="12" t="s">
        <v>1476</v>
      </c>
      <c r="AH282" s="12" t="s">
        <v>7594</v>
      </c>
      <c r="AI282" s="12" t="s">
        <v>1475</v>
      </c>
      <c r="AJ282" s="12" t="s">
        <v>950</v>
      </c>
      <c r="AK282" s="12" t="s">
        <v>1474</v>
      </c>
      <c r="AL282" s="12" t="s">
        <v>1473</v>
      </c>
    </row>
    <row r="283" spans="1:38" hidden="1" x14ac:dyDescent="0.25">
      <c r="A283" s="17">
        <v>800170433</v>
      </c>
      <c r="B283" s="14">
        <v>28722</v>
      </c>
      <c r="C283" s="12" t="s">
        <v>1475</v>
      </c>
      <c r="D283" s="12" t="s">
        <v>1479</v>
      </c>
      <c r="E283" s="12" t="s">
        <v>934</v>
      </c>
      <c r="F283" s="3" t="s">
        <v>933</v>
      </c>
      <c r="G283" s="12" t="s">
        <v>932</v>
      </c>
      <c r="H283" s="12" t="s">
        <v>963</v>
      </c>
      <c r="I283" s="12" t="s">
        <v>962</v>
      </c>
      <c r="J283" s="12" t="s">
        <v>931</v>
      </c>
      <c r="K283" s="12" t="s">
        <v>930</v>
      </c>
      <c r="L283" s="12" t="s">
        <v>929</v>
      </c>
      <c r="M283" s="4">
        <v>25301158</v>
      </c>
      <c r="N283" s="4">
        <v>0</v>
      </c>
      <c r="O283" s="4">
        <v>25301158</v>
      </c>
      <c r="P283" s="4">
        <v>0</v>
      </c>
      <c r="Q283" s="4">
        <v>25301158</v>
      </c>
      <c r="R283" s="68">
        <f t="shared" si="4"/>
        <v>1</v>
      </c>
      <c r="S283" s="3" t="s">
        <v>957</v>
      </c>
      <c r="T283" s="12" t="s">
        <v>5989</v>
      </c>
      <c r="U283" s="12" t="s">
        <v>956</v>
      </c>
      <c r="V283" s="12" t="s">
        <v>927</v>
      </c>
      <c r="W283" s="12" t="s">
        <v>955</v>
      </c>
      <c r="X283" s="12" t="s">
        <v>954</v>
      </c>
      <c r="Y283" s="12" t="s">
        <v>925</v>
      </c>
      <c r="Z283" s="12" t="s">
        <v>953</v>
      </c>
      <c r="AA283" s="12" t="s">
        <v>952</v>
      </c>
      <c r="AB283" s="12" t="s">
        <v>936</v>
      </c>
      <c r="AC283" s="13">
        <v>522</v>
      </c>
      <c r="AD283" s="12" t="s">
        <v>1041</v>
      </c>
      <c r="AE283" s="12" t="s">
        <v>1478</v>
      </c>
      <c r="AF283" s="12" t="s">
        <v>1477</v>
      </c>
      <c r="AG283" s="12" t="s">
        <v>1476</v>
      </c>
      <c r="AH283" s="12" t="s">
        <v>7594</v>
      </c>
      <c r="AI283" s="12" t="s">
        <v>1475</v>
      </c>
      <c r="AJ283" s="12" t="s">
        <v>950</v>
      </c>
      <c r="AK283" s="12" t="s">
        <v>1474</v>
      </c>
      <c r="AL283" s="12" t="s">
        <v>1473</v>
      </c>
    </row>
    <row r="284" spans="1:38" hidden="1" x14ac:dyDescent="0.25">
      <c r="A284" s="17">
        <v>800170433</v>
      </c>
      <c r="B284" s="14">
        <v>28722</v>
      </c>
      <c r="C284" s="12" t="s">
        <v>1475</v>
      </c>
      <c r="D284" s="12" t="s">
        <v>1479</v>
      </c>
      <c r="E284" s="12" t="s">
        <v>934</v>
      </c>
      <c r="F284" s="3" t="s">
        <v>933</v>
      </c>
      <c r="G284" s="12" t="s">
        <v>932</v>
      </c>
      <c r="H284" s="12" t="s">
        <v>940</v>
      </c>
      <c r="I284" s="12" t="s">
        <v>939</v>
      </c>
      <c r="J284" s="12" t="s">
        <v>931</v>
      </c>
      <c r="K284" s="12" t="s">
        <v>930</v>
      </c>
      <c r="L284" s="12" t="s">
        <v>929</v>
      </c>
      <c r="M284" s="4">
        <v>12925181</v>
      </c>
      <c r="N284" s="4">
        <v>0</v>
      </c>
      <c r="O284" s="4">
        <v>12925181</v>
      </c>
      <c r="P284" s="4">
        <v>0</v>
      </c>
      <c r="Q284" s="4">
        <v>12925181</v>
      </c>
      <c r="R284" s="68">
        <f t="shared" si="4"/>
        <v>1</v>
      </c>
      <c r="S284" s="3" t="s">
        <v>957</v>
      </c>
      <c r="T284" s="12" t="s">
        <v>5989</v>
      </c>
      <c r="U284" s="12" t="s">
        <v>956</v>
      </c>
      <c r="V284" s="12" t="s">
        <v>927</v>
      </c>
      <c r="W284" s="12" t="s">
        <v>955</v>
      </c>
      <c r="X284" s="12" t="s">
        <v>954</v>
      </c>
      <c r="Y284" s="12" t="s">
        <v>925</v>
      </c>
      <c r="Z284" s="12" t="s">
        <v>953</v>
      </c>
      <c r="AA284" s="12" t="s">
        <v>952</v>
      </c>
      <c r="AB284" s="12" t="s">
        <v>936</v>
      </c>
      <c r="AC284" s="13">
        <v>522</v>
      </c>
      <c r="AD284" s="12" t="s">
        <v>1041</v>
      </c>
      <c r="AE284" s="12" t="s">
        <v>1478</v>
      </c>
      <c r="AF284" s="12" t="s">
        <v>1477</v>
      </c>
      <c r="AG284" s="12" t="s">
        <v>1476</v>
      </c>
      <c r="AH284" s="12" t="s">
        <v>7594</v>
      </c>
      <c r="AI284" s="12" t="s">
        <v>1475</v>
      </c>
      <c r="AJ284" s="12" t="s">
        <v>950</v>
      </c>
      <c r="AK284" s="12" t="s">
        <v>1474</v>
      </c>
      <c r="AL284" s="12" t="s">
        <v>1473</v>
      </c>
    </row>
    <row r="285" spans="1:38" hidden="1" x14ac:dyDescent="0.25">
      <c r="A285" s="17">
        <v>800170433</v>
      </c>
      <c r="B285" s="14">
        <v>28722</v>
      </c>
      <c r="C285" s="12" t="s">
        <v>1475</v>
      </c>
      <c r="D285" s="12" t="s">
        <v>1479</v>
      </c>
      <c r="E285" s="12" t="s">
        <v>934</v>
      </c>
      <c r="F285" s="3" t="s">
        <v>933</v>
      </c>
      <c r="G285" s="12" t="s">
        <v>932</v>
      </c>
      <c r="H285" s="12" t="s">
        <v>961</v>
      </c>
      <c r="I285" s="12" t="s">
        <v>960</v>
      </c>
      <c r="J285" s="12" t="s">
        <v>931</v>
      </c>
      <c r="K285" s="12" t="s">
        <v>930</v>
      </c>
      <c r="L285" s="12" t="s">
        <v>929</v>
      </c>
      <c r="M285" s="4">
        <v>16239194</v>
      </c>
      <c r="N285" s="4">
        <v>0</v>
      </c>
      <c r="O285" s="4">
        <v>16239194</v>
      </c>
      <c r="P285" s="4">
        <v>0</v>
      </c>
      <c r="Q285" s="4">
        <v>16239194</v>
      </c>
      <c r="R285" s="68">
        <f t="shared" si="4"/>
        <v>1</v>
      </c>
      <c r="S285" s="3" t="s">
        <v>957</v>
      </c>
      <c r="T285" s="12" t="s">
        <v>5989</v>
      </c>
      <c r="U285" s="12" t="s">
        <v>956</v>
      </c>
      <c r="V285" s="12" t="s">
        <v>927</v>
      </c>
      <c r="W285" s="12" t="s">
        <v>955</v>
      </c>
      <c r="X285" s="12" t="s">
        <v>954</v>
      </c>
      <c r="Y285" s="12" t="s">
        <v>925</v>
      </c>
      <c r="Z285" s="12" t="s">
        <v>953</v>
      </c>
      <c r="AA285" s="12" t="s">
        <v>952</v>
      </c>
      <c r="AB285" s="12" t="s">
        <v>936</v>
      </c>
      <c r="AC285" s="13">
        <v>522</v>
      </c>
      <c r="AD285" s="12" t="s">
        <v>1041</v>
      </c>
      <c r="AE285" s="12" t="s">
        <v>1478</v>
      </c>
      <c r="AF285" s="12" t="s">
        <v>1477</v>
      </c>
      <c r="AG285" s="12" t="s">
        <v>1476</v>
      </c>
      <c r="AH285" s="12" t="s">
        <v>7594</v>
      </c>
      <c r="AI285" s="12" t="s">
        <v>1475</v>
      </c>
      <c r="AJ285" s="12" t="s">
        <v>950</v>
      </c>
      <c r="AK285" s="12" t="s">
        <v>1474</v>
      </c>
      <c r="AL285" s="12" t="s">
        <v>1473</v>
      </c>
    </row>
    <row r="286" spans="1:38" hidden="1" x14ac:dyDescent="0.25">
      <c r="A286" s="17">
        <v>800170433</v>
      </c>
      <c r="B286" s="14">
        <v>28722</v>
      </c>
      <c r="C286" s="12" t="s">
        <v>1475</v>
      </c>
      <c r="D286" s="12" t="s">
        <v>1479</v>
      </c>
      <c r="E286" s="12" t="s">
        <v>934</v>
      </c>
      <c r="F286" s="3" t="s">
        <v>933</v>
      </c>
      <c r="G286" s="12" t="s">
        <v>932</v>
      </c>
      <c r="H286" s="12" t="s">
        <v>959</v>
      </c>
      <c r="I286" s="12" t="s">
        <v>958</v>
      </c>
      <c r="J286" s="12" t="s">
        <v>931</v>
      </c>
      <c r="K286" s="12" t="s">
        <v>930</v>
      </c>
      <c r="L286" s="12" t="s">
        <v>929</v>
      </c>
      <c r="M286" s="4">
        <v>73698188</v>
      </c>
      <c r="N286" s="4">
        <v>0</v>
      </c>
      <c r="O286" s="4">
        <v>73698188</v>
      </c>
      <c r="P286" s="4">
        <v>0</v>
      </c>
      <c r="Q286" s="4">
        <v>73698188</v>
      </c>
      <c r="R286" s="68">
        <f t="shared" si="4"/>
        <v>1</v>
      </c>
      <c r="S286" s="3" t="s">
        <v>957</v>
      </c>
      <c r="T286" s="12" t="s">
        <v>5989</v>
      </c>
      <c r="U286" s="12" t="s">
        <v>956</v>
      </c>
      <c r="V286" s="12" t="s">
        <v>927</v>
      </c>
      <c r="W286" s="12" t="s">
        <v>955</v>
      </c>
      <c r="X286" s="12" t="s">
        <v>954</v>
      </c>
      <c r="Y286" s="12" t="s">
        <v>925</v>
      </c>
      <c r="Z286" s="12" t="s">
        <v>953</v>
      </c>
      <c r="AA286" s="12" t="s">
        <v>952</v>
      </c>
      <c r="AB286" s="12" t="s">
        <v>936</v>
      </c>
      <c r="AC286" s="13">
        <v>522</v>
      </c>
      <c r="AD286" s="12" t="s">
        <v>1041</v>
      </c>
      <c r="AE286" s="12" t="s">
        <v>1478</v>
      </c>
      <c r="AF286" s="12" t="s">
        <v>1477</v>
      </c>
      <c r="AG286" s="12" t="s">
        <v>1476</v>
      </c>
      <c r="AH286" s="12" t="s">
        <v>7594</v>
      </c>
      <c r="AI286" s="12" t="s">
        <v>1475</v>
      </c>
      <c r="AJ286" s="12" t="s">
        <v>950</v>
      </c>
      <c r="AK286" s="12" t="s">
        <v>1474</v>
      </c>
      <c r="AL286" s="12" t="s">
        <v>1473</v>
      </c>
    </row>
    <row r="287" spans="1:38" hidden="1" x14ac:dyDescent="0.25">
      <c r="A287" s="17">
        <v>800170433</v>
      </c>
      <c r="B287" s="14">
        <v>28722</v>
      </c>
      <c r="C287" s="12" t="s">
        <v>1475</v>
      </c>
      <c r="D287" s="12" t="s">
        <v>1479</v>
      </c>
      <c r="E287" s="12" t="s">
        <v>934</v>
      </c>
      <c r="F287" s="3" t="s">
        <v>933</v>
      </c>
      <c r="G287" s="12" t="s">
        <v>932</v>
      </c>
      <c r="H287" s="12" t="s">
        <v>977</v>
      </c>
      <c r="I287" s="12" t="s">
        <v>976</v>
      </c>
      <c r="J287" s="12" t="s">
        <v>931</v>
      </c>
      <c r="K287" s="12" t="s">
        <v>930</v>
      </c>
      <c r="L287" s="12" t="s">
        <v>929</v>
      </c>
      <c r="M287" s="4">
        <v>2452964</v>
      </c>
      <c r="N287" s="4">
        <v>0</v>
      </c>
      <c r="O287" s="4">
        <v>2452964</v>
      </c>
      <c r="P287" s="4">
        <v>0</v>
      </c>
      <c r="Q287" s="4">
        <v>2452964</v>
      </c>
      <c r="R287" s="68">
        <f t="shared" si="4"/>
        <v>1</v>
      </c>
      <c r="S287" s="3" t="s">
        <v>957</v>
      </c>
      <c r="T287" s="12" t="s">
        <v>5989</v>
      </c>
      <c r="U287" s="12" t="s">
        <v>956</v>
      </c>
      <c r="V287" s="12" t="s">
        <v>927</v>
      </c>
      <c r="W287" s="12" t="s">
        <v>955</v>
      </c>
      <c r="X287" s="12" t="s">
        <v>954</v>
      </c>
      <c r="Y287" s="12" t="s">
        <v>925</v>
      </c>
      <c r="Z287" s="12" t="s">
        <v>953</v>
      </c>
      <c r="AA287" s="12" t="s">
        <v>952</v>
      </c>
      <c r="AB287" s="12" t="s">
        <v>936</v>
      </c>
      <c r="AC287" s="13">
        <v>522</v>
      </c>
      <c r="AD287" s="12" t="s">
        <v>1041</v>
      </c>
      <c r="AE287" s="12" t="s">
        <v>1478</v>
      </c>
      <c r="AF287" s="12" t="s">
        <v>1477</v>
      </c>
      <c r="AG287" s="12" t="s">
        <v>1476</v>
      </c>
      <c r="AH287" s="12" t="s">
        <v>7594</v>
      </c>
      <c r="AI287" s="12" t="s">
        <v>1475</v>
      </c>
      <c r="AJ287" s="12" t="s">
        <v>950</v>
      </c>
      <c r="AK287" s="12" t="s">
        <v>1474</v>
      </c>
      <c r="AL287" s="12" t="s">
        <v>1473</v>
      </c>
    </row>
    <row r="288" spans="1:38" hidden="1" x14ac:dyDescent="0.25">
      <c r="A288" s="17">
        <v>800170433</v>
      </c>
      <c r="B288" s="14">
        <v>28722</v>
      </c>
      <c r="C288" s="12" t="s">
        <v>1475</v>
      </c>
      <c r="D288" s="12" t="s">
        <v>1479</v>
      </c>
      <c r="E288" s="12" t="s">
        <v>934</v>
      </c>
      <c r="F288" s="3" t="s">
        <v>933</v>
      </c>
      <c r="G288" s="12" t="s">
        <v>932</v>
      </c>
      <c r="H288" s="12" t="s">
        <v>975</v>
      </c>
      <c r="I288" s="12" t="s">
        <v>974</v>
      </c>
      <c r="J288" s="12" t="s">
        <v>931</v>
      </c>
      <c r="K288" s="12" t="s">
        <v>930</v>
      </c>
      <c r="L288" s="12" t="s">
        <v>929</v>
      </c>
      <c r="M288" s="4">
        <v>6999078</v>
      </c>
      <c r="N288" s="4">
        <v>0</v>
      </c>
      <c r="O288" s="4">
        <v>6999078</v>
      </c>
      <c r="P288" s="4">
        <v>0</v>
      </c>
      <c r="Q288" s="4">
        <v>6999078</v>
      </c>
      <c r="R288" s="68">
        <f t="shared" si="4"/>
        <v>1</v>
      </c>
      <c r="S288" s="3" t="s">
        <v>957</v>
      </c>
      <c r="T288" s="12" t="s">
        <v>5989</v>
      </c>
      <c r="U288" s="12" t="s">
        <v>956</v>
      </c>
      <c r="V288" s="12" t="s">
        <v>927</v>
      </c>
      <c r="W288" s="12" t="s">
        <v>955</v>
      </c>
      <c r="X288" s="12" t="s">
        <v>954</v>
      </c>
      <c r="Y288" s="12" t="s">
        <v>925</v>
      </c>
      <c r="Z288" s="12" t="s">
        <v>953</v>
      </c>
      <c r="AA288" s="12" t="s">
        <v>952</v>
      </c>
      <c r="AB288" s="12" t="s">
        <v>936</v>
      </c>
      <c r="AC288" s="13">
        <v>522</v>
      </c>
      <c r="AD288" s="12" t="s">
        <v>1041</v>
      </c>
      <c r="AE288" s="12" t="s">
        <v>1478</v>
      </c>
      <c r="AF288" s="12" t="s">
        <v>1477</v>
      </c>
      <c r="AG288" s="12" t="s">
        <v>1476</v>
      </c>
      <c r="AH288" s="12" t="s">
        <v>7594</v>
      </c>
      <c r="AI288" s="12" t="s">
        <v>1475</v>
      </c>
      <c r="AJ288" s="12" t="s">
        <v>950</v>
      </c>
      <c r="AK288" s="12" t="s">
        <v>1474</v>
      </c>
      <c r="AL288" s="12" t="s">
        <v>1473</v>
      </c>
    </row>
    <row r="289" spans="1:38" hidden="1" x14ac:dyDescent="0.25">
      <c r="A289" s="17">
        <v>800170433</v>
      </c>
      <c r="B289" s="14">
        <v>28722</v>
      </c>
      <c r="C289" s="12" t="s">
        <v>1475</v>
      </c>
      <c r="D289" s="12" t="s">
        <v>1479</v>
      </c>
      <c r="E289" s="12" t="s">
        <v>934</v>
      </c>
      <c r="F289" s="3" t="s">
        <v>933</v>
      </c>
      <c r="G289" s="12" t="s">
        <v>932</v>
      </c>
      <c r="H289" s="12" t="s">
        <v>938</v>
      </c>
      <c r="I289" s="12" t="s">
        <v>937</v>
      </c>
      <c r="J289" s="12" t="s">
        <v>931</v>
      </c>
      <c r="K289" s="12" t="s">
        <v>930</v>
      </c>
      <c r="L289" s="12" t="s">
        <v>929</v>
      </c>
      <c r="M289" s="4">
        <v>1582991</v>
      </c>
      <c r="N289" s="4">
        <v>0</v>
      </c>
      <c r="O289" s="4">
        <v>1582991</v>
      </c>
      <c r="P289" s="4">
        <v>0</v>
      </c>
      <c r="Q289" s="4">
        <v>1582991</v>
      </c>
      <c r="R289" s="68">
        <f t="shared" si="4"/>
        <v>1</v>
      </c>
      <c r="S289" s="3" t="s">
        <v>957</v>
      </c>
      <c r="T289" s="12" t="s">
        <v>5989</v>
      </c>
      <c r="U289" s="12" t="s">
        <v>956</v>
      </c>
      <c r="V289" s="12" t="s">
        <v>927</v>
      </c>
      <c r="W289" s="12" t="s">
        <v>955</v>
      </c>
      <c r="X289" s="12" t="s">
        <v>954</v>
      </c>
      <c r="Y289" s="12" t="s">
        <v>925</v>
      </c>
      <c r="Z289" s="12" t="s">
        <v>953</v>
      </c>
      <c r="AA289" s="12" t="s">
        <v>952</v>
      </c>
      <c r="AB289" s="12" t="s">
        <v>936</v>
      </c>
      <c r="AC289" s="13">
        <v>522</v>
      </c>
      <c r="AD289" s="12" t="s">
        <v>1041</v>
      </c>
      <c r="AE289" s="12" t="s">
        <v>1478</v>
      </c>
      <c r="AF289" s="12" t="s">
        <v>1477</v>
      </c>
      <c r="AG289" s="12" t="s">
        <v>1476</v>
      </c>
      <c r="AH289" s="12" t="s">
        <v>7594</v>
      </c>
      <c r="AI289" s="12" t="s">
        <v>1475</v>
      </c>
      <c r="AJ289" s="12" t="s">
        <v>950</v>
      </c>
      <c r="AK289" s="12" t="s">
        <v>1474</v>
      </c>
      <c r="AL289" s="12" t="s">
        <v>1473</v>
      </c>
    </row>
    <row r="290" spans="1:38" hidden="1" x14ac:dyDescent="0.25">
      <c r="A290" s="17">
        <v>800170433</v>
      </c>
      <c r="B290" s="14">
        <v>28722</v>
      </c>
      <c r="C290" s="12" t="s">
        <v>1475</v>
      </c>
      <c r="D290" s="12" t="s">
        <v>1479</v>
      </c>
      <c r="E290" s="12" t="s">
        <v>934</v>
      </c>
      <c r="F290" s="3" t="s">
        <v>933</v>
      </c>
      <c r="G290" s="12" t="s">
        <v>932</v>
      </c>
      <c r="H290" s="12" t="s">
        <v>973</v>
      </c>
      <c r="I290" s="12" t="s">
        <v>972</v>
      </c>
      <c r="J290" s="12" t="s">
        <v>931</v>
      </c>
      <c r="K290" s="12" t="s">
        <v>930</v>
      </c>
      <c r="L290" s="12" t="s">
        <v>929</v>
      </c>
      <c r="M290" s="4">
        <v>9424305</v>
      </c>
      <c r="N290" s="4">
        <v>0</v>
      </c>
      <c r="O290" s="4">
        <v>9424305</v>
      </c>
      <c r="P290" s="4">
        <v>0</v>
      </c>
      <c r="Q290" s="4">
        <v>9424305</v>
      </c>
      <c r="R290" s="68">
        <f t="shared" si="4"/>
        <v>1</v>
      </c>
      <c r="S290" s="3" t="s">
        <v>957</v>
      </c>
      <c r="T290" s="12" t="s">
        <v>5989</v>
      </c>
      <c r="U290" s="12" t="s">
        <v>956</v>
      </c>
      <c r="V290" s="12" t="s">
        <v>927</v>
      </c>
      <c r="W290" s="12" t="s">
        <v>955</v>
      </c>
      <c r="X290" s="12" t="s">
        <v>954</v>
      </c>
      <c r="Y290" s="12" t="s">
        <v>925</v>
      </c>
      <c r="Z290" s="12" t="s">
        <v>953</v>
      </c>
      <c r="AA290" s="12" t="s">
        <v>952</v>
      </c>
      <c r="AB290" s="12" t="s">
        <v>936</v>
      </c>
      <c r="AC290" s="13">
        <v>522</v>
      </c>
      <c r="AD290" s="12" t="s">
        <v>1041</v>
      </c>
      <c r="AE290" s="12" t="s">
        <v>1478</v>
      </c>
      <c r="AF290" s="12" t="s">
        <v>1477</v>
      </c>
      <c r="AG290" s="12" t="s">
        <v>1476</v>
      </c>
      <c r="AH290" s="12" t="s">
        <v>7594</v>
      </c>
      <c r="AI290" s="12" t="s">
        <v>1475</v>
      </c>
      <c r="AJ290" s="12" t="s">
        <v>950</v>
      </c>
      <c r="AK290" s="12" t="s">
        <v>1474</v>
      </c>
      <c r="AL290" s="12" t="s">
        <v>1473</v>
      </c>
    </row>
    <row r="291" spans="1:38" hidden="1" x14ac:dyDescent="0.25">
      <c r="A291" s="17">
        <v>800170433</v>
      </c>
      <c r="B291" s="14">
        <v>28722</v>
      </c>
      <c r="C291" s="12" t="s">
        <v>1475</v>
      </c>
      <c r="D291" s="12" t="s">
        <v>1479</v>
      </c>
      <c r="E291" s="12" t="s">
        <v>934</v>
      </c>
      <c r="F291" s="3" t="s">
        <v>933</v>
      </c>
      <c r="G291" s="12" t="s">
        <v>932</v>
      </c>
      <c r="H291" s="12" t="s">
        <v>971</v>
      </c>
      <c r="I291" s="12" t="s">
        <v>970</v>
      </c>
      <c r="J291" s="12" t="s">
        <v>931</v>
      </c>
      <c r="K291" s="12" t="s">
        <v>930</v>
      </c>
      <c r="L291" s="12" t="s">
        <v>929</v>
      </c>
      <c r="M291" s="4">
        <v>7717742</v>
      </c>
      <c r="N291" s="4">
        <v>-4667163</v>
      </c>
      <c r="O291" s="4">
        <v>3050579</v>
      </c>
      <c r="P291" s="4">
        <v>0</v>
      </c>
      <c r="Q291" s="4">
        <v>3050579</v>
      </c>
      <c r="R291" s="68">
        <f t="shared" si="4"/>
        <v>1</v>
      </c>
      <c r="S291" s="3" t="s">
        <v>957</v>
      </c>
      <c r="T291" s="12" t="s">
        <v>5989</v>
      </c>
      <c r="U291" s="12" t="s">
        <v>956</v>
      </c>
      <c r="V291" s="12" t="s">
        <v>927</v>
      </c>
      <c r="W291" s="12" t="s">
        <v>955</v>
      </c>
      <c r="X291" s="12" t="s">
        <v>954</v>
      </c>
      <c r="Y291" s="12" t="s">
        <v>925</v>
      </c>
      <c r="Z291" s="12" t="s">
        <v>953</v>
      </c>
      <c r="AA291" s="12" t="s">
        <v>952</v>
      </c>
      <c r="AB291" s="12" t="s">
        <v>936</v>
      </c>
      <c r="AC291" s="13">
        <v>522</v>
      </c>
      <c r="AD291" s="12" t="s">
        <v>1041</v>
      </c>
      <c r="AE291" s="12" t="s">
        <v>1478</v>
      </c>
      <c r="AF291" s="12" t="s">
        <v>1477</v>
      </c>
      <c r="AG291" s="12" t="s">
        <v>1476</v>
      </c>
      <c r="AH291" s="12" t="s">
        <v>7594</v>
      </c>
      <c r="AI291" s="12" t="s">
        <v>1475</v>
      </c>
      <c r="AJ291" s="12" t="s">
        <v>950</v>
      </c>
      <c r="AK291" s="12" t="s">
        <v>1474</v>
      </c>
      <c r="AL291" s="12" t="s">
        <v>1473</v>
      </c>
    </row>
    <row r="292" spans="1:38" hidden="1" x14ac:dyDescent="0.25">
      <c r="A292" s="17">
        <v>800170433</v>
      </c>
      <c r="B292" s="14">
        <v>28722</v>
      </c>
      <c r="C292" s="12" t="s">
        <v>1475</v>
      </c>
      <c r="D292" s="12" t="s">
        <v>1479</v>
      </c>
      <c r="E292" s="12" t="s">
        <v>934</v>
      </c>
      <c r="F292" s="3" t="s">
        <v>933</v>
      </c>
      <c r="G292" s="12" t="s">
        <v>932</v>
      </c>
      <c r="H292" s="12" t="s">
        <v>969</v>
      </c>
      <c r="I292" s="12" t="s">
        <v>968</v>
      </c>
      <c r="J292" s="12" t="s">
        <v>931</v>
      </c>
      <c r="K292" s="12" t="s">
        <v>930</v>
      </c>
      <c r="L292" s="12" t="s">
        <v>929</v>
      </c>
      <c r="M292" s="4">
        <v>3496349</v>
      </c>
      <c r="N292" s="4">
        <v>-3496349</v>
      </c>
      <c r="O292" s="4">
        <v>0</v>
      </c>
      <c r="P292" s="4">
        <v>0</v>
      </c>
      <c r="Q292" s="4">
        <v>0</v>
      </c>
      <c r="R292" s="68">
        <f t="shared" si="4"/>
        <v>0</v>
      </c>
      <c r="S292" s="3" t="s">
        <v>957</v>
      </c>
      <c r="T292" s="12" t="s">
        <v>5989</v>
      </c>
      <c r="U292" s="12" t="s">
        <v>956</v>
      </c>
      <c r="V292" s="12" t="s">
        <v>927</v>
      </c>
      <c r="W292" s="12" t="s">
        <v>955</v>
      </c>
      <c r="X292" s="12" t="s">
        <v>954</v>
      </c>
      <c r="Y292" s="12" t="s">
        <v>925</v>
      </c>
      <c r="Z292" s="12" t="s">
        <v>953</v>
      </c>
      <c r="AA292" s="12" t="s">
        <v>952</v>
      </c>
      <c r="AB292" s="12" t="s">
        <v>936</v>
      </c>
      <c r="AC292" s="13">
        <v>522</v>
      </c>
      <c r="AD292" s="12" t="s">
        <v>1041</v>
      </c>
      <c r="AE292" s="12" t="s">
        <v>1478</v>
      </c>
      <c r="AF292" s="12" t="s">
        <v>1477</v>
      </c>
      <c r="AG292" s="12" t="s">
        <v>1476</v>
      </c>
      <c r="AH292" s="12" t="s">
        <v>7594</v>
      </c>
      <c r="AI292" s="12" t="s">
        <v>1475</v>
      </c>
      <c r="AJ292" s="12" t="s">
        <v>950</v>
      </c>
      <c r="AK292" s="12" t="s">
        <v>1474</v>
      </c>
      <c r="AL292" s="12" t="s">
        <v>1473</v>
      </c>
    </row>
    <row r="293" spans="1:38" hidden="1" x14ac:dyDescent="0.25">
      <c r="A293" s="17">
        <v>7183448</v>
      </c>
      <c r="B293" s="14">
        <v>28822</v>
      </c>
      <c r="C293" s="12" t="s">
        <v>1223</v>
      </c>
      <c r="D293" s="12" t="s">
        <v>1472</v>
      </c>
      <c r="E293" s="12" t="s">
        <v>934</v>
      </c>
      <c r="F293" s="3" t="s">
        <v>933</v>
      </c>
      <c r="G293" s="12" t="s">
        <v>932</v>
      </c>
      <c r="H293" s="12" t="s">
        <v>1105</v>
      </c>
      <c r="I293" s="12" t="s">
        <v>1104</v>
      </c>
      <c r="J293" s="12" t="s">
        <v>931</v>
      </c>
      <c r="K293" s="12" t="s">
        <v>930</v>
      </c>
      <c r="L293" s="12" t="s">
        <v>929</v>
      </c>
      <c r="M293" s="4">
        <v>47906816</v>
      </c>
      <c r="N293" s="4">
        <v>0</v>
      </c>
      <c r="O293" s="4">
        <v>47906816</v>
      </c>
      <c r="P293" s="4">
        <v>278528</v>
      </c>
      <c r="Q293" s="4">
        <v>47628288</v>
      </c>
      <c r="R293" s="68">
        <f t="shared" si="4"/>
        <v>0.9941860465116279</v>
      </c>
      <c r="S293" s="3" t="s">
        <v>928</v>
      </c>
      <c r="T293" s="12" t="s">
        <v>7593</v>
      </c>
      <c r="U293" s="12" t="s">
        <v>1471</v>
      </c>
      <c r="V293" s="12" t="s">
        <v>927</v>
      </c>
      <c r="W293" s="12" t="s">
        <v>926</v>
      </c>
      <c r="X293" s="12" t="s">
        <v>1470</v>
      </c>
      <c r="Y293" s="12" t="s">
        <v>925</v>
      </c>
      <c r="Z293" s="12" t="s">
        <v>984</v>
      </c>
      <c r="AA293" s="12" t="s">
        <v>983</v>
      </c>
      <c r="AB293" s="12" t="s">
        <v>1433</v>
      </c>
      <c r="AC293" s="13">
        <v>20922</v>
      </c>
      <c r="AD293" s="12" t="s">
        <v>1039</v>
      </c>
      <c r="AE293" s="12" t="s">
        <v>7592</v>
      </c>
      <c r="AF293" s="12" t="s">
        <v>7591</v>
      </c>
      <c r="AG293" s="12" t="s">
        <v>7590</v>
      </c>
      <c r="AH293" s="12"/>
      <c r="AI293" s="12" t="s">
        <v>1223</v>
      </c>
      <c r="AJ293" s="12" t="s">
        <v>1083</v>
      </c>
      <c r="AK293" s="12" t="s">
        <v>1469</v>
      </c>
      <c r="AL293" s="12" t="s">
        <v>1468</v>
      </c>
    </row>
    <row r="294" spans="1:38" hidden="1" x14ac:dyDescent="0.25">
      <c r="A294" s="17">
        <v>1065624184</v>
      </c>
      <c r="B294" s="14">
        <v>28922</v>
      </c>
      <c r="C294" s="12" t="s">
        <v>1223</v>
      </c>
      <c r="D294" s="12" t="s">
        <v>1467</v>
      </c>
      <c r="E294" s="12" t="s">
        <v>934</v>
      </c>
      <c r="F294" s="3" t="s">
        <v>933</v>
      </c>
      <c r="G294" s="12" t="s">
        <v>932</v>
      </c>
      <c r="H294" s="12" t="s">
        <v>949</v>
      </c>
      <c r="I294" s="12" t="s">
        <v>948</v>
      </c>
      <c r="J294" s="12" t="s">
        <v>931</v>
      </c>
      <c r="K294" s="12" t="s">
        <v>930</v>
      </c>
      <c r="L294" s="12" t="s">
        <v>929</v>
      </c>
      <c r="M294" s="4">
        <v>40591872</v>
      </c>
      <c r="N294" s="4">
        <v>-19178189</v>
      </c>
      <c r="O294" s="4">
        <v>21413683</v>
      </c>
      <c r="P294" s="4">
        <v>0</v>
      </c>
      <c r="Q294" s="4">
        <v>21413683</v>
      </c>
      <c r="R294" s="68">
        <f t="shared" si="4"/>
        <v>1</v>
      </c>
      <c r="S294" s="3" t="s">
        <v>928</v>
      </c>
      <c r="T294" s="12" t="s">
        <v>7589</v>
      </c>
      <c r="U294" s="12" t="s">
        <v>1466</v>
      </c>
      <c r="V294" s="12" t="s">
        <v>927</v>
      </c>
      <c r="W294" s="12" t="s">
        <v>926</v>
      </c>
      <c r="X294" s="12" t="s">
        <v>1465</v>
      </c>
      <c r="Y294" s="12" t="s">
        <v>925</v>
      </c>
      <c r="Z294" s="12" t="s">
        <v>1015</v>
      </c>
      <c r="AA294" s="12" t="s">
        <v>1014</v>
      </c>
      <c r="AB294" s="12" t="s">
        <v>1464</v>
      </c>
      <c r="AC294" s="13">
        <v>13022</v>
      </c>
      <c r="AD294" s="12" t="s">
        <v>1037</v>
      </c>
      <c r="AE294" s="12" t="s">
        <v>7588</v>
      </c>
      <c r="AF294" s="12" t="s">
        <v>7587</v>
      </c>
      <c r="AG294" s="12" t="s">
        <v>7586</v>
      </c>
      <c r="AH294" s="12"/>
      <c r="AI294" s="12" t="s">
        <v>1223</v>
      </c>
      <c r="AJ294" s="12" t="s">
        <v>1083</v>
      </c>
      <c r="AK294" s="12" t="s">
        <v>1462</v>
      </c>
      <c r="AL294" s="12" t="s">
        <v>1461</v>
      </c>
    </row>
    <row r="295" spans="1:38" hidden="1" x14ac:dyDescent="0.25">
      <c r="A295" s="17">
        <v>8163295</v>
      </c>
      <c r="B295" s="14">
        <v>29022</v>
      </c>
      <c r="C295" s="12" t="s">
        <v>1223</v>
      </c>
      <c r="D295" s="12" t="s">
        <v>1460</v>
      </c>
      <c r="E295" s="12" t="s">
        <v>934</v>
      </c>
      <c r="F295" s="3" t="s">
        <v>933</v>
      </c>
      <c r="G295" s="12" t="s">
        <v>932</v>
      </c>
      <c r="H295" s="12" t="s">
        <v>949</v>
      </c>
      <c r="I295" s="12" t="s">
        <v>948</v>
      </c>
      <c r="J295" s="12" t="s">
        <v>931</v>
      </c>
      <c r="K295" s="12" t="s">
        <v>930</v>
      </c>
      <c r="L295" s="12" t="s">
        <v>929</v>
      </c>
      <c r="M295" s="4">
        <v>48047718</v>
      </c>
      <c r="N295" s="4">
        <v>0</v>
      </c>
      <c r="O295" s="4">
        <v>48047718</v>
      </c>
      <c r="P295" s="4">
        <v>13244825</v>
      </c>
      <c r="Q295" s="4">
        <v>34802893</v>
      </c>
      <c r="R295" s="68">
        <f t="shared" si="4"/>
        <v>0.72434018614578111</v>
      </c>
      <c r="S295" s="3" t="s">
        <v>928</v>
      </c>
      <c r="T295" s="12" t="s">
        <v>7585</v>
      </c>
      <c r="U295" s="12" t="s">
        <v>1459</v>
      </c>
      <c r="V295" s="12" t="s">
        <v>927</v>
      </c>
      <c r="W295" s="12" t="s">
        <v>926</v>
      </c>
      <c r="X295" s="12" t="s">
        <v>1458</v>
      </c>
      <c r="Y295" s="12" t="s">
        <v>925</v>
      </c>
      <c r="Z295" s="12" t="s">
        <v>984</v>
      </c>
      <c r="AA295" s="12" t="s">
        <v>983</v>
      </c>
      <c r="AB295" s="12" t="s">
        <v>1457</v>
      </c>
      <c r="AC295" s="13">
        <v>10022</v>
      </c>
      <c r="AD295" s="12" t="s">
        <v>1036</v>
      </c>
      <c r="AE295" s="12" t="s">
        <v>7584</v>
      </c>
      <c r="AF295" s="12" t="s">
        <v>7583</v>
      </c>
      <c r="AG295" s="12" t="s">
        <v>7582</v>
      </c>
      <c r="AH295" s="12"/>
      <c r="AI295" s="12" t="s">
        <v>1223</v>
      </c>
      <c r="AJ295" s="12" t="s">
        <v>1083</v>
      </c>
      <c r="AK295" s="12" t="s">
        <v>1455</v>
      </c>
      <c r="AL295" s="12" t="s">
        <v>1454</v>
      </c>
    </row>
    <row r="296" spans="1:38" hidden="1" x14ac:dyDescent="0.25">
      <c r="A296" s="17">
        <v>53081127</v>
      </c>
      <c r="B296" s="14">
        <v>29122</v>
      </c>
      <c r="C296" s="12" t="s">
        <v>1223</v>
      </c>
      <c r="D296" s="12" t="s">
        <v>1453</v>
      </c>
      <c r="E296" s="12" t="s">
        <v>934</v>
      </c>
      <c r="F296" s="3" t="s">
        <v>933</v>
      </c>
      <c r="G296" s="12" t="s">
        <v>932</v>
      </c>
      <c r="H296" s="12" t="s">
        <v>949</v>
      </c>
      <c r="I296" s="12" t="s">
        <v>948</v>
      </c>
      <c r="J296" s="12" t="s">
        <v>931</v>
      </c>
      <c r="K296" s="12" t="s">
        <v>930</v>
      </c>
      <c r="L296" s="12" t="s">
        <v>929</v>
      </c>
      <c r="M296" s="4">
        <v>39261202</v>
      </c>
      <c r="N296" s="4">
        <v>12716179</v>
      </c>
      <c r="O296" s="4">
        <v>51977381</v>
      </c>
      <c r="P296" s="4">
        <v>12716179</v>
      </c>
      <c r="Q296" s="4">
        <v>39261202</v>
      </c>
      <c r="R296" s="68">
        <f t="shared" si="4"/>
        <v>0.75535167883891652</v>
      </c>
      <c r="S296" s="3" t="s">
        <v>928</v>
      </c>
      <c r="T296" s="12" t="s">
        <v>7581</v>
      </c>
      <c r="U296" s="12" t="s">
        <v>1452</v>
      </c>
      <c r="V296" s="12" t="s">
        <v>927</v>
      </c>
      <c r="W296" s="12" t="s">
        <v>926</v>
      </c>
      <c r="X296" s="12" t="s">
        <v>1451</v>
      </c>
      <c r="Y296" s="12" t="s">
        <v>925</v>
      </c>
      <c r="Z296" s="12" t="s">
        <v>1409</v>
      </c>
      <c r="AA296" s="12" t="s">
        <v>1408</v>
      </c>
      <c r="AB296" s="12" t="s">
        <v>1450</v>
      </c>
      <c r="AC296" s="13">
        <v>20622</v>
      </c>
      <c r="AD296" s="12" t="s">
        <v>1035</v>
      </c>
      <c r="AE296" s="12" t="s">
        <v>7580</v>
      </c>
      <c r="AF296" s="12" t="s">
        <v>7579</v>
      </c>
      <c r="AG296" s="12" t="s">
        <v>7578</v>
      </c>
      <c r="AH296" s="12"/>
      <c r="AI296" s="12" t="s">
        <v>1223</v>
      </c>
      <c r="AJ296" s="12" t="s">
        <v>1083</v>
      </c>
      <c r="AK296" s="12" t="s">
        <v>1449</v>
      </c>
      <c r="AL296" s="12" t="s">
        <v>1448</v>
      </c>
    </row>
    <row r="297" spans="1:38" hidden="1" x14ac:dyDescent="0.25">
      <c r="A297" s="17">
        <v>1023930705</v>
      </c>
      <c r="B297" s="14">
        <v>29222</v>
      </c>
      <c r="C297" s="12" t="s">
        <v>1223</v>
      </c>
      <c r="D297" s="12" t="s">
        <v>1447</v>
      </c>
      <c r="E297" s="12" t="s">
        <v>934</v>
      </c>
      <c r="F297" s="3" t="s">
        <v>933</v>
      </c>
      <c r="G297" s="12" t="s">
        <v>932</v>
      </c>
      <c r="H297" s="12" t="s">
        <v>1105</v>
      </c>
      <c r="I297" s="12" t="s">
        <v>1104</v>
      </c>
      <c r="J297" s="12" t="s">
        <v>931</v>
      </c>
      <c r="K297" s="12" t="s">
        <v>930</v>
      </c>
      <c r="L297" s="12" t="s">
        <v>929</v>
      </c>
      <c r="M297" s="4">
        <v>61807968</v>
      </c>
      <c r="N297" s="4">
        <v>-28244591</v>
      </c>
      <c r="O297" s="4">
        <v>33563377</v>
      </c>
      <c r="P297" s="4">
        <v>0</v>
      </c>
      <c r="Q297" s="4">
        <v>33563377</v>
      </c>
      <c r="R297" s="68">
        <f t="shared" si="4"/>
        <v>1</v>
      </c>
      <c r="S297" s="3" t="s">
        <v>928</v>
      </c>
      <c r="T297" s="12" t="s">
        <v>7577</v>
      </c>
      <c r="U297" s="12" t="s">
        <v>1446</v>
      </c>
      <c r="V297" s="12" t="s">
        <v>927</v>
      </c>
      <c r="W297" s="12" t="s">
        <v>926</v>
      </c>
      <c r="X297" s="12" t="s">
        <v>1445</v>
      </c>
      <c r="Y297" s="12" t="s">
        <v>925</v>
      </c>
      <c r="Z297" s="12" t="s">
        <v>924</v>
      </c>
      <c r="AA297" s="12" t="s">
        <v>923</v>
      </c>
      <c r="AB297" s="12" t="s">
        <v>1279</v>
      </c>
      <c r="AC297" s="13">
        <v>22422</v>
      </c>
      <c r="AD297" s="12" t="s">
        <v>1034</v>
      </c>
      <c r="AE297" s="12" t="s">
        <v>7576</v>
      </c>
      <c r="AF297" s="12" t="s">
        <v>7575</v>
      </c>
      <c r="AG297" s="12" t="s">
        <v>7574</v>
      </c>
      <c r="AH297" s="12"/>
      <c r="AI297" s="12" t="s">
        <v>1223</v>
      </c>
      <c r="AJ297" s="12" t="s">
        <v>1083</v>
      </c>
      <c r="AK297" s="12" t="s">
        <v>1443</v>
      </c>
      <c r="AL297" s="12" t="s">
        <v>1442</v>
      </c>
    </row>
    <row r="298" spans="1:38" hidden="1" x14ac:dyDescent="0.25">
      <c r="A298" s="17">
        <v>1013587863</v>
      </c>
      <c r="B298" s="14">
        <v>29322</v>
      </c>
      <c r="C298" s="12" t="s">
        <v>1223</v>
      </c>
      <c r="D298" s="12" t="s">
        <v>1441</v>
      </c>
      <c r="E298" s="12" t="s">
        <v>934</v>
      </c>
      <c r="F298" s="3" t="s">
        <v>933</v>
      </c>
      <c r="G298" s="12" t="s">
        <v>932</v>
      </c>
      <c r="H298" s="12" t="s">
        <v>949</v>
      </c>
      <c r="I298" s="12" t="s">
        <v>948</v>
      </c>
      <c r="J298" s="12" t="s">
        <v>931</v>
      </c>
      <c r="K298" s="12" t="s">
        <v>930</v>
      </c>
      <c r="L298" s="12" t="s">
        <v>929</v>
      </c>
      <c r="M298" s="4">
        <v>17500467</v>
      </c>
      <c r="N298" s="4">
        <v>0</v>
      </c>
      <c r="O298" s="4">
        <v>17500467</v>
      </c>
      <c r="P298" s="4">
        <v>4938376</v>
      </c>
      <c r="Q298" s="4">
        <v>12562091</v>
      </c>
      <c r="R298" s="68">
        <f t="shared" si="4"/>
        <v>0.71781461603281782</v>
      </c>
      <c r="S298" s="3" t="s">
        <v>928</v>
      </c>
      <c r="T298" s="12" t="s">
        <v>7573</v>
      </c>
      <c r="U298" s="12" t="s">
        <v>1440</v>
      </c>
      <c r="V298" s="12" t="s">
        <v>927</v>
      </c>
      <c r="W298" s="12" t="s">
        <v>926</v>
      </c>
      <c r="X298" s="12" t="s">
        <v>1439</v>
      </c>
      <c r="Y298" s="12" t="s">
        <v>925</v>
      </c>
      <c r="Z298" s="12" t="s">
        <v>984</v>
      </c>
      <c r="AA298" s="12" t="s">
        <v>983</v>
      </c>
      <c r="AB298" s="12" t="s">
        <v>1415</v>
      </c>
      <c r="AC298" s="13">
        <v>21922</v>
      </c>
      <c r="AD298" s="12" t="s">
        <v>1033</v>
      </c>
      <c r="AE298" s="12" t="s">
        <v>7572</v>
      </c>
      <c r="AF298" s="12" t="s">
        <v>7571</v>
      </c>
      <c r="AG298" s="12" t="s">
        <v>7570</v>
      </c>
      <c r="AH298" s="12"/>
      <c r="AI298" s="12" t="s">
        <v>1223</v>
      </c>
      <c r="AJ298" s="12" t="s">
        <v>943</v>
      </c>
      <c r="AK298" s="12" t="s">
        <v>1438</v>
      </c>
      <c r="AL298" s="12" t="s">
        <v>1437</v>
      </c>
    </row>
    <row r="299" spans="1:38" hidden="1" x14ac:dyDescent="0.25">
      <c r="A299" s="17">
        <v>79610881</v>
      </c>
      <c r="B299" s="14">
        <v>29422</v>
      </c>
      <c r="C299" s="12" t="s">
        <v>1223</v>
      </c>
      <c r="D299" s="12" t="s">
        <v>1436</v>
      </c>
      <c r="E299" s="12" t="s">
        <v>1002</v>
      </c>
      <c r="F299" s="3" t="s">
        <v>933</v>
      </c>
      <c r="G299" s="12" t="s">
        <v>932</v>
      </c>
      <c r="H299" s="12" t="s">
        <v>1105</v>
      </c>
      <c r="I299" s="12" t="s">
        <v>1104</v>
      </c>
      <c r="J299" s="12" t="s">
        <v>931</v>
      </c>
      <c r="K299" s="12" t="s">
        <v>930</v>
      </c>
      <c r="L299" s="12" t="s">
        <v>929</v>
      </c>
      <c r="M299" s="4">
        <v>56262656</v>
      </c>
      <c r="N299" s="4">
        <v>0</v>
      </c>
      <c r="O299" s="4">
        <v>56262656</v>
      </c>
      <c r="P299" s="4">
        <v>56262656</v>
      </c>
      <c r="Q299" s="4">
        <v>0</v>
      </c>
      <c r="R299" s="68">
        <f t="shared" si="4"/>
        <v>0</v>
      </c>
      <c r="S299" s="3" t="s">
        <v>928</v>
      </c>
      <c r="T299" s="12" t="s">
        <v>7569</v>
      </c>
      <c r="U299" s="12" t="s">
        <v>1435</v>
      </c>
      <c r="V299" s="12" t="s">
        <v>927</v>
      </c>
      <c r="W299" s="12" t="s">
        <v>926</v>
      </c>
      <c r="X299" s="12" t="s">
        <v>1434</v>
      </c>
      <c r="Y299" s="12" t="s">
        <v>925</v>
      </c>
      <c r="Z299" s="12" t="s">
        <v>924</v>
      </c>
      <c r="AA299" s="12" t="s">
        <v>923</v>
      </c>
      <c r="AB299" s="12" t="s">
        <v>1427</v>
      </c>
      <c r="AC299" s="13">
        <v>21022</v>
      </c>
      <c r="AD299" s="12" t="s">
        <v>1032</v>
      </c>
      <c r="AE299" s="12"/>
      <c r="AF299" s="12"/>
      <c r="AG299" s="12"/>
      <c r="AH299" s="12"/>
      <c r="AI299" s="12" t="s">
        <v>1223</v>
      </c>
      <c r="AJ299" s="12" t="s">
        <v>1083</v>
      </c>
      <c r="AK299" s="12" t="s">
        <v>1432</v>
      </c>
      <c r="AL299" s="12" t="s">
        <v>1431</v>
      </c>
    </row>
    <row r="300" spans="1:38" hidden="1" x14ac:dyDescent="0.25">
      <c r="A300" s="17">
        <v>1018463593</v>
      </c>
      <c r="B300" s="14">
        <v>29522</v>
      </c>
      <c r="C300" s="12" t="s">
        <v>1223</v>
      </c>
      <c r="D300" s="12" t="s">
        <v>1430</v>
      </c>
      <c r="E300" s="12" t="s">
        <v>934</v>
      </c>
      <c r="F300" s="3" t="s">
        <v>933</v>
      </c>
      <c r="G300" s="12" t="s">
        <v>932</v>
      </c>
      <c r="H300" s="12" t="s">
        <v>1105</v>
      </c>
      <c r="I300" s="12" t="s">
        <v>1104</v>
      </c>
      <c r="J300" s="12" t="s">
        <v>931</v>
      </c>
      <c r="K300" s="12" t="s">
        <v>930</v>
      </c>
      <c r="L300" s="12" t="s">
        <v>929</v>
      </c>
      <c r="M300" s="4">
        <v>34802892</v>
      </c>
      <c r="N300" s="4">
        <v>12681216</v>
      </c>
      <c r="O300" s="4">
        <v>47484108</v>
      </c>
      <c r="P300" s="4">
        <v>12822118</v>
      </c>
      <c r="Q300" s="4">
        <v>34661990</v>
      </c>
      <c r="R300" s="68">
        <f t="shared" si="4"/>
        <v>0.72997033028397629</v>
      </c>
      <c r="S300" s="3" t="s">
        <v>928</v>
      </c>
      <c r="T300" s="12" t="s">
        <v>7568</v>
      </c>
      <c r="U300" s="12" t="s">
        <v>1429</v>
      </c>
      <c r="V300" s="12" t="s">
        <v>927</v>
      </c>
      <c r="W300" s="12" t="s">
        <v>926</v>
      </c>
      <c r="X300" s="12" t="s">
        <v>1428</v>
      </c>
      <c r="Y300" s="12" t="s">
        <v>925</v>
      </c>
      <c r="Z300" s="12" t="s">
        <v>984</v>
      </c>
      <c r="AA300" s="12" t="s">
        <v>983</v>
      </c>
      <c r="AB300" s="12" t="s">
        <v>989</v>
      </c>
      <c r="AC300" s="13">
        <v>21122</v>
      </c>
      <c r="AD300" s="12" t="s">
        <v>1031</v>
      </c>
      <c r="AE300" s="12" t="s">
        <v>7567</v>
      </c>
      <c r="AF300" s="12" t="s">
        <v>7566</v>
      </c>
      <c r="AG300" s="12" t="s">
        <v>7565</v>
      </c>
      <c r="AH300" s="12"/>
      <c r="AI300" s="12" t="s">
        <v>1223</v>
      </c>
      <c r="AJ300" s="12" t="s">
        <v>1083</v>
      </c>
      <c r="AK300" s="12" t="s">
        <v>1426</v>
      </c>
      <c r="AL300" s="12" t="s">
        <v>1425</v>
      </c>
    </row>
    <row r="301" spans="1:38" hidden="1" x14ac:dyDescent="0.25">
      <c r="A301" s="17">
        <v>13950367</v>
      </c>
      <c r="B301" s="14">
        <v>29622</v>
      </c>
      <c r="C301" s="12" t="s">
        <v>1223</v>
      </c>
      <c r="D301" s="12" t="s">
        <v>1424</v>
      </c>
      <c r="E301" s="12" t="s">
        <v>934</v>
      </c>
      <c r="F301" s="3" t="s">
        <v>933</v>
      </c>
      <c r="G301" s="12" t="s">
        <v>932</v>
      </c>
      <c r="H301" s="12" t="s">
        <v>1105</v>
      </c>
      <c r="I301" s="12" t="s">
        <v>1104</v>
      </c>
      <c r="J301" s="12" t="s">
        <v>931</v>
      </c>
      <c r="K301" s="12" t="s">
        <v>930</v>
      </c>
      <c r="L301" s="12" t="s">
        <v>929</v>
      </c>
      <c r="M301" s="4">
        <v>68796416</v>
      </c>
      <c r="N301" s="4">
        <v>0</v>
      </c>
      <c r="O301" s="4">
        <v>68796416</v>
      </c>
      <c r="P301" s="4">
        <v>33423360</v>
      </c>
      <c r="Q301" s="4">
        <v>35373056</v>
      </c>
      <c r="R301" s="68">
        <f t="shared" si="4"/>
        <v>0.51417004048582993</v>
      </c>
      <c r="S301" s="3" t="s">
        <v>928</v>
      </c>
      <c r="T301" s="12" t="s">
        <v>7564</v>
      </c>
      <c r="U301" s="12" t="s">
        <v>1423</v>
      </c>
      <c r="V301" s="12" t="s">
        <v>927</v>
      </c>
      <c r="W301" s="12" t="s">
        <v>926</v>
      </c>
      <c r="X301" s="12" t="s">
        <v>1422</v>
      </c>
      <c r="Y301" s="12" t="s">
        <v>925</v>
      </c>
      <c r="Z301" s="12" t="s">
        <v>924</v>
      </c>
      <c r="AA301" s="12" t="s">
        <v>923</v>
      </c>
      <c r="AB301" s="12" t="s">
        <v>1044</v>
      </c>
      <c r="AC301" s="13">
        <v>39022</v>
      </c>
      <c r="AD301" s="12" t="s">
        <v>1030</v>
      </c>
      <c r="AE301" s="12" t="s">
        <v>7563</v>
      </c>
      <c r="AF301" s="12" t="s">
        <v>7562</v>
      </c>
      <c r="AG301" s="12" t="s">
        <v>7561</v>
      </c>
      <c r="AH301" s="12"/>
      <c r="AI301" s="12" t="s">
        <v>1223</v>
      </c>
      <c r="AJ301" s="12" t="s">
        <v>1083</v>
      </c>
      <c r="AK301" s="12" t="s">
        <v>1421</v>
      </c>
      <c r="AL301" s="12" t="s">
        <v>1420</v>
      </c>
    </row>
    <row r="302" spans="1:38" hidden="1" x14ac:dyDescent="0.25">
      <c r="A302" s="17">
        <v>1023888280</v>
      </c>
      <c r="B302" s="14">
        <v>29722</v>
      </c>
      <c r="C302" s="12" t="s">
        <v>1223</v>
      </c>
      <c r="D302" s="12" t="s">
        <v>1419</v>
      </c>
      <c r="E302" s="12" t="s">
        <v>934</v>
      </c>
      <c r="F302" s="3" t="s">
        <v>933</v>
      </c>
      <c r="G302" s="12" t="s">
        <v>932</v>
      </c>
      <c r="H302" s="12" t="s">
        <v>988</v>
      </c>
      <c r="I302" s="12" t="s">
        <v>987</v>
      </c>
      <c r="J302" s="12" t="s">
        <v>931</v>
      </c>
      <c r="K302" s="12" t="s">
        <v>930</v>
      </c>
      <c r="L302" s="12" t="s">
        <v>929</v>
      </c>
      <c r="M302" s="4">
        <v>15865856</v>
      </c>
      <c r="N302" s="4">
        <v>374784</v>
      </c>
      <c r="O302" s="4">
        <v>16240640</v>
      </c>
      <c r="P302" s="4">
        <v>812032</v>
      </c>
      <c r="Q302" s="4">
        <v>15428608</v>
      </c>
      <c r="R302" s="68">
        <f t="shared" si="4"/>
        <v>0.95</v>
      </c>
      <c r="S302" s="3" t="s">
        <v>928</v>
      </c>
      <c r="T302" s="12" t="s">
        <v>7560</v>
      </c>
      <c r="U302" s="12" t="s">
        <v>1418</v>
      </c>
      <c r="V302" s="12" t="s">
        <v>927</v>
      </c>
      <c r="W302" s="12" t="s">
        <v>926</v>
      </c>
      <c r="X302" s="12" t="s">
        <v>1417</v>
      </c>
      <c r="Y302" s="12" t="s">
        <v>925</v>
      </c>
      <c r="Z302" s="12" t="s">
        <v>984</v>
      </c>
      <c r="AA302" s="12" t="s">
        <v>983</v>
      </c>
      <c r="AB302" s="12" t="s">
        <v>1416</v>
      </c>
      <c r="AC302" s="13">
        <v>23922</v>
      </c>
      <c r="AD302" s="12" t="s">
        <v>1029</v>
      </c>
      <c r="AE302" s="12" t="s">
        <v>7559</v>
      </c>
      <c r="AF302" s="12" t="s">
        <v>7558</v>
      </c>
      <c r="AG302" s="12" t="s">
        <v>7557</v>
      </c>
      <c r="AH302" s="12"/>
      <c r="AI302" s="12" t="s">
        <v>1223</v>
      </c>
      <c r="AJ302" s="12" t="s">
        <v>943</v>
      </c>
      <c r="AK302" s="12" t="s">
        <v>1414</v>
      </c>
      <c r="AL302" s="12" t="s">
        <v>1413</v>
      </c>
    </row>
    <row r="303" spans="1:38" hidden="1" x14ac:dyDescent="0.25">
      <c r="A303" s="17">
        <v>1094908962</v>
      </c>
      <c r="B303" s="14">
        <v>29822</v>
      </c>
      <c r="C303" s="12" t="s">
        <v>1223</v>
      </c>
      <c r="D303" s="12" t="s">
        <v>1412</v>
      </c>
      <c r="E303" s="12" t="s">
        <v>934</v>
      </c>
      <c r="F303" s="3" t="s">
        <v>933</v>
      </c>
      <c r="G303" s="12" t="s">
        <v>932</v>
      </c>
      <c r="H303" s="12" t="s">
        <v>949</v>
      </c>
      <c r="I303" s="12" t="s">
        <v>948</v>
      </c>
      <c r="J303" s="12" t="s">
        <v>931</v>
      </c>
      <c r="K303" s="12" t="s">
        <v>930</v>
      </c>
      <c r="L303" s="12" t="s">
        <v>929</v>
      </c>
      <c r="M303" s="4">
        <v>39768269</v>
      </c>
      <c r="N303" s="4">
        <v>0</v>
      </c>
      <c r="O303" s="4">
        <v>39768269</v>
      </c>
      <c r="P303" s="4">
        <v>10942157</v>
      </c>
      <c r="Q303" s="4">
        <v>28826112</v>
      </c>
      <c r="R303" s="68">
        <f t="shared" si="4"/>
        <v>0.72485206736053809</v>
      </c>
      <c r="S303" s="3" t="s">
        <v>928</v>
      </c>
      <c r="T303" s="12" t="s">
        <v>7556</v>
      </c>
      <c r="U303" s="12" t="s">
        <v>1411</v>
      </c>
      <c r="V303" s="12" t="s">
        <v>927</v>
      </c>
      <c r="W303" s="12" t="s">
        <v>926</v>
      </c>
      <c r="X303" s="12" t="s">
        <v>1410</v>
      </c>
      <c r="Y303" s="12" t="s">
        <v>925</v>
      </c>
      <c r="Z303" s="12" t="s">
        <v>1409</v>
      </c>
      <c r="AA303" s="12" t="s">
        <v>1408</v>
      </c>
      <c r="AB303" s="12" t="s">
        <v>1407</v>
      </c>
      <c r="AC303" s="13">
        <v>17222</v>
      </c>
      <c r="AD303" s="12" t="s">
        <v>1028</v>
      </c>
      <c r="AE303" s="12" t="s">
        <v>7555</v>
      </c>
      <c r="AF303" s="12" t="s">
        <v>7554</v>
      </c>
      <c r="AG303" s="12" t="s">
        <v>7553</v>
      </c>
      <c r="AH303" s="12"/>
      <c r="AI303" s="12" t="s">
        <v>1223</v>
      </c>
      <c r="AJ303" s="12" t="s">
        <v>1083</v>
      </c>
      <c r="AK303" s="12" t="s">
        <v>1405</v>
      </c>
      <c r="AL303" s="12" t="s">
        <v>1404</v>
      </c>
    </row>
    <row r="304" spans="1:38" hidden="1" x14ac:dyDescent="0.25">
      <c r="A304" s="17">
        <v>98394090</v>
      </c>
      <c r="B304" s="14">
        <v>29922</v>
      </c>
      <c r="C304" s="12" t="s">
        <v>1223</v>
      </c>
      <c r="D304" s="12" t="s">
        <v>1403</v>
      </c>
      <c r="E304" s="12" t="s">
        <v>934</v>
      </c>
      <c r="F304" s="3" t="s">
        <v>933</v>
      </c>
      <c r="G304" s="12" t="s">
        <v>932</v>
      </c>
      <c r="H304" s="12" t="s">
        <v>949</v>
      </c>
      <c r="I304" s="12" t="s">
        <v>948</v>
      </c>
      <c r="J304" s="12" t="s">
        <v>931</v>
      </c>
      <c r="K304" s="12" t="s">
        <v>930</v>
      </c>
      <c r="L304" s="12" t="s">
        <v>929</v>
      </c>
      <c r="M304" s="4">
        <v>47625011</v>
      </c>
      <c r="N304" s="4">
        <v>0</v>
      </c>
      <c r="O304" s="4">
        <v>47625011</v>
      </c>
      <c r="P304" s="4">
        <v>12822118</v>
      </c>
      <c r="Q304" s="4">
        <v>34802893</v>
      </c>
      <c r="R304" s="68">
        <f t="shared" si="4"/>
        <v>0.73076923803755134</v>
      </c>
      <c r="S304" s="3" t="s">
        <v>928</v>
      </c>
      <c r="T304" s="12" t="s">
        <v>7552</v>
      </c>
      <c r="U304" s="12" t="s">
        <v>1402</v>
      </c>
      <c r="V304" s="12" t="s">
        <v>927</v>
      </c>
      <c r="W304" s="12" t="s">
        <v>926</v>
      </c>
      <c r="X304" s="12" t="s">
        <v>1401</v>
      </c>
      <c r="Y304" s="12" t="s">
        <v>925</v>
      </c>
      <c r="Z304" s="12" t="s">
        <v>947</v>
      </c>
      <c r="AA304" s="12" t="s">
        <v>946</v>
      </c>
      <c r="AB304" s="12" t="s">
        <v>1400</v>
      </c>
      <c r="AC304" s="13">
        <v>10222</v>
      </c>
      <c r="AD304" s="12" t="s">
        <v>1027</v>
      </c>
      <c r="AE304" s="12" t="s">
        <v>7551</v>
      </c>
      <c r="AF304" s="12" t="s">
        <v>7550</v>
      </c>
      <c r="AG304" s="12" t="s">
        <v>7549</v>
      </c>
      <c r="AH304" s="12"/>
      <c r="AI304" s="12" t="s">
        <v>1223</v>
      </c>
      <c r="AJ304" s="12" t="s">
        <v>1083</v>
      </c>
      <c r="AK304" s="12" t="s">
        <v>1398</v>
      </c>
      <c r="AL304" s="12" t="s">
        <v>1397</v>
      </c>
    </row>
    <row r="305" spans="1:38" hidden="1" x14ac:dyDescent="0.25">
      <c r="A305" s="17">
        <v>1121933541</v>
      </c>
      <c r="B305" s="14">
        <v>30022</v>
      </c>
      <c r="C305" s="12" t="s">
        <v>1223</v>
      </c>
      <c r="D305" s="12" t="s">
        <v>1396</v>
      </c>
      <c r="E305" s="12" t="s">
        <v>934</v>
      </c>
      <c r="F305" s="3" t="s">
        <v>933</v>
      </c>
      <c r="G305" s="12" t="s">
        <v>932</v>
      </c>
      <c r="H305" s="12" t="s">
        <v>949</v>
      </c>
      <c r="I305" s="12" t="s">
        <v>948</v>
      </c>
      <c r="J305" s="12" t="s">
        <v>931</v>
      </c>
      <c r="K305" s="12" t="s">
        <v>930</v>
      </c>
      <c r="L305" s="12" t="s">
        <v>929</v>
      </c>
      <c r="M305" s="4">
        <v>39768269</v>
      </c>
      <c r="N305" s="4">
        <v>0</v>
      </c>
      <c r="O305" s="4">
        <v>39768269</v>
      </c>
      <c r="P305" s="4">
        <v>14236570</v>
      </c>
      <c r="Q305" s="4">
        <v>25531699</v>
      </c>
      <c r="R305" s="68">
        <f t="shared" si="4"/>
        <v>0.64201182606162721</v>
      </c>
      <c r="S305" s="3" t="s">
        <v>928</v>
      </c>
      <c r="T305" s="12" t="s">
        <v>7548</v>
      </c>
      <c r="U305" s="12" t="s">
        <v>1395</v>
      </c>
      <c r="V305" s="12" t="s">
        <v>927</v>
      </c>
      <c r="W305" s="12" t="s">
        <v>926</v>
      </c>
      <c r="X305" s="12" t="s">
        <v>1394</v>
      </c>
      <c r="Y305" s="12" t="s">
        <v>925</v>
      </c>
      <c r="Z305" s="12" t="s">
        <v>1013</v>
      </c>
      <c r="AA305" s="12" t="s">
        <v>1012</v>
      </c>
      <c r="AB305" s="12" t="s">
        <v>1393</v>
      </c>
      <c r="AC305" s="13">
        <v>17022</v>
      </c>
      <c r="AD305" s="12" t="s">
        <v>1026</v>
      </c>
      <c r="AE305" s="12" t="s">
        <v>7547</v>
      </c>
      <c r="AF305" s="12" t="s">
        <v>7546</v>
      </c>
      <c r="AG305" s="12" t="s">
        <v>7545</v>
      </c>
      <c r="AH305" s="12"/>
      <c r="AI305" s="12" t="s">
        <v>1223</v>
      </c>
      <c r="AJ305" s="12" t="s">
        <v>1083</v>
      </c>
      <c r="AK305" s="12" t="s">
        <v>1391</v>
      </c>
      <c r="AL305" s="12" t="s">
        <v>1390</v>
      </c>
    </row>
    <row r="306" spans="1:38" hidden="1" x14ac:dyDescent="0.25">
      <c r="A306" s="17">
        <v>1140875995</v>
      </c>
      <c r="B306" s="14">
        <v>30122</v>
      </c>
      <c r="C306" s="12" t="s">
        <v>1223</v>
      </c>
      <c r="D306" s="12" t="s">
        <v>1389</v>
      </c>
      <c r="E306" s="12" t="s">
        <v>934</v>
      </c>
      <c r="F306" s="3" t="s">
        <v>933</v>
      </c>
      <c r="G306" s="12" t="s">
        <v>932</v>
      </c>
      <c r="H306" s="12" t="s">
        <v>949</v>
      </c>
      <c r="I306" s="12" t="s">
        <v>948</v>
      </c>
      <c r="J306" s="12" t="s">
        <v>931</v>
      </c>
      <c r="K306" s="12" t="s">
        <v>930</v>
      </c>
      <c r="L306" s="12" t="s">
        <v>929</v>
      </c>
      <c r="M306" s="4">
        <v>39768269</v>
      </c>
      <c r="N306" s="4">
        <v>0</v>
      </c>
      <c r="O306" s="4">
        <v>39768269</v>
      </c>
      <c r="P306" s="4">
        <v>14236570</v>
      </c>
      <c r="Q306" s="4">
        <v>25531699</v>
      </c>
      <c r="R306" s="68">
        <f t="shared" si="4"/>
        <v>0.64201182606162721</v>
      </c>
      <c r="S306" s="3" t="s">
        <v>928</v>
      </c>
      <c r="T306" s="12" t="s">
        <v>7544</v>
      </c>
      <c r="U306" s="12" t="s">
        <v>1388</v>
      </c>
      <c r="V306" s="12" t="s">
        <v>927</v>
      </c>
      <c r="W306" s="12" t="s">
        <v>926</v>
      </c>
      <c r="X306" s="12" t="s">
        <v>1387</v>
      </c>
      <c r="Y306" s="12" t="s">
        <v>925</v>
      </c>
      <c r="Z306" s="12" t="s">
        <v>984</v>
      </c>
      <c r="AA306" s="12" t="s">
        <v>983</v>
      </c>
      <c r="AB306" s="12" t="s">
        <v>1386</v>
      </c>
      <c r="AC306" s="13">
        <v>16622</v>
      </c>
      <c r="AD306" s="12" t="s">
        <v>1025</v>
      </c>
      <c r="AE306" s="12" t="s">
        <v>7543</v>
      </c>
      <c r="AF306" s="12" t="s">
        <v>7542</v>
      </c>
      <c r="AG306" s="12" t="s">
        <v>7541</v>
      </c>
      <c r="AH306" s="12"/>
      <c r="AI306" s="12" t="s">
        <v>1223</v>
      </c>
      <c r="AJ306" s="12" t="s">
        <v>1083</v>
      </c>
      <c r="AK306" s="12" t="s">
        <v>1384</v>
      </c>
      <c r="AL306" s="12" t="s">
        <v>1383</v>
      </c>
    </row>
    <row r="307" spans="1:38" hidden="1" x14ac:dyDescent="0.25">
      <c r="A307" s="17">
        <v>1083009524</v>
      </c>
      <c r="B307" s="14">
        <v>30222</v>
      </c>
      <c r="C307" s="12" t="s">
        <v>1223</v>
      </c>
      <c r="D307" s="12" t="s">
        <v>1382</v>
      </c>
      <c r="E307" s="12" t="s">
        <v>934</v>
      </c>
      <c r="F307" s="3" t="s">
        <v>933</v>
      </c>
      <c r="G307" s="12" t="s">
        <v>932</v>
      </c>
      <c r="H307" s="12" t="s">
        <v>949</v>
      </c>
      <c r="I307" s="12" t="s">
        <v>948</v>
      </c>
      <c r="J307" s="12" t="s">
        <v>931</v>
      </c>
      <c r="K307" s="12" t="s">
        <v>930</v>
      </c>
      <c r="L307" s="12" t="s">
        <v>929</v>
      </c>
      <c r="M307" s="4">
        <v>39768269</v>
      </c>
      <c r="N307" s="4">
        <v>-19060531</v>
      </c>
      <c r="O307" s="4">
        <v>20707738</v>
      </c>
      <c r="P307" s="4">
        <v>0</v>
      </c>
      <c r="Q307" s="4">
        <v>20707738</v>
      </c>
      <c r="R307" s="68">
        <f t="shared" si="4"/>
        <v>1</v>
      </c>
      <c r="S307" s="3" t="s">
        <v>928</v>
      </c>
      <c r="T307" s="12" t="s">
        <v>7119</v>
      </c>
      <c r="U307" s="12" t="s">
        <v>1381</v>
      </c>
      <c r="V307" s="12" t="s">
        <v>927</v>
      </c>
      <c r="W307" s="12" t="s">
        <v>926</v>
      </c>
      <c r="X307" s="12" t="s">
        <v>1380</v>
      </c>
      <c r="Y307" s="12" t="s">
        <v>925</v>
      </c>
      <c r="Z307" s="12" t="s">
        <v>1015</v>
      </c>
      <c r="AA307" s="12" t="s">
        <v>1014</v>
      </c>
      <c r="AB307" s="12" t="s">
        <v>1379</v>
      </c>
      <c r="AC307" s="13">
        <v>16422</v>
      </c>
      <c r="AD307" s="12" t="s">
        <v>1024</v>
      </c>
      <c r="AE307" s="12" t="s">
        <v>7540</v>
      </c>
      <c r="AF307" s="12" t="s">
        <v>7539</v>
      </c>
      <c r="AG307" s="12" t="s">
        <v>7538</v>
      </c>
      <c r="AH307" s="12"/>
      <c r="AI307" s="12" t="s">
        <v>1223</v>
      </c>
      <c r="AJ307" s="12" t="s">
        <v>1083</v>
      </c>
      <c r="AK307" s="12" t="s">
        <v>1377</v>
      </c>
      <c r="AL307" s="12" t="s">
        <v>1376</v>
      </c>
    </row>
    <row r="308" spans="1:38" hidden="1" x14ac:dyDescent="0.25">
      <c r="A308" s="17">
        <v>1012434515</v>
      </c>
      <c r="B308" s="14">
        <v>30322</v>
      </c>
      <c r="C308" s="12" t="s">
        <v>1223</v>
      </c>
      <c r="D308" s="12" t="s">
        <v>1375</v>
      </c>
      <c r="E308" s="12" t="s">
        <v>934</v>
      </c>
      <c r="F308" s="3" t="s">
        <v>933</v>
      </c>
      <c r="G308" s="12" t="s">
        <v>932</v>
      </c>
      <c r="H308" s="12" t="s">
        <v>988</v>
      </c>
      <c r="I308" s="12" t="s">
        <v>987</v>
      </c>
      <c r="J308" s="12" t="s">
        <v>931</v>
      </c>
      <c r="K308" s="12" t="s">
        <v>930</v>
      </c>
      <c r="L308" s="12" t="s">
        <v>929</v>
      </c>
      <c r="M308" s="4">
        <v>18813611</v>
      </c>
      <c r="N308" s="4">
        <v>-4221953</v>
      </c>
      <c r="O308" s="4">
        <v>14591658</v>
      </c>
      <c r="P308" s="4">
        <v>740693</v>
      </c>
      <c r="Q308" s="4">
        <v>13850965</v>
      </c>
      <c r="R308" s="68">
        <f t="shared" si="4"/>
        <v>0.94923859920510745</v>
      </c>
      <c r="S308" s="3" t="s">
        <v>928</v>
      </c>
      <c r="T308" s="12" t="s">
        <v>7537</v>
      </c>
      <c r="U308" s="12" t="s">
        <v>1374</v>
      </c>
      <c r="V308" s="12" t="s">
        <v>927</v>
      </c>
      <c r="W308" s="12" t="s">
        <v>926</v>
      </c>
      <c r="X308" s="12" t="s">
        <v>1373</v>
      </c>
      <c r="Y308" s="12" t="s">
        <v>925</v>
      </c>
      <c r="Z308" s="12" t="s">
        <v>984</v>
      </c>
      <c r="AA308" s="12" t="s">
        <v>983</v>
      </c>
      <c r="AB308" s="12" t="s">
        <v>1372</v>
      </c>
      <c r="AC308" s="13">
        <v>24122</v>
      </c>
      <c r="AD308" s="12" t="s">
        <v>1023</v>
      </c>
      <c r="AE308" s="12" t="s">
        <v>7536</v>
      </c>
      <c r="AF308" s="12" t="s">
        <v>7535</v>
      </c>
      <c r="AG308" s="12" t="s">
        <v>7534</v>
      </c>
      <c r="AH308" s="12"/>
      <c r="AI308" s="12" t="s">
        <v>1223</v>
      </c>
      <c r="AJ308" s="12" t="s">
        <v>943</v>
      </c>
      <c r="AK308" s="12" t="s">
        <v>1371</v>
      </c>
      <c r="AL308" s="12" t="s">
        <v>1370</v>
      </c>
    </row>
    <row r="309" spans="1:38" hidden="1" x14ac:dyDescent="0.25">
      <c r="A309" s="17">
        <v>1053345199</v>
      </c>
      <c r="B309" s="14">
        <v>30422</v>
      </c>
      <c r="C309" s="12" t="s">
        <v>1223</v>
      </c>
      <c r="D309" s="12" t="s">
        <v>1369</v>
      </c>
      <c r="E309" s="12" t="s">
        <v>934</v>
      </c>
      <c r="F309" s="3" t="s">
        <v>933</v>
      </c>
      <c r="G309" s="12" t="s">
        <v>932</v>
      </c>
      <c r="H309" s="12" t="s">
        <v>1092</v>
      </c>
      <c r="I309" s="12" t="s">
        <v>1091</v>
      </c>
      <c r="J309" s="12" t="s">
        <v>931</v>
      </c>
      <c r="K309" s="12" t="s">
        <v>930</v>
      </c>
      <c r="L309" s="12" t="s">
        <v>929</v>
      </c>
      <c r="M309" s="4">
        <v>35077680</v>
      </c>
      <c r="N309" s="4">
        <v>0</v>
      </c>
      <c r="O309" s="4">
        <v>35077680</v>
      </c>
      <c r="P309" s="4">
        <v>9221455</v>
      </c>
      <c r="Q309" s="4">
        <v>25856225</v>
      </c>
      <c r="R309" s="68">
        <f t="shared" si="4"/>
        <v>0.73711331536179137</v>
      </c>
      <c r="S309" s="3" t="s">
        <v>928</v>
      </c>
      <c r="T309" s="12" t="s">
        <v>7533</v>
      </c>
      <c r="U309" s="12" t="s">
        <v>1368</v>
      </c>
      <c r="V309" s="12" t="s">
        <v>927</v>
      </c>
      <c r="W309" s="12" t="s">
        <v>926</v>
      </c>
      <c r="X309" s="12" t="s">
        <v>1367</v>
      </c>
      <c r="Y309" s="12" t="s">
        <v>925</v>
      </c>
      <c r="Z309" s="12" t="s">
        <v>947</v>
      </c>
      <c r="AA309" s="12" t="s">
        <v>946</v>
      </c>
      <c r="AB309" s="12" t="s">
        <v>1047</v>
      </c>
      <c r="AC309" s="13">
        <v>25322</v>
      </c>
      <c r="AD309" s="12" t="s">
        <v>1022</v>
      </c>
      <c r="AE309" s="12" t="s">
        <v>7532</v>
      </c>
      <c r="AF309" s="12" t="s">
        <v>7531</v>
      </c>
      <c r="AG309" s="12" t="s">
        <v>7530</v>
      </c>
      <c r="AH309" s="12"/>
      <c r="AI309" s="12" t="s">
        <v>1223</v>
      </c>
      <c r="AJ309" s="12" t="s">
        <v>1083</v>
      </c>
      <c r="AK309" s="12" t="s">
        <v>1366</v>
      </c>
      <c r="AL309" s="12" t="s">
        <v>1365</v>
      </c>
    </row>
    <row r="310" spans="1:38" hidden="1" x14ac:dyDescent="0.25">
      <c r="A310" s="17">
        <v>1002327989</v>
      </c>
      <c r="B310" s="14">
        <v>30522</v>
      </c>
      <c r="C310" s="12" t="s">
        <v>1223</v>
      </c>
      <c r="D310" s="12" t="s">
        <v>1364</v>
      </c>
      <c r="E310" s="12" t="s">
        <v>934</v>
      </c>
      <c r="F310" s="3" t="s">
        <v>933</v>
      </c>
      <c r="G310" s="12" t="s">
        <v>932</v>
      </c>
      <c r="H310" s="12" t="s">
        <v>949</v>
      </c>
      <c r="I310" s="12" t="s">
        <v>948</v>
      </c>
      <c r="J310" s="12" t="s">
        <v>931</v>
      </c>
      <c r="K310" s="12" t="s">
        <v>930</v>
      </c>
      <c r="L310" s="12" t="s">
        <v>929</v>
      </c>
      <c r="M310" s="4">
        <v>53566906</v>
      </c>
      <c r="N310" s="4">
        <v>0</v>
      </c>
      <c r="O310" s="4">
        <v>53566906</v>
      </c>
      <c r="P310" s="4">
        <v>14782561</v>
      </c>
      <c r="Q310" s="4">
        <v>38784345</v>
      </c>
      <c r="R310" s="68">
        <f t="shared" si="4"/>
        <v>0.72403556404769764</v>
      </c>
      <c r="S310" s="3" t="s">
        <v>928</v>
      </c>
      <c r="T310" s="12" t="s">
        <v>7529</v>
      </c>
      <c r="U310" s="12" t="s">
        <v>1363</v>
      </c>
      <c r="V310" s="12" t="s">
        <v>927</v>
      </c>
      <c r="W310" s="12" t="s">
        <v>926</v>
      </c>
      <c r="X310" s="12" t="s">
        <v>1362</v>
      </c>
      <c r="Y310" s="12" t="s">
        <v>925</v>
      </c>
      <c r="Z310" s="12" t="s">
        <v>924</v>
      </c>
      <c r="AA310" s="12" t="s">
        <v>923</v>
      </c>
      <c r="AB310" s="12" t="s">
        <v>1026</v>
      </c>
      <c r="AC310" s="13">
        <v>30122</v>
      </c>
      <c r="AD310" s="12" t="s">
        <v>1021</v>
      </c>
      <c r="AE310" s="12" t="s">
        <v>7528</v>
      </c>
      <c r="AF310" s="12" t="s">
        <v>7527</v>
      </c>
      <c r="AG310" s="12" t="s">
        <v>7526</v>
      </c>
      <c r="AH310" s="12"/>
      <c r="AI310" s="12" t="s">
        <v>1223</v>
      </c>
      <c r="AJ310" s="12" t="s">
        <v>1083</v>
      </c>
      <c r="AK310" s="12" t="s">
        <v>1361</v>
      </c>
      <c r="AL310" s="12" t="s">
        <v>1360</v>
      </c>
    </row>
    <row r="311" spans="1:38" hidden="1" x14ac:dyDescent="0.25">
      <c r="A311" s="17">
        <v>1018422691</v>
      </c>
      <c r="B311" s="14">
        <v>30622</v>
      </c>
      <c r="C311" s="12" t="s">
        <v>1223</v>
      </c>
      <c r="D311" s="12" t="s">
        <v>1359</v>
      </c>
      <c r="E311" s="12" t="s">
        <v>934</v>
      </c>
      <c r="F311" s="3" t="s">
        <v>933</v>
      </c>
      <c r="G311" s="12" t="s">
        <v>932</v>
      </c>
      <c r="H311" s="12" t="s">
        <v>949</v>
      </c>
      <c r="I311" s="12" t="s">
        <v>948</v>
      </c>
      <c r="J311" s="12" t="s">
        <v>931</v>
      </c>
      <c r="K311" s="12" t="s">
        <v>930</v>
      </c>
      <c r="L311" s="12" t="s">
        <v>929</v>
      </c>
      <c r="M311" s="4">
        <v>48484516</v>
      </c>
      <c r="N311" s="4">
        <v>0</v>
      </c>
      <c r="O311" s="4">
        <v>48484516</v>
      </c>
      <c r="P311" s="4">
        <v>13963428</v>
      </c>
      <c r="Q311" s="4">
        <v>34521088</v>
      </c>
      <c r="R311" s="68">
        <f t="shared" si="4"/>
        <v>0.71200232255592688</v>
      </c>
      <c r="S311" s="3" t="s">
        <v>928</v>
      </c>
      <c r="T311" s="12" t="s">
        <v>7525</v>
      </c>
      <c r="U311" s="12" t="s">
        <v>1358</v>
      </c>
      <c r="V311" s="12" t="s">
        <v>927</v>
      </c>
      <c r="W311" s="12" t="s">
        <v>926</v>
      </c>
      <c r="X311" s="12" t="s">
        <v>1357</v>
      </c>
      <c r="Y311" s="12" t="s">
        <v>925</v>
      </c>
      <c r="Z311" s="12" t="s">
        <v>1013</v>
      </c>
      <c r="AA311" s="12" t="s">
        <v>1012</v>
      </c>
      <c r="AB311" s="12" t="s">
        <v>1356</v>
      </c>
      <c r="AC311" s="13">
        <v>21722</v>
      </c>
      <c r="AD311" s="12" t="s">
        <v>1020</v>
      </c>
      <c r="AE311" s="12" t="s">
        <v>7524</v>
      </c>
      <c r="AF311" s="12" t="s">
        <v>7523</v>
      </c>
      <c r="AG311" s="12" t="s">
        <v>7522</v>
      </c>
      <c r="AH311" s="12"/>
      <c r="AI311" s="12" t="s">
        <v>1223</v>
      </c>
      <c r="AJ311" s="12" t="s">
        <v>1083</v>
      </c>
      <c r="AK311" s="12" t="s">
        <v>1355</v>
      </c>
      <c r="AL311" s="12" t="s">
        <v>1354</v>
      </c>
    </row>
    <row r="312" spans="1:38" hidden="1" x14ac:dyDescent="0.25">
      <c r="A312" s="17">
        <v>1014217628</v>
      </c>
      <c r="B312" s="14">
        <v>30722</v>
      </c>
      <c r="C312" s="12" t="s">
        <v>1223</v>
      </c>
      <c r="D312" s="12" t="s">
        <v>1353</v>
      </c>
      <c r="E312" s="12" t="s">
        <v>934</v>
      </c>
      <c r="F312" s="3" t="s">
        <v>933</v>
      </c>
      <c r="G312" s="12" t="s">
        <v>932</v>
      </c>
      <c r="H312" s="12" t="s">
        <v>949</v>
      </c>
      <c r="I312" s="12" t="s">
        <v>948</v>
      </c>
      <c r="J312" s="12" t="s">
        <v>931</v>
      </c>
      <c r="K312" s="12" t="s">
        <v>930</v>
      </c>
      <c r="L312" s="12" t="s">
        <v>929</v>
      </c>
      <c r="M312" s="4">
        <v>53566906</v>
      </c>
      <c r="N312" s="4">
        <v>0</v>
      </c>
      <c r="O312" s="4">
        <v>53566906</v>
      </c>
      <c r="P312" s="4">
        <v>14782561</v>
      </c>
      <c r="Q312" s="4">
        <v>38784345</v>
      </c>
      <c r="R312" s="68">
        <f t="shared" si="4"/>
        <v>0.72403556404769764</v>
      </c>
      <c r="S312" s="3" t="s">
        <v>928</v>
      </c>
      <c r="T312" s="12" t="s">
        <v>7521</v>
      </c>
      <c r="U312" s="12" t="s">
        <v>1352</v>
      </c>
      <c r="V312" s="12" t="s">
        <v>927</v>
      </c>
      <c r="W312" s="12" t="s">
        <v>926</v>
      </c>
      <c r="X312" s="12" t="s">
        <v>1351</v>
      </c>
      <c r="Y312" s="12" t="s">
        <v>925</v>
      </c>
      <c r="Z312" s="12" t="s">
        <v>984</v>
      </c>
      <c r="AA312" s="12" t="s">
        <v>983</v>
      </c>
      <c r="AB312" s="12" t="s">
        <v>1028</v>
      </c>
      <c r="AC312" s="13">
        <v>29922</v>
      </c>
      <c r="AD312" s="12" t="s">
        <v>1019</v>
      </c>
      <c r="AE312" s="12" t="s">
        <v>7520</v>
      </c>
      <c r="AF312" s="12" t="s">
        <v>7519</v>
      </c>
      <c r="AG312" s="12" t="s">
        <v>7518</v>
      </c>
      <c r="AH312" s="12"/>
      <c r="AI312" s="12" t="s">
        <v>1223</v>
      </c>
      <c r="AJ312" s="12" t="s">
        <v>1083</v>
      </c>
      <c r="AK312" s="12" t="s">
        <v>1350</v>
      </c>
      <c r="AL312" s="12" t="s">
        <v>1349</v>
      </c>
    </row>
    <row r="313" spans="1:38" hidden="1" x14ac:dyDescent="0.25">
      <c r="A313" s="17">
        <v>1020749349</v>
      </c>
      <c r="B313" s="14">
        <v>30822</v>
      </c>
      <c r="C313" s="12" t="s">
        <v>1223</v>
      </c>
      <c r="D313" s="12" t="s">
        <v>1348</v>
      </c>
      <c r="E313" s="12" t="s">
        <v>934</v>
      </c>
      <c r="F313" s="3" t="s">
        <v>933</v>
      </c>
      <c r="G313" s="12" t="s">
        <v>932</v>
      </c>
      <c r="H313" s="12" t="s">
        <v>949</v>
      </c>
      <c r="I313" s="12" t="s">
        <v>948</v>
      </c>
      <c r="J313" s="12" t="s">
        <v>931</v>
      </c>
      <c r="K313" s="12" t="s">
        <v>930</v>
      </c>
      <c r="L313" s="12" t="s">
        <v>929</v>
      </c>
      <c r="M313" s="4">
        <v>48484516</v>
      </c>
      <c r="N313" s="4">
        <v>0</v>
      </c>
      <c r="O313" s="4">
        <v>48484516</v>
      </c>
      <c r="P313" s="4">
        <v>14104330</v>
      </c>
      <c r="Q313" s="4">
        <v>34380186</v>
      </c>
      <c r="R313" s="68">
        <f t="shared" si="4"/>
        <v>0.70909619887718378</v>
      </c>
      <c r="S313" s="3" t="s">
        <v>928</v>
      </c>
      <c r="T313" s="12" t="s">
        <v>7517</v>
      </c>
      <c r="U313" s="12" t="s">
        <v>1347</v>
      </c>
      <c r="V313" s="12" t="s">
        <v>927</v>
      </c>
      <c r="W313" s="12" t="s">
        <v>926</v>
      </c>
      <c r="X313" s="12" t="s">
        <v>1346</v>
      </c>
      <c r="Y313" s="12" t="s">
        <v>925</v>
      </c>
      <c r="Z313" s="12" t="s">
        <v>924</v>
      </c>
      <c r="AA313" s="12" t="s">
        <v>923</v>
      </c>
      <c r="AB313" s="12" t="s">
        <v>1345</v>
      </c>
      <c r="AC313" s="13">
        <v>22022</v>
      </c>
      <c r="AD313" s="12" t="s">
        <v>1018</v>
      </c>
      <c r="AE313" s="12" t="s">
        <v>7516</v>
      </c>
      <c r="AF313" s="12" t="s">
        <v>7515</v>
      </c>
      <c r="AG313" s="12" t="s">
        <v>7514</v>
      </c>
      <c r="AH313" s="12"/>
      <c r="AI313" s="12" t="s">
        <v>1223</v>
      </c>
      <c r="AJ313" s="12" t="s">
        <v>1083</v>
      </c>
      <c r="AK313" s="12" t="s">
        <v>1343</v>
      </c>
      <c r="AL313" s="12" t="s">
        <v>1342</v>
      </c>
    </row>
    <row r="314" spans="1:38" hidden="1" x14ac:dyDescent="0.25">
      <c r="A314" s="17">
        <v>1107051404</v>
      </c>
      <c r="B314" s="14">
        <v>30922</v>
      </c>
      <c r="C314" s="12" t="s">
        <v>1223</v>
      </c>
      <c r="D314" s="12" t="s">
        <v>1341</v>
      </c>
      <c r="E314" s="12" t="s">
        <v>934</v>
      </c>
      <c r="F314" s="3" t="s">
        <v>933</v>
      </c>
      <c r="G314" s="12" t="s">
        <v>932</v>
      </c>
      <c r="H314" s="12" t="s">
        <v>949</v>
      </c>
      <c r="I314" s="12" t="s">
        <v>948</v>
      </c>
      <c r="J314" s="12" t="s">
        <v>931</v>
      </c>
      <c r="K314" s="12" t="s">
        <v>930</v>
      </c>
      <c r="L314" s="12" t="s">
        <v>929</v>
      </c>
      <c r="M314" s="4">
        <v>114833603</v>
      </c>
      <c r="N314" s="4">
        <v>0</v>
      </c>
      <c r="O314" s="4">
        <v>114833603</v>
      </c>
      <c r="P314" s="4">
        <v>32404368</v>
      </c>
      <c r="Q314" s="4">
        <v>82429235</v>
      </c>
      <c r="R314" s="68">
        <f t="shared" si="4"/>
        <v>0.71781458429027956</v>
      </c>
      <c r="S314" s="3" t="s">
        <v>928</v>
      </c>
      <c r="T314" s="12" t="s">
        <v>7513</v>
      </c>
      <c r="U314" s="12" t="s">
        <v>1340</v>
      </c>
      <c r="V314" s="12" t="s">
        <v>927</v>
      </c>
      <c r="W314" s="12" t="s">
        <v>926</v>
      </c>
      <c r="X314" s="12" t="s">
        <v>1339</v>
      </c>
      <c r="Y314" s="12" t="s">
        <v>925</v>
      </c>
      <c r="Z314" s="12" t="s">
        <v>1015</v>
      </c>
      <c r="AA314" s="12" t="s">
        <v>1014</v>
      </c>
      <c r="AB314" s="12" t="s">
        <v>1324</v>
      </c>
      <c r="AC314" s="13">
        <v>22222</v>
      </c>
      <c r="AD314" s="12" t="s">
        <v>1017</v>
      </c>
      <c r="AE314" s="12" t="s">
        <v>7512</v>
      </c>
      <c r="AF314" s="12" t="s">
        <v>7511</v>
      </c>
      <c r="AG314" s="12" t="s">
        <v>7510</v>
      </c>
      <c r="AH314" s="12"/>
      <c r="AI314" s="12" t="s">
        <v>1223</v>
      </c>
      <c r="AJ314" s="12" t="s">
        <v>1083</v>
      </c>
      <c r="AK314" s="12" t="s">
        <v>1337</v>
      </c>
      <c r="AL314" s="12" t="s">
        <v>1336</v>
      </c>
    </row>
    <row r="315" spans="1:38" hidden="1" x14ac:dyDescent="0.25">
      <c r="A315" s="17">
        <v>1016053834</v>
      </c>
      <c r="B315" s="14">
        <v>31022</v>
      </c>
      <c r="C315" s="12" t="s">
        <v>1223</v>
      </c>
      <c r="D315" s="12" t="s">
        <v>1335</v>
      </c>
      <c r="E315" s="12" t="s">
        <v>934</v>
      </c>
      <c r="F315" s="3" t="s">
        <v>933</v>
      </c>
      <c r="G315" s="12" t="s">
        <v>932</v>
      </c>
      <c r="H315" s="12" t="s">
        <v>949</v>
      </c>
      <c r="I315" s="12" t="s">
        <v>948</v>
      </c>
      <c r="J315" s="12" t="s">
        <v>931</v>
      </c>
      <c r="K315" s="12" t="s">
        <v>930</v>
      </c>
      <c r="L315" s="12" t="s">
        <v>929</v>
      </c>
      <c r="M315" s="4">
        <v>54695467</v>
      </c>
      <c r="N315" s="4">
        <v>0</v>
      </c>
      <c r="O315" s="4">
        <v>54695467</v>
      </c>
      <c r="P315" s="4">
        <v>16070074</v>
      </c>
      <c r="Q315" s="4">
        <v>38625393</v>
      </c>
      <c r="R315" s="68">
        <f t="shared" si="4"/>
        <v>0.7061900211949923</v>
      </c>
      <c r="S315" s="3" t="s">
        <v>928</v>
      </c>
      <c r="T315" s="12" t="s">
        <v>7509</v>
      </c>
      <c r="U315" s="12" t="s">
        <v>1334</v>
      </c>
      <c r="V315" s="12" t="s">
        <v>927</v>
      </c>
      <c r="W315" s="12" t="s">
        <v>926</v>
      </c>
      <c r="X315" s="12" t="s">
        <v>1333</v>
      </c>
      <c r="Y315" s="12" t="s">
        <v>925</v>
      </c>
      <c r="Z315" s="12" t="s">
        <v>924</v>
      </c>
      <c r="AA315" s="12" t="s">
        <v>923</v>
      </c>
      <c r="AB315" s="12" t="s">
        <v>1332</v>
      </c>
      <c r="AC315" s="13">
        <v>21522</v>
      </c>
      <c r="AD315" s="12" t="s">
        <v>1016</v>
      </c>
      <c r="AE315" s="12" t="s">
        <v>7508</v>
      </c>
      <c r="AF315" s="12" t="s">
        <v>7507</v>
      </c>
      <c r="AG315" s="12" t="s">
        <v>7506</v>
      </c>
      <c r="AH315" s="12"/>
      <c r="AI315" s="12" t="s">
        <v>1223</v>
      </c>
      <c r="AJ315" s="12" t="s">
        <v>1083</v>
      </c>
      <c r="AK315" s="12" t="s">
        <v>1330</v>
      </c>
      <c r="AL315" s="12" t="s">
        <v>1329</v>
      </c>
    </row>
    <row r="316" spans="1:38" hidden="1" x14ac:dyDescent="0.25">
      <c r="A316" s="17">
        <v>1233905569</v>
      </c>
      <c r="B316" s="14">
        <v>31122</v>
      </c>
      <c r="C316" s="12" t="s">
        <v>1223</v>
      </c>
      <c r="D316" s="12" t="s">
        <v>1328</v>
      </c>
      <c r="E316" s="12" t="s">
        <v>934</v>
      </c>
      <c r="F316" s="3" t="s">
        <v>933</v>
      </c>
      <c r="G316" s="12" t="s">
        <v>932</v>
      </c>
      <c r="H316" s="12" t="s">
        <v>988</v>
      </c>
      <c r="I316" s="12" t="s">
        <v>987</v>
      </c>
      <c r="J316" s="12" t="s">
        <v>931</v>
      </c>
      <c r="K316" s="12" t="s">
        <v>930</v>
      </c>
      <c r="L316" s="12" t="s">
        <v>929</v>
      </c>
      <c r="M316" s="4">
        <v>14711467</v>
      </c>
      <c r="N316" s="4">
        <v>1000379</v>
      </c>
      <c r="O316" s="4">
        <v>15711846</v>
      </c>
      <c r="P316" s="4">
        <v>1176917</v>
      </c>
      <c r="Q316" s="4">
        <v>14534929</v>
      </c>
      <c r="R316" s="68">
        <f t="shared" si="4"/>
        <v>0.92509365226721285</v>
      </c>
      <c r="S316" s="3" t="s">
        <v>928</v>
      </c>
      <c r="T316" s="12" t="s">
        <v>7505</v>
      </c>
      <c r="U316" s="12" t="s">
        <v>1327</v>
      </c>
      <c r="V316" s="12" t="s">
        <v>927</v>
      </c>
      <c r="W316" s="12" t="s">
        <v>926</v>
      </c>
      <c r="X316" s="12" t="s">
        <v>1326</v>
      </c>
      <c r="Y316" s="12" t="s">
        <v>925</v>
      </c>
      <c r="Z316" s="12" t="s">
        <v>984</v>
      </c>
      <c r="AA316" s="12" t="s">
        <v>983</v>
      </c>
      <c r="AB316" s="12" t="s">
        <v>1325</v>
      </c>
      <c r="AC316" s="13">
        <v>24222</v>
      </c>
      <c r="AD316" s="12" t="s">
        <v>1073</v>
      </c>
      <c r="AE316" s="12" t="s">
        <v>7504</v>
      </c>
      <c r="AF316" s="12" t="s">
        <v>7503</v>
      </c>
      <c r="AG316" s="12" t="s">
        <v>7502</v>
      </c>
      <c r="AH316" s="12"/>
      <c r="AI316" s="12" t="s">
        <v>1223</v>
      </c>
      <c r="AJ316" s="12" t="s">
        <v>943</v>
      </c>
      <c r="AK316" s="12" t="s">
        <v>1323</v>
      </c>
      <c r="AL316" s="12" t="s">
        <v>1322</v>
      </c>
    </row>
    <row r="317" spans="1:38" hidden="1" x14ac:dyDescent="0.25">
      <c r="A317" s="17">
        <v>1096957977</v>
      </c>
      <c r="B317" s="14">
        <v>31222</v>
      </c>
      <c r="C317" s="12" t="s">
        <v>1223</v>
      </c>
      <c r="D317" s="12" t="s">
        <v>1321</v>
      </c>
      <c r="E317" s="12" t="s">
        <v>934</v>
      </c>
      <c r="F317" s="3" t="s">
        <v>933</v>
      </c>
      <c r="G317" s="12" t="s">
        <v>932</v>
      </c>
      <c r="H317" s="12" t="s">
        <v>1105</v>
      </c>
      <c r="I317" s="12" t="s">
        <v>1104</v>
      </c>
      <c r="J317" s="12" t="s">
        <v>931</v>
      </c>
      <c r="K317" s="12" t="s">
        <v>930</v>
      </c>
      <c r="L317" s="12" t="s">
        <v>929</v>
      </c>
      <c r="M317" s="4">
        <v>33744189</v>
      </c>
      <c r="N317" s="4">
        <v>0</v>
      </c>
      <c r="O317" s="4">
        <v>33744189</v>
      </c>
      <c r="P317" s="4">
        <v>9718248</v>
      </c>
      <c r="Q317" s="4">
        <v>24025941</v>
      </c>
      <c r="R317" s="68">
        <f t="shared" si="4"/>
        <v>0.71200232431130583</v>
      </c>
      <c r="S317" s="3" t="s">
        <v>928</v>
      </c>
      <c r="T317" s="12" t="s">
        <v>7501</v>
      </c>
      <c r="U317" s="12" t="s">
        <v>1320</v>
      </c>
      <c r="V317" s="12" t="s">
        <v>927</v>
      </c>
      <c r="W317" s="12" t="s">
        <v>926</v>
      </c>
      <c r="X317" s="12" t="s">
        <v>1319</v>
      </c>
      <c r="Y317" s="12" t="s">
        <v>925</v>
      </c>
      <c r="Z317" s="12" t="s">
        <v>984</v>
      </c>
      <c r="AA317" s="12" t="s">
        <v>983</v>
      </c>
      <c r="AB317" s="12" t="s">
        <v>1282</v>
      </c>
      <c r="AC317" s="13">
        <v>31622</v>
      </c>
      <c r="AD317" s="12" t="s">
        <v>1265</v>
      </c>
      <c r="AE317" s="12" t="s">
        <v>7500</v>
      </c>
      <c r="AF317" s="12" t="s">
        <v>7499</v>
      </c>
      <c r="AG317" s="12" t="s">
        <v>7498</v>
      </c>
      <c r="AH317" s="12"/>
      <c r="AI317" s="12" t="s">
        <v>1223</v>
      </c>
      <c r="AJ317" s="12" t="s">
        <v>1083</v>
      </c>
      <c r="AK317" s="12" t="s">
        <v>1318</v>
      </c>
      <c r="AL317" s="12" t="s">
        <v>1317</v>
      </c>
    </row>
    <row r="318" spans="1:38" hidden="1" x14ac:dyDescent="0.25">
      <c r="A318" s="17">
        <v>1082876760</v>
      </c>
      <c r="B318" s="14">
        <v>31322</v>
      </c>
      <c r="C318" s="12" t="s">
        <v>1223</v>
      </c>
      <c r="D318" s="12" t="s">
        <v>1316</v>
      </c>
      <c r="E318" s="12" t="s">
        <v>934</v>
      </c>
      <c r="F318" s="3" t="s">
        <v>933</v>
      </c>
      <c r="G318" s="12" t="s">
        <v>932</v>
      </c>
      <c r="H318" s="12" t="s">
        <v>1092</v>
      </c>
      <c r="I318" s="12" t="s">
        <v>1091</v>
      </c>
      <c r="J318" s="12" t="s">
        <v>931</v>
      </c>
      <c r="K318" s="12" t="s">
        <v>930</v>
      </c>
      <c r="L318" s="12" t="s">
        <v>929</v>
      </c>
      <c r="M318" s="4">
        <v>28611403.739999998</v>
      </c>
      <c r="N318" s="4">
        <v>0</v>
      </c>
      <c r="O318" s="4">
        <v>28611403.739999998</v>
      </c>
      <c r="P318" s="4">
        <v>2649202.7400000002</v>
      </c>
      <c r="Q318" s="4">
        <v>25962201</v>
      </c>
      <c r="R318" s="68">
        <f t="shared" si="4"/>
        <v>0.90740745319334692</v>
      </c>
      <c r="S318" s="3" t="s">
        <v>928</v>
      </c>
      <c r="T318" s="12" t="s">
        <v>7497</v>
      </c>
      <c r="U318" s="12" t="s">
        <v>1315</v>
      </c>
      <c r="V318" s="12" t="s">
        <v>927</v>
      </c>
      <c r="W318" s="12" t="s">
        <v>926</v>
      </c>
      <c r="X318" s="12" t="s">
        <v>1314</v>
      </c>
      <c r="Y318" s="12" t="s">
        <v>925</v>
      </c>
      <c r="Z318" s="12" t="s">
        <v>984</v>
      </c>
      <c r="AA318" s="12" t="s">
        <v>983</v>
      </c>
      <c r="AB318" s="12" t="s">
        <v>1075</v>
      </c>
      <c r="AC318" s="13">
        <v>33422</v>
      </c>
      <c r="AD318" s="12" t="s">
        <v>944</v>
      </c>
      <c r="AE318" s="12" t="s">
        <v>7496</v>
      </c>
      <c r="AF318" s="12" t="s">
        <v>7495</v>
      </c>
      <c r="AG318" s="12" t="s">
        <v>7494</v>
      </c>
      <c r="AH318" s="12"/>
      <c r="AI318" s="12" t="s">
        <v>1223</v>
      </c>
      <c r="AJ318" s="12" t="s">
        <v>1083</v>
      </c>
      <c r="AK318" s="12" t="s">
        <v>1313</v>
      </c>
      <c r="AL318" s="12" t="s">
        <v>1312</v>
      </c>
    </row>
    <row r="319" spans="1:38" hidden="1" x14ac:dyDescent="0.25">
      <c r="A319" s="17">
        <v>1024553390</v>
      </c>
      <c r="B319" s="14">
        <v>31422</v>
      </c>
      <c r="C319" s="12" t="s">
        <v>1223</v>
      </c>
      <c r="D319" s="12" t="s">
        <v>1311</v>
      </c>
      <c r="E319" s="12" t="s">
        <v>934</v>
      </c>
      <c r="F319" s="3" t="s">
        <v>933</v>
      </c>
      <c r="G319" s="12" t="s">
        <v>932</v>
      </c>
      <c r="H319" s="12" t="s">
        <v>949</v>
      </c>
      <c r="I319" s="12" t="s">
        <v>948</v>
      </c>
      <c r="J319" s="12" t="s">
        <v>931</v>
      </c>
      <c r="K319" s="12" t="s">
        <v>930</v>
      </c>
      <c r="L319" s="12" t="s">
        <v>929</v>
      </c>
      <c r="M319" s="4">
        <v>39650611</v>
      </c>
      <c r="N319" s="4">
        <v>0</v>
      </c>
      <c r="O319" s="4">
        <v>39650611</v>
      </c>
      <c r="P319" s="4">
        <v>10824499</v>
      </c>
      <c r="Q319" s="4">
        <v>28826112</v>
      </c>
      <c r="R319" s="68">
        <f t="shared" si="4"/>
        <v>0.7270029710260959</v>
      </c>
      <c r="S319" s="3" t="s">
        <v>928</v>
      </c>
      <c r="T319" s="12" t="s">
        <v>7493</v>
      </c>
      <c r="U319" s="12" t="s">
        <v>1310</v>
      </c>
      <c r="V319" s="12" t="s">
        <v>927</v>
      </c>
      <c r="W319" s="12" t="s">
        <v>926</v>
      </c>
      <c r="X319" s="12" t="s">
        <v>1309</v>
      </c>
      <c r="Y319" s="12" t="s">
        <v>925</v>
      </c>
      <c r="Z319" s="12" t="s">
        <v>924</v>
      </c>
      <c r="AA319" s="12" t="s">
        <v>923</v>
      </c>
      <c r="AB319" s="12" t="s">
        <v>991</v>
      </c>
      <c r="AC319" s="13">
        <v>25522</v>
      </c>
      <c r="AD319" s="12" t="s">
        <v>1290</v>
      </c>
      <c r="AE319" s="12" t="s">
        <v>7492</v>
      </c>
      <c r="AF319" s="12" t="s">
        <v>7491</v>
      </c>
      <c r="AG319" s="12" t="s">
        <v>7490</v>
      </c>
      <c r="AH319" s="12"/>
      <c r="AI319" s="12" t="s">
        <v>1223</v>
      </c>
      <c r="AJ319" s="12" t="s">
        <v>1083</v>
      </c>
      <c r="AK319" s="12" t="s">
        <v>1307</v>
      </c>
      <c r="AL319" s="12" t="s">
        <v>1306</v>
      </c>
    </row>
    <row r="320" spans="1:38" hidden="1" x14ac:dyDescent="0.25">
      <c r="A320" s="17">
        <v>1049641794</v>
      </c>
      <c r="B320" s="14">
        <v>31522</v>
      </c>
      <c r="C320" s="12" t="s">
        <v>1223</v>
      </c>
      <c r="D320" s="12" t="s">
        <v>1305</v>
      </c>
      <c r="E320" s="12" t="s">
        <v>934</v>
      </c>
      <c r="F320" s="3" t="s">
        <v>933</v>
      </c>
      <c r="G320" s="12" t="s">
        <v>932</v>
      </c>
      <c r="H320" s="12" t="s">
        <v>1092</v>
      </c>
      <c r="I320" s="12" t="s">
        <v>1091</v>
      </c>
      <c r="J320" s="12" t="s">
        <v>931</v>
      </c>
      <c r="K320" s="12" t="s">
        <v>930</v>
      </c>
      <c r="L320" s="12" t="s">
        <v>929</v>
      </c>
      <c r="M320" s="4">
        <v>48470425.060000002</v>
      </c>
      <c r="N320" s="4">
        <v>0</v>
      </c>
      <c r="O320" s="4">
        <v>48470425.060000002</v>
      </c>
      <c r="P320" s="4">
        <v>13949337.060000001</v>
      </c>
      <c r="Q320" s="4">
        <v>34521088</v>
      </c>
      <c r="R320" s="68">
        <f t="shared" si="4"/>
        <v>0.71220931026017287</v>
      </c>
      <c r="S320" s="3" t="s">
        <v>928</v>
      </c>
      <c r="T320" s="12" t="s">
        <v>7489</v>
      </c>
      <c r="U320" s="12" t="s">
        <v>1304</v>
      </c>
      <c r="V320" s="12" t="s">
        <v>927</v>
      </c>
      <c r="W320" s="12" t="s">
        <v>926</v>
      </c>
      <c r="X320" s="12" t="s">
        <v>1303</v>
      </c>
      <c r="Y320" s="12" t="s">
        <v>925</v>
      </c>
      <c r="Z320" s="12" t="s">
        <v>924</v>
      </c>
      <c r="AA320" s="12" t="s">
        <v>923</v>
      </c>
      <c r="AB320" s="12" t="s">
        <v>1248</v>
      </c>
      <c r="AC320" s="13">
        <v>32322</v>
      </c>
      <c r="AD320" s="12" t="s">
        <v>945</v>
      </c>
      <c r="AE320" s="12" t="s">
        <v>7488</v>
      </c>
      <c r="AF320" s="12" t="s">
        <v>7487</v>
      </c>
      <c r="AG320" s="12" t="s">
        <v>7486</v>
      </c>
      <c r="AH320" s="12"/>
      <c r="AI320" s="12" t="s">
        <v>1223</v>
      </c>
      <c r="AJ320" s="12" t="s">
        <v>1083</v>
      </c>
      <c r="AK320" s="12" t="s">
        <v>1302</v>
      </c>
      <c r="AL320" s="12" t="s">
        <v>1301</v>
      </c>
    </row>
    <row r="321" spans="1:38" hidden="1" x14ac:dyDescent="0.25">
      <c r="A321" s="17">
        <v>52367595</v>
      </c>
      <c r="B321" s="14">
        <v>31622</v>
      </c>
      <c r="C321" s="12" t="s">
        <v>1223</v>
      </c>
      <c r="D321" s="12" t="s">
        <v>1300</v>
      </c>
      <c r="E321" s="12" t="s">
        <v>934</v>
      </c>
      <c r="F321" s="3" t="s">
        <v>933</v>
      </c>
      <c r="G321" s="12" t="s">
        <v>932</v>
      </c>
      <c r="H321" s="12" t="s">
        <v>949</v>
      </c>
      <c r="I321" s="12" t="s">
        <v>948</v>
      </c>
      <c r="J321" s="12" t="s">
        <v>931</v>
      </c>
      <c r="K321" s="12" t="s">
        <v>930</v>
      </c>
      <c r="L321" s="12" t="s">
        <v>929</v>
      </c>
      <c r="M321" s="4">
        <v>20007594.670000002</v>
      </c>
      <c r="N321" s="4">
        <v>-18359910.399999999</v>
      </c>
      <c r="O321" s="4">
        <v>1647684.27</v>
      </c>
      <c r="P321" s="4">
        <v>0</v>
      </c>
      <c r="Q321" s="4">
        <v>1647684.27</v>
      </c>
      <c r="R321" s="68">
        <f t="shared" si="4"/>
        <v>1</v>
      </c>
      <c r="S321" s="3" t="s">
        <v>928</v>
      </c>
      <c r="T321" s="12" t="s">
        <v>7485</v>
      </c>
      <c r="U321" s="12" t="s">
        <v>1299</v>
      </c>
      <c r="V321" s="12" t="s">
        <v>927</v>
      </c>
      <c r="W321" s="12" t="s">
        <v>926</v>
      </c>
      <c r="X321" s="12" t="s">
        <v>1298</v>
      </c>
      <c r="Y321" s="12" t="s">
        <v>925</v>
      </c>
      <c r="Z321" s="12" t="s">
        <v>1013</v>
      </c>
      <c r="AA321" s="12" t="s">
        <v>1012</v>
      </c>
      <c r="AB321" s="12" t="s">
        <v>945</v>
      </c>
      <c r="AC321" s="13">
        <v>31322</v>
      </c>
      <c r="AD321" s="12" t="s">
        <v>1297</v>
      </c>
      <c r="AE321" s="12" t="s">
        <v>1296</v>
      </c>
      <c r="AF321" s="12" t="s">
        <v>1295</v>
      </c>
      <c r="AG321" s="12" t="s">
        <v>1294</v>
      </c>
      <c r="AH321" s="12"/>
      <c r="AI321" s="12" t="s">
        <v>1223</v>
      </c>
      <c r="AJ321" s="12" t="s">
        <v>943</v>
      </c>
      <c r="AK321" s="12" t="s">
        <v>942</v>
      </c>
      <c r="AL321" s="12" t="s">
        <v>941</v>
      </c>
    </row>
    <row r="322" spans="1:38" hidden="1" x14ac:dyDescent="0.25">
      <c r="A322" s="17">
        <v>36759968</v>
      </c>
      <c r="B322" s="14">
        <v>31722</v>
      </c>
      <c r="C322" s="12" t="s">
        <v>1223</v>
      </c>
      <c r="D322" s="12" t="s">
        <v>1293</v>
      </c>
      <c r="E322" s="12" t="s">
        <v>934</v>
      </c>
      <c r="F322" s="3" t="s">
        <v>933</v>
      </c>
      <c r="G322" s="12" t="s">
        <v>932</v>
      </c>
      <c r="H322" s="12" t="s">
        <v>949</v>
      </c>
      <c r="I322" s="12" t="s">
        <v>948</v>
      </c>
      <c r="J322" s="12" t="s">
        <v>931</v>
      </c>
      <c r="K322" s="12" t="s">
        <v>930</v>
      </c>
      <c r="L322" s="12" t="s">
        <v>929</v>
      </c>
      <c r="M322" s="4">
        <v>48470425.060000002</v>
      </c>
      <c r="N322" s="4">
        <v>0</v>
      </c>
      <c r="O322" s="4">
        <v>48470425.060000002</v>
      </c>
      <c r="P322" s="4">
        <v>18176409.059999999</v>
      </c>
      <c r="Q322" s="4">
        <v>30294016.000000004</v>
      </c>
      <c r="R322" s="68">
        <f t="shared" si="4"/>
        <v>0.62500000696300895</v>
      </c>
      <c r="S322" s="3" t="s">
        <v>928</v>
      </c>
      <c r="T322" s="12" t="s">
        <v>7484</v>
      </c>
      <c r="U322" s="12" t="s">
        <v>1292</v>
      </c>
      <c r="V322" s="12" t="s">
        <v>927</v>
      </c>
      <c r="W322" s="12" t="s">
        <v>926</v>
      </c>
      <c r="X322" s="12" t="s">
        <v>1291</v>
      </c>
      <c r="Y322" s="12" t="s">
        <v>925</v>
      </c>
      <c r="Z322" s="12" t="s">
        <v>924</v>
      </c>
      <c r="AA322" s="12" t="s">
        <v>923</v>
      </c>
      <c r="AB322" s="12" t="s">
        <v>1290</v>
      </c>
      <c r="AC322" s="13">
        <v>31222</v>
      </c>
      <c r="AD322" s="12" t="s">
        <v>1103</v>
      </c>
      <c r="AE322" s="12" t="s">
        <v>7483</v>
      </c>
      <c r="AF322" s="12" t="s">
        <v>7482</v>
      </c>
      <c r="AG322" s="12" t="s">
        <v>7481</v>
      </c>
      <c r="AH322" s="12"/>
      <c r="AI322" s="12" t="s">
        <v>1223</v>
      </c>
      <c r="AJ322" s="12" t="s">
        <v>1083</v>
      </c>
      <c r="AK322" s="12" t="s">
        <v>1289</v>
      </c>
      <c r="AL322" s="12" t="s">
        <v>1288</v>
      </c>
    </row>
    <row r="323" spans="1:38" hidden="1" x14ac:dyDescent="0.25">
      <c r="A323" s="17">
        <v>1070007475</v>
      </c>
      <c r="B323" s="14">
        <v>31822</v>
      </c>
      <c r="C323" s="12" t="s">
        <v>1223</v>
      </c>
      <c r="D323" s="12" t="s">
        <v>1287</v>
      </c>
      <c r="E323" s="12" t="s">
        <v>934</v>
      </c>
      <c r="F323" s="3" t="s">
        <v>933</v>
      </c>
      <c r="G323" s="12" t="s">
        <v>932</v>
      </c>
      <c r="H323" s="12" t="s">
        <v>1105</v>
      </c>
      <c r="I323" s="12" t="s">
        <v>1104</v>
      </c>
      <c r="J323" s="12" t="s">
        <v>931</v>
      </c>
      <c r="K323" s="12" t="s">
        <v>930</v>
      </c>
      <c r="L323" s="12" t="s">
        <v>929</v>
      </c>
      <c r="M323" s="4">
        <v>33047927</v>
      </c>
      <c r="N323" s="4">
        <v>0</v>
      </c>
      <c r="O323" s="4">
        <v>33047927</v>
      </c>
      <c r="P323" s="4">
        <v>9021986</v>
      </c>
      <c r="Q323" s="4">
        <v>24025941</v>
      </c>
      <c r="R323" s="68">
        <f t="shared" ref="R323:R386" si="5">+IFERROR(Q323/O323,0)</f>
        <v>0.72700296753862959</v>
      </c>
      <c r="S323" s="3" t="s">
        <v>928</v>
      </c>
      <c r="T323" s="12" t="s">
        <v>7480</v>
      </c>
      <c r="U323" s="12" t="s">
        <v>1286</v>
      </c>
      <c r="V323" s="12" t="s">
        <v>927</v>
      </c>
      <c r="W323" s="12" t="s">
        <v>926</v>
      </c>
      <c r="X323" s="12" t="s">
        <v>1285</v>
      </c>
      <c r="Y323" s="12" t="s">
        <v>925</v>
      </c>
      <c r="Z323" s="12" t="s">
        <v>984</v>
      </c>
      <c r="AA323" s="12" t="s">
        <v>983</v>
      </c>
      <c r="AB323" s="12" t="s">
        <v>1284</v>
      </c>
      <c r="AC323" s="13">
        <v>24822</v>
      </c>
      <c r="AD323" s="12" t="s">
        <v>1282</v>
      </c>
      <c r="AE323" s="12" t="s">
        <v>7479</v>
      </c>
      <c r="AF323" s="12" t="s">
        <v>7478</v>
      </c>
      <c r="AG323" s="12" t="s">
        <v>7477</v>
      </c>
      <c r="AH323" s="12"/>
      <c r="AI323" s="12" t="s">
        <v>1223</v>
      </c>
      <c r="AJ323" s="12" t="s">
        <v>1083</v>
      </c>
      <c r="AK323" s="12" t="s">
        <v>1281</v>
      </c>
      <c r="AL323" s="12" t="s">
        <v>1280</v>
      </c>
    </row>
    <row r="324" spans="1:38" hidden="1" x14ac:dyDescent="0.25">
      <c r="A324" s="17">
        <v>1030576975</v>
      </c>
      <c r="B324" s="14">
        <v>32122</v>
      </c>
      <c r="C324" s="12" t="s">
        <v>1223</v>
      </c>
      <c r="D324" s="12" t="s">
        <v>1273</v>
      </c>
      <c r="E324" s="12" t="s">
        <v>934</v>
      </c>
      <c r="F324" s="3" t="s">
        <v>933</v>
      </c>
      <c r="G324" s="12" t="s">
        <v>932</v>
      </c>
      <c r="H324" s="12" t="s">
        <v>1092</v>
      </c>
      <c r="I324" s="12" t="s">
        <v>1091</v>
      </c>
      <c r="J324" s="12" t="s">
        <v>931</v>
      </c>
      <c r="K324" s="12" t="s">
        <v>930</v>
      </c>
      <c r="L324" s="12" t="s">
        <v>929</v>
      </c>
      <c r="M324" s="4">
        <v>29589294</v>
      </c>
      <c r="N324" s="4">
        <v>12962929</v>
      </c>
      <c r="O324" s="4">
        <v>42552223</v>
      </c>
      <c r="P324" s="4">
        <v>16908168</v>
      </c>
      <c r="Q324" s="4">
        <v>25644055</v>
      </c>
      <c r="R324" s="68">
        <f t="shared" si="5"/>
        <v>0.60264900849010872</v>
      </c>
      <c r="S324" s="3" t="s">
        <v>928</v>
      </c>
      <c r="T324" s="12" t="s">
        <v>7476</v>
      </c>
      <c r="U324" s="12" t="s">
        <v>1272</v>
      </c>
      <c r="V324" s="12" t="s">
        <v>927</v>
      </c>
      <c r="W324" s="12" t="s">
        <v>926</v>
      </c>
      <c r="X324" s="12" t="s">
        <v>1271</v>
      </c>
      <c r="Y324" s="12" t="s">
        <v>925</v>
      </c>
      <c r="Z324" s="12" t="s">
        <v>924</v>
      </c>
      <c r="AA324" s="12" t="s">
        <v>923</v>
      </c>
      <c r="AB324" s="12" t="s">
        <v>1040</v>
      </c>
      <c r="AC324" s="13">
        <v>39322</v>
      </c>
      <c r="AD324" s="12" t="s">
        <v>1135</v>
      </c>
      <c r="AE324" s="12" t="s">
        <v>7475</v>
      </c>
      <c r="AF324" s="12" t="s">
        <v>7474</v>
      </c>
      <c r="AG324" s="12" t="s">
        <v>7473</v>
      </c>
      <c r="AH324" s="12"/>
      <c r="AI324" s="12" t="s">
        <v>1223</v>
      </c>
      <c r="AJ324" s="12" t="s">
        <v>1083</v>
      </c>
      <c r="AK324" s="12" t="s">
        <v>1270</v>
      </c>
      <c r="AL324" s="12" t="s">
        <v>1269</v>
      </c>
    </row>
    <row r="325" spans="1:38" hidden="1" x14ac:dyDescent="0.25">
      <c r="A325" s="17">
        <v>80189576</v>
      </c>
      <c r="B325" s="14">
        <v>32222</v>
      </c>
      <c r="C325" s="12" t="s">
        <v>1223</v>
      </c>
      <c r="D325" s="12" t="s">
        <v>1268</v>
      </c>
      <c r="E325" s="12" t="s">
        <v>934</v>
      </c>
      <c r="F325" s="3" t="s">
        <v>933</v>
      </c>
      <c r="G325" s="12" t="s">
        <v>932</v>
      </c>
      <c r="H325" s="12" t="s">
        <v>949</v>
      </c>
      <c r="I325" s="12" t="s">
        <v>948</v>
      </c>
      <c r="J325" s="12" t="s">
        <v>931</v>
      </c>
      <c r="K325" s="12" t="s">
        <v>930</v>
      </c>
      <c r="L325" s="12" t="s">
        <v>929</v>
      </c>
      <c r="M325" s="4">
        <v>48470425.060000002</v>
      </c>
      <c r="N325" s="4">
        <v>0</v>
      </c>
      <c r="O325" s="4">
        <v>48470425.060000002</v>
      </c>
      <c r="P325" s="4">
        <v>13949337.060000001</v>
      </c>
      <c r="Q325" s="4">
        <v>34521088</v>
      </c>
      <c r="R325" s="68">
        <f t="shared" si="5"/>
        <v>0.71220931026017287</v>
      </c>
      <c r="S325" s="3" t="s">
        <v>928</v>
      </c>
      <c r="T325" s="12" t="s">
        <v>7472</v>
      </c>
      <c r="U325" s="12" t="s">
        <v>1267</v>
      </c>
      <c r="V325" s="12" t="s">
        <v>927</v>
      </c>
      <c r="W325" s="12" t="s">
        <v>926</v>
      </c>
      <c r="X325" s="12" t="s">
        <v>1266</v>
      </c>
      <c r="Y325" s="12" t="s">
        <v>925</v>
      </c>
      <c r="Z325" s="12" t="s">
        <v>1013</v>
      </c>
      <c r="AA325" s="12" t="s">
        <v>1012</v>
      </c>
      <c r="AB325" s="12" t="s">
        <v>1265</v>
      </c>
      <c r="AC325" s="13">
        <v>31022</v>
      </c>
      <c r="AD325" s="12" t="s">
        <v>1129</v>
      </c>
      <c r="AE325" s="12" t="s">
        <v>7471</v>
      </c>
      <c r="AF325" s="12" t="s">
        <v>7470</v>
      </c>
      <c r="AG325" s="12" t="s">
        <v>7469</v>
      </c>
      <c r="AH325" s="12"/>
      <c r="AI325" s="12" t="s">
        <v>1223</v>
      </c>
      <c r="AJ325" s="12" t="s">
        <v>1083</v>
      </c>
      <c r="AK325" s="12" t="s">
        <v>1264</v>
      </c>
      <c r="AL325" s="12" t="s">
        <v>1263</v>
      </c>
    </row>
    <row r="326" spans="1:38" hidden="1" x14ac:dyDescent="0.25">
      <c r="A326" s="17">
        <v>1032398718</v>
      </c>
      <c r="B326" s="14">
        <v>32322</v>
      </c>
      <c r="C326" s="12" t="s">
        <v>1223</v>
      </c>
      <c r="D326" s="12" t="s">
        <v>1262</v>
      </c>
      <c r="E326" s="12" t="s">
        <v>934</v>
      </c>
      <c r="F326" s="3" t="s">
        <v>933</v>
      </c>
      <c r="G326" s="12" t="s">
        <v>932</v>
      </c>
      <c r="H326" s="12" t="s">
        <v>1092</v>
      </c>
      <c r="I326" s="12" t="s">
        <v>1091</v>
      </c>
      <c r="J326" s="12" t="s">
        <v>931</v>
      </c>
      <c r="K326" s="12" t="s">
        <v>930</v>
      </c>
      <c r="L326" s="12" t="s">
        <v>929</v>
      </c>
      <c r="M326" s="4">
        <v>33734382.93</v>
      </c>
      <c r="N326" s="4">
        <v>0</v>
      </c>
      <c r="O326" s="4">
        <v>33734382.93</v>
      </c>
      <c r="P326" s="4">
        <v>9708441.9299999997</v>
      </c>
      <c r="Q326" s="4">
        <v>24025941</v>
      </c>
      <c r="R326" s="68">
        <f t="shared" si="5"/>
        <v>0.71220929251484011</v>
      </c>
      <c r="S326" s="3" t="s">
        <v>928</v>
      </c>
      <c r="T326" s="12" t="s">
        <v>7468</v>
      </c>
      <c r="U326" s="12" t="s">
        <v>1261</v>
      </c>
      <c r="V326" s="12" t="s">
        <v>927</v>
      </c>
      <c r="W326" s="12" t="s">
        <v>926</v>
      </c>
      <c r="X326" s="12" t="s">
        <v>1260</v>
      </c>
      <c r="Y326" s="12" t="s">
        <v>925</v>
      </c>
      <c r="Z326" s="12" t="s">
        <v>947</v>
      </c>
      <c r="AA326" s="12" t="s">
        <v>946</v>
      </c>
      <c r="AB326" s="12" t="s">
        <v>1038</v>
      </c>
      <c r="AC326" s="13">
        <v>39422</v>
      </c>
      <c r="AD326" s="12" t="s">
        <v>1191</v>
      </c>
      <c r="AE326" s="12" t="s">
        <v>7467</v>
      </c>
      <c r="AF326" s="12" t="s">
        <v>7466</v>
      </c>
      <c r="AG326" s="12" t="s">
        <v>7465</v>
      </c>
      <c r="AH326" s="12"/>
      <c r="AI326" s="12" t="s">
        <v>1223</v>
      </c>
      <c r="AJ326" s="12" t="s">
        <v>1083</v>
      </c>
      <c r="AK326" s="12" t="s">
        <v>1259</v>
      </c>
      <c r="AL326" s="12" t="s">
        <v>1258</v>
      </c>
    </row>
    <row r="327" spans="1:38" hidden="1" x14ac:dyDescent="0.25">
      <c r="A327" s="17">
        <v>1085299325</v>
      </c>
      <c r="B327" s="14">
        <v>32422</v>
      </c>
      <c r="C327" s="12" t="s">
        <v>1223</v>
      </c>
      <c r="D327" s="12" t="s">
        <v>1257</v>
      </c>
      <c r="E327" s="12" t="s">
        <v>934</v>
      </c>
      <c r="F327" s="3" t="s">
        <v>933</v>
      </c>
      <c r="G327" s="12" t="s">
        <v>932</v>
      </c>
      <c r="H327" s="12" t="s">
        <v>949</v>
      </c>
      <c r="I327" s="12" t="s">
        <v>948</v>
      </c>
      <c r="J327" s="12" t="s">
        <v>931</v>
      </c>
      <c r="K327" s="12" t="s">
        <v>930</v>
      </c>
      <c r="L327" s="12" t="s">
        <v>929</v>
      </c>
      <c r="M327" s="4">
        <v>48470425.060000002</v>
      </c>
      <c r="N327" s="4">
        <v>-22826188.800000001</v>
      </c>
      <c r="O327" s="4">
        <v>25644236.260000002</v>
      </c>
      <c r="P327" s="4">
        <v>0</v>
      </c>
      <c r="Q327" s="4">
        <v>25644236.260000002</v>
      </c>
      <c r="R327" s="68">
        <f t="shared" si="5"/>
        <v>1</v>
      </c>
      <c r="S327" s="3" t="s">
        <v>928</v>
      </c>
      <c r="T327" s="12" t="s">
        <v>7464</v>
      </c>
      <c r="U327" s="12" t="s">
        <v>1256</v>
      </c>
      <c r="V327" s="12" t="s">
        <v>927</v>
      </c>
      <c r="W327" s="12" t="s">
        <v>926</v>
      </c>
      <c r="X327" s="12" t="s">
        <v>1255</v>
      </c>
      <c r="Y327" s="12" t="s">
        <v>925</v>
      </c>
      <c r="Z327" s="12" t="s">
        <v>984</v>
      </c>
      <c r="AA327" s="12" t="s">
        <v>983</v>
      </c>
      <c r="AB327" s="12" t="s">
        <v>944</v>
      </c>
      <c r="AC327" s="13">
        <v>31122</v>
      </c>
      <c r="AD327" s="12" t="s">
        <v>1254</v>
      </c>
      <c r="AE327" s="12" t="s">
        <v>7463</v>
      </c>
      <c r="AF327" s="12" t="s">
        <v>7462</v>
      </c>
      <c r="AG327" s="12" t="s">
        <v>7461</v>
      </c>
      <c r="AH327" s="12"/>
      <c r="AI327" s="12" t="s">
        <v>1223</v>
      </c>
      <c r="AJ327" s="12" t="s">
        <v>1083</v>
      </c>
      <c r="AK327" s="12" t="s">
        <v>1253</v>
      </c>
      <c r="AL327" s="12" t="s">
        <v>1252</v>
      </c>
    </row>
    <row r="328" spans="1:38" hidden="1" x14ac:dyDescent="0.25">
      <c r="A328" s="17">
        <v>38287243</v>
      </c>
      <c r="B328" s="14">
        <v>32522</v>
      </c>
      <c r="C328" s="12" t="s">
        <v>1223</v>
      </c>
      <c r="D328" s="12" t="s">
        <v>1251</v>
      </c>
      <c r="E328" s="12" t="s">
        <v>934</v>
      </c>
      <c r="F328" s="3" t="s">
        <v>933</v>
      </c>
      <c r="G328" s="12" t="s">
        <v>932</v>
      </c>
      <c r="H328" s="12" t="s">
        <v>988</v>
      </c>
      <c r="I328" s="12" t="s">
        <v>987</v>
      </c>
      <c r="J328" s="12" t="s">
        <v>931</v>
      </c>
      <c r="K328" s="12" t="s">
        <v>930</v>
      </c>
      <c r="L328" s="12" t="s">
        <v>929</v>
      </c>
      <c r="M328" s="4">
        <v>14054400</v>
      </c>
      <c r="N328" s="4">
        <v>0</v>
      </c>
      <c r="O328" s="4">
        <v>14054400</v>
      </c>
      <c r="P328" s="4">
        <v>3997696</v>
      </c>
      <c r="Q328" s="4">
        <v>10056704</v>
      </c>
      <c r="R328" s="68">
        <f t="shared" si="5"/>
        <v>0.7155555555555555</v>
      </c>
      <c r="S328" s="3" t="s">
        <v>928</v>
      </c>
      <c r="T328" s="12" t="s">
        <v>7153</v>
      </c>
      <c r="U328" s="12" t="s">
        <v>1250</v>
      </c>
      <c r="V328" s="12" t="s">
        <v>927</v>
      </c>
      <c r="W328" s="12" t="s">
        <v>926</v>
      </c>
      <c r="X328" s="12" t="s">
        <v>1249</v>
      </c>
      <c r="Y328" s="12" t="s">
        <v>925</v>
      </c>
      <c r="Z328" s="12" t="s">
        <v>947</v>
      </c>
      <c r="AA328" s="12" t="s">
        <v>946</v>
      </c>
      <c r="AB328" s="12" t="s">
        <v>1042</v>
      </c>
      <c r="AC328" s="13">
        <v>39222</v>
      </c>
      <c r="AD328" s="12" t="s">
        <v>1248</v>
      </c>
      <c r="AE328" s="12" t="s">
        <v>7460</v>
      </c>
      <c r="AF328" s="12" t="s">
        <v>7459</v>
      </c>
      <c r="AG328" s="12" t="s">
        <v>7458</v>
      </c>
      <c r="AH328" s="12"/>
      <c r="AI328" s="12" t="s">
        <v>1223</v>
      </c>
      <c r="AJ328" s="12" t="s">
        <v>943</v>
      </c>
      <c r="AK328" s="12" t="s">
        <v>1247</v>
      </c>
      <c r="AL328" s="12" t="s">
        <v>1246</v>
      </c>
    </row>
    <row r="329" spans="1:38" hidden="1" x14ac:dyDescent="0.25">
      <c r="A329" s="17">
        <v>40047971</v>
      </c>
      <c r="B329" s="14">
        <v>32622</v>
      </c>
      <c r="C329" s="12" t="s">
        <v>1223</v>
      </c>
      <c r="D329" s="12" t="s">
        <v>1245</v>
      </c>
      <c r="E329" s="12" t="s">
        <v>934</v>
      </c>
      <c r="F329" s="3" t="s">
        <v>933</v>
      </c>
      <c r="G329" s="12" t="s">
        <v>932</v>
      </c>
      <c r="H329" s="12" t="s">
        <v>1092</v>
      </c>
      <c r="I329" s="12" t="s">
        <v>1091</v>
      </c>
      <c r="J329" s="12" t="s">
        <v>931</v>
      </c>
      <c r="K329" s="12" t="s">
        <v>930</v>
      </c>
      <c r="L329" s="12" t="s">
        <v>929</v>
      </c>
      <c r="M329" s="4">
        <v>61807975.450000003</v>
      </c>
      <c r="N329" s="4">
        <v>-52454246.229999997</v>
      </c>
      <c r="O329" s="4">
        <v>9353729.2200000007</v>
      </c>
      <c r="P329" s="4">
        <v>2934503.22</v>
      </c>
      <c r="Q329" s="4">
        <v>6419226</v>
      </c>
      <c r="R329" s="68">
        <f t="shared" si="5"/>
        <v>0.68627451672157769</v>
      </c>
      <c r="S329" s="3" t="s">
        <v>928</v>
      </c>
      <c r="T329" s="12" t="s">
        <v>7457</v>
      </c>
      <c r="U329" s="12" t="s">
        <v>1244</v>
      </c>
      <c r="V329" s="12" t="s">
        <v>927</v>
      </c>
      <c r="W329" s="12" t="s">
        <v>926</v>
      </c>
      <c r="X329" s="12" t="s">
        <v>1243</v>
      </c>
      <c r="Y329" s="12" t="s">
        <v>925</v>
      </c>
      <c r="Z329" s="12" t="s">
        <v>924</v>
      </c>
      <c r="AA329" s="12" t="s">
        <v>923</v>
      </c>
      <c r="AB329" s="12" t="s">
        <v>1242</v>
      </c>
      <c r="AC329" s="13">
        <v>2522</v>
      </c>
      <c r="AD329" s="12" t="s">
        <v>1240</v>
      </c>
      <c r="AE329" s="12" t="s">
        <v>1239</v>
      </c>
      <c r="AF329" s="12" t="s">
        <v>1238</v>
      </c>
      <c r="AG329" s="12" t="s">
        <v>1237</v>
      </c>
      <c r="AH329" s="12"/>
      <c r="AI329" s="12" t="s">
        <v>1223</v>
      </c>
      <c r="AJ329" s="12" t="s">
        <v>1083</v>
      </c>
      <c r="AK329" s="12" t="s">
        <v>1236</v>
      </c>
      <c r="AL329" s="12" t="s">
        <v>1235</v>
      </c>
    </row>
    <row r="330" spans="1:38" hidden="1" x14ac:dyDescent="0.25">
      <c r="A330" s="17">
        <v>79125558</v>
      </c>
      <c r="B330" s="14">
        <v>32722</v>
      </c>
      <c r="C330" s="12" t="s">
        <v>1223</v>
      </c>
      <c r="D330" s="12" t="s">
        <v>1234</v>
      </c>
      <c r="E330" s="12" t="s">
        <v>934</v>
      </c>
      <c r="F330" s="3" t="s">
        <v>933</v>
      </c>
      <c r="G330" s="12" t="s">
        <v>932</v>
      </c>
      <c r="H330" s="12" t="s">
        <v>949</v>
      </c>
      <c r="I330" s="12" t="s">
        <v>948</v>
      </c>
      <c r="J330" s="12" t="s">
        <v>931</v>
      </c>
      <c r="K330" s="12" t="s">
        <v>930</v>
      </c>
      <c r="L330" s="12" t="s">
        <v>929</v>
      </c>
      <c r="M330" s="4">
        <v>19831057</v>
      </c>
      <c r="N330" s="4">
        <v>0</v>
      </c>
      <c r="O330" s="4">
        <v>19831057</v>
      </c>
      <c r="P330" s="4">
        <v>5354974</v>
      </c>
      <c r="Q330" s="4">
        <v>14476083</v>
      </c>
      <c r="R330" s="68">
        <f t="shared" si="5"/>
        <v>0.72997031877826779</v>
      </c>
      <c r="S330" s="3" t="s">
        <v>928</v>
      </c>
      <c r="T330" s="12" t="s">
        <v>7456</v>
      </c>
      <c r="U330" s="12" t="s">
        <v>1233</v>
      </c>
      <c r="V330" s="12" t="s">
        <v>927</v>
      </c>
      <c r="W330" s="12" t="s">
        <v>926</v>
      </c>
      <c r="X330" s="12" t="s">
        <v>1232</v>
      </c>
      <c r="Y330" s="12" t="s">
        <v>925</v>
      </c>
      <c r="Z330" s="12" t="s">
        <v>947</v>
      </c>
      <c r="AA330" s="12" t="s">
        <v>946</v>
      </c>
      <c r="AB330" s="12" t="s">
        <v>1065</v>
      </c>
      <c r="AC330" s="13">
        <v>37822</v>
      </c>
      <c r="AD330" s="12" t="s">
        <v>1231</v>
      </c>
      <c r="AE330" s="12" t="s">
        <v>7455</v>
      </c>
      <c r="AF330" s="12" t="s">
        <v>7454</v>
      </c>
      <c r="AG330" s="12" t="s">
        <v>7453</v>
      </c>
      <c r="AH330" s="12"/>
      <c r="AI330" s="12" t="s">
        <v>1223</v>
      </c>
      <c r="AJ330" s="12" t="s">
        <v>943</v>
      </c>
      <c r="AK330" s="12" t="s">
        <v>1230</v>
      </c>
      <c r="AL330" s="12" t="s">
        <v>1229</v>
      </c>
    </row>
    <row r="331" spans="1:38" hidden="1" x14ac:dyDescent="0.25">
      <c r="A331" s="17">
        <v>1055274311</v>
      </c>
      <c r="B331" s="14">
        <v>32822</v>
      </c>
      <c r="C331" s="12" t="s">
        <v>1223</v>
      </c>
      <c r="D331" s="12" t="s">
        <v>1228</v>
      </c>
      <c r="E331" s="12" t="s">
        <v>934</v>
      </c>
      <c r="F331" s="3" t="s">
        <v>933</v>
      </c>
      <c r="G331" s="12" t="s">
        <v>932</v>
      </c>
      <c r="H331" s="12" t="s">
        <v>949</v>
      </c>
      <c r="I331" s="12" t="s">
        <v>948</v>
      </c>
      <c r="J331" s="12" t="s">
        <v>931</v>
      </c>
      <c r="K331" s="12" t="s">
        <v>930</v>
      </c>
      <c r="L331" s="12" t="s">
        <v>929</v>
      </c>
      <c r="M331" s="4">
        <v>33047927</v>
      </c>
      <c r="N331" s="4">
        <v>0</v>
      </c>
      <c r="O331" s="4">
        <v>33047927</v>
      </c>
      <c r="P331" s="4">
        <v>9021986</v>
      </c>
      <c r="Q331" s="4">
        <v>24025941</v>
      </c>
      <c r="R331" s="68">
        <f t="shared" si="5"/>
        <v>0.72700296753862959</v>
      </c>
      <c r="S331" s="3" t="s">
        <v>928</v>
      </c>
      <c r="T331" s="12" t="s">
        <v>7452</v>
      </c>
      <c r="U331" s="12" t="s">
        <v>1227</v>
      </c>
      <c r="V331" s="12" t="s">
        <v>927</v>
      </c>
      <c r="W331" s="12" t="s">
        <v>926</v>
      </c>
      <c r="X331" s="12" t="s">
        <v>1226</v>
      </c>
      <c r="Y331" s="12" t="s">
        <v>925</v>
      </c>
      <c r="Z331" s="12" t="s">
        <v>924</v>
      </c>
      <c r="AA331" s="12" t="s">
        <v>923</v>
      </c>
      <c r="AB331" s="12" t="s">
        <v>1225</v>
      </c>
      <c r="AC331" s="13">
        <v>26622</v>
      </c>
      <c r="AD331" s="12" t="s">
        <v>1224</v>
      </c>
      <c r="AE331" s="12" t="s">
        <v>7451</v>
      </c>
      <c r="AF331" s="12" t="s">
        <v>7450</v>
      </c>
      <c r="AG331" s="12" t="s">
        <v>7449</v>
      </c>
      <c r="AH331" s="12"/>
      <c r="AI331" s="12" t="s">
        <v>1223</v>
      </c>
      <c r="AJ331" s="12" t="s">
        <v>1083</v>
      </c>
      <c r="AK331" s="12" t="s">
        <v>1222</v>
      </c>
      <c r="AL331" s="12" t="s">
        <v>1221</v>
      </c>
    </row>
    <row r="332" spans="1:38" hidden="1" x14ac:dyDescent="0.25">
      <c r="A332" s="17">
        <v>1022342441</v>
      </c>
      <c r="B332" s="14">
        <v>32922</v>
      </c>
      <c r="C332" s="12" t="s">
        <v>1153</v>
      </c>
      <c r="D332" s="12" t="s">
        <v>1220</v>
      </c>
      <c r="E332" s="12" t="s">
        <v>934</v>
      </c>
      <c r="F332" s="3" t="s">
        <v>933</v>
      </c>
      <c r="G332" s="12" t="s">
        <v>932</v>
      </c>
      <c r="H332" s="12" t="s">
        <v>949</v>
      </c>
      <c r="I332" s="12" t="s">
        <v>948</v>
      </c>
      <c r="J332" s="12" t="s">
        <v>931</v>
      </c>
      <c r="K332" s="12" t="s">
        <v>930</v>
      </c>
      <c r="L332" s="12" t="s">
        <v>929</v>
      </c>
      <c r="M332" s="4">
        <v>24222071</v>
      </c>
      <c r="N332" s="4">
        <v>8727791</v>
      </c>
      <c r="O332" s="4">
        <v>32949862</v>
      </c>
      <c r="P332" s="4">
        <v>8825856</v>
      </c>
      <c r="Q332" s="4">
        <v>24124006</v>
      </c>
      <c r="R332" s="68">
        <f t="shared" si="5"/>
        <v>0.73214285389116351</v>
      </c>
      <c r="S332" s="3" t="s">
        <v>928</v>
      </c>
      <c r="T332" s="12" t="s">
        <v>7448</v>
      </c>
      <c r="U332" s="12" t="s">
        <v>1219</v>
      </c>
      <c r="V332" s="12" t="s">
        <v>927</v>
      </c>
      <c r="W332" s="12" t="s">
        <v>926</v>
      </c>
      <c r="X332" s="12" t="s">
        <v>1218</v>
      </c>
      <c r="Y332" s="12" t="s">
        <v>925</v>
      </c>
      <c r="Z332" s="12" t="s">
        <v>1015</v>
      </c>
      <c r="AA332" s="12" t="s">
        <v>1014</v>
      </c>
      <c r="AB332" s="12" t="s">
        <v>1134</v>
      </c>
      <c r="AC332" s="13">
        <v>34622</v>
      </c>
      <c r="AD332" s="12" t="s">
        <v>1217</v>
      </c>
      <c r="AE332" s="12" t="s">
        <v>7447</v>
      </c>
      <c r="AF332" s="12" t="s">
        <v>7446</v>
      </c>
      <c r="AG332" s="12" t="s">
        <v>7445</v>
      </c>
      <c r="AH332" s="12"/>
      <c r="AI332" s="12" t="s">
        <v>1153</v>
      </c>
      <c r="AJ332" s="12" t="s">
        <v>1083</v>
      </c>
      <c r="AK332" s="12" t="s">
        <v>1216</v>
      </c>
      <c r="AL332" s="12" t="s">
        <v>1215</v>
      </c>
    </row>
    <row r="333" spans="1:38" hidden="1" x14ac:dyDescent="0.25">
      <c r="A333" s="17">
        <v>1018489438</v>
      </c>
      <c r="B333" s="14">
        <v>33022</v>
      </c>
      <c r="C333" s="12" t="s">
        <v>1153</v>
      </c>
      <c r="D333" s="12" t="s">
        <v>1214</v>
      </c>
      <c r="E333" s="12" t="s">
        <v>934</v>
      </c>
      <c r="F333" s="3" t="s">
        <v>933</v>
      </c>
      <c r="G333" s="12" t="s">
        <v>932</v>
      </c>
      <c r="H333" s="12" t="s">
        <v>949</v>
      </c>
      <c r="I333" s="12" t="s">
        <v>948</v>
      </c>
      <c r="J333" s="12" t="s">
        <v>931</v>
      </c>
      <c r="K333" s="12" t="s">
        <v>930</v>
      </c>
      <c r="L333" s="12" t="s">
        <v>929</v>
      </c>
      <c r="M333" s="4">
        <v>24222071</v>
      </c>
      <c r="N333" s="4">
        <v>8727791</v>
      </c>
      <c r="O333" s="4">
        <v>32949862</v>
      </c>
      <c r="P333" s="4">
        <v>8825856</v>
      </c>
      <c r="Q333" s="4">
        <v>24124006</v>
      </c>
      <c r="R333" s="68">
        <f t="shared" si="5"/>
        <v>0.73214285389116351</v>
      </c>
      <c r="S333" s="3" t="s">
        <v>928</v>
      </c>
      <c r="T333" s="12" t="s">
        <v>7444</v>
      </c>
      <c r="U333" s="12" t="s">
        <v>1213</v>
      </c>
      <c r="V333" s="12" t="s">
        <v>927</v>
      </c>
      <c r="W333" s="12" t="s">
        <v>926</v>
      </c>
      <c r="X333" s="12" t="s">
        <v>1212</v>
      </c>
      <c r="Y333" s="12" t="s">
        <v>925</v>
      </c>
      <c r="Z333" s="12" t="s">
        <v>984</v>
      </c>
      <c r="AA333" s="12" t="s">
        <v>983</v>
      </c>
      <c r="AB333" s="12" t="s">
        <v>1139</v>
      </c>
      <c r="AC333" s="13">
        <v>34522</v>
      </c>
      <c r="AD333" s="12" t="s">
        <v>1211</v>
      </c>
      <c r="AE333" s="12" t="s">
        <v>7443</v>
      </c>
      <c r="AF333" s="12" t="s">
        <v>7442</v>
      </c>
      <c r="AG333" s="12" t="s">
        <v>7441</v>
      </c>
      <c r="AH333" s="12"/>
      <c r="AI333" s="12" t="s">
        <v>1153</v>
      </c>
      <c r="AJ333" s="12" t="s">
        <v>1083</v>
      </c>
      <c r="AK333" s="12" t="s">
        <v>1210</v>
      </c>
      <c r="AL333" s="12" t="s">
        <v>1209</v>
      </c>
    </row>
    <row r="334" spans="1:38" hidden="1" x14ac:dyDescent="0.25">
      <c r="A334" s="17">
        <v>1233498445</v>
      </c>
      <c r="B334" s="14">
        <v>33122</v>
      </c>
      <c r="C334" s="12" t="s">
        <v>1153</v>
      </c>
      <c r="D334" s="12" t="s">
        <v>1208</v>
      </c>
      <c r="E334" s="12" t="s">
        <v>934</v>
      </c>
      <c r="F334" s="3" t="s">
        <v>933</v>
      </c>
      <c r="G334" s="12" t="s">
        <v>932</v>
      </c>
      <c r="H334" s="12" t="s">
        <v>1080</v>
      </c>
      <c r="I334" s="12" t="s">
        <v>1079</v>
      </c>
      <c r="J334" s="12" t="s">
        <v>931</v>
      </c>
      <c r="K334" s="12" t="s">
        <v>930</v>
      </c>
      <c r="L334" s="12" t="s">
        <v>929</v>
      </c>
      <c r="M334" s="4">
        <v>34028578.140000001</v>
      </c>
      <c r="N334" s="4">
        <v>0</v>
      </c>
      <c r="O334" s="4">
        <v>34028578.140000001</v>
      </c>
      <c r="P334" s="4">
        <v>10002637.140000001</v>
      </c>
      <c r="Q334" s="4">
        <v>24025941</v>
      </c>
      <c r="R334" s="68">
        <f t="shared" si="5"/>
        <v>0.70605186326483405</v>
      </c>
      <c r="S334" s="3" t="s">
        <v>928</v>
      </c>
      <c r="T334" s="12" t="s">
        <v>7440</v>
      </c>
      <c r="U334" s="12" t="s">
        <v>1207</v>
      </c>
      <c r="V334" s="12" t="s">
        <v>927</v>
      </c>
      <c r="W334" s="12" t="s">
        <v>926</v>
      </c>
      <c r="X334" s="12" t="s">
        <v>1206</v>
      </c>
      <c r="Y334" s="12" t="s">
        <v>925</v>
      </c>
      <c r="Z334" s="12" t="s">
        <v>984</v>
      </c>
      <c r="AA334" s="12" t="s">
        <v>983</v>
      </c>
      <c r="AB334" s="12" t="s">
        <v>1019</v>
      </c>
      <c r="AC334" s="13">
        <v>30522</v>
      </c>
      <c r="AD334" s="12" t="s">
        <v>1119</v>
      </c>
      <c r="AE334" s="12" t="s">
        <v>7439</v>
      </c>
      <c r="AF334" s="12" t="s">
        <v>7438</v>
      </c>
      <c r="AG334" s="12" t="s">
        <v>7437</v>
      </c>
      <c r="AH334" s="12"/>
      <c r="AI334" s="12" t="s">
        <v>1153</v>
      </c>
      <c r="AJ334" s="12" t="s">
        <v>1083</v>
      </c>
      <c r="AK334" s="12" t="s">
        <v>1205</v>
      </c>
      <c r="AL334" s="12" t="s">
        <v>1204</v>
      </c>
    </row>
    <row r="335" spans="1:38" hidden="1" x14ac:dyDescent="0.25">
      <c r="A335" s="17">
        <v>1030564308</v>
      </c>
      <c r="B335" s="14">
        <v>33222</v>
      </c>
      <c r="C335" s="12" t="s">
        <v>1153</v>
      </c>
      <c r="D335" s="12" t="s">
        <v>1203</v>
      </c>
      <c r="E335" s="12" t="s">
        <v>934</v>
      </c>
      <c r="F335" s="3" t="s">
        <v>933</v>
      </c>
      <c r="G335" s="12" t="s">
        <v>932</v>
      </c>
      <c r="H335" s="12" t="s">
        <v>1202</v>
      </c>
      <c r="I335" s="12" t="s">
        <v>1201</v>
      </c>
      <c r="J335" s="12" t="s">
        <v>931</v>
      </c>
      <c r="K335" s="12" t="s">
        <v>930</v>
      </c>
      <c r="L335" s="12" t="s">
        <v>929</v>
      </c>
      <c r="M335" s="4">
        <v>48484516</v>
      </c>
      <c r="N335" s="4">
        <v>0</v>
      </c>
      <c r="O335" s="4">
        <v>48484516</v>
      </c>
      <c r="P335" s="4">
        <v>13963428</v>
      </c>
      <c r="Q335" s="4">
        <v>34521088</v>
      </c>
      <c r="R335" s="68">
        <f t="shared" si="5"/>
        <v>0.71200232255592688</v>
      </c>
      <c r="S335" s="3" t="s">
        <v>928</v>
      </c>
      <c r="T335" s="12" t="s">
        <v>7436</v>
      </c>
      <c r="U335" s="12" t="s">
        <v>1200</v>
      </c>
      <c r="V335" s="12" t="s">
        <v>927</v>
      </c>
      <c r="W335" s="12" t="s">
        <v>926</v>
      </c>
      <c r="X335" s="12" t="s">
        <v>1199</v>
      </c>
      <c r="Y335" s="12" t="s">
        <v>925</v>
      </c>
      <c r="Z335" s="12" t="s">
        <v>947</v>
      </c>
      <c r="AA335" s="12" t="s">
        <v>946</v>
      </c>
      <c r="AB335" s="12" t="s">
        <v>1198</v>
      </c>
      <c r="AC335" s="13">
        <v>22322</v>
      </c>
      <c r="AD335" s="12" t="s">
        <v>1146</v>
      </c>
      <c r="AE335" s="12" t="s">
        <v>7435</v>
      </c>
      <c r="AF335" s="12" t="s">
        <v>7434</v>
      </c>
      <c r="AG335" s="12" t="s">
        <v>7433</v>
      </c>
      <c r="AH335" s="12"/>
      <c r="AI335" s="12" t="s">
        <v>1153</v>
      </c>
      <c r="AJ335" s="12" t="s">
        <v>1083</v>
      </c>
      <c r="AK335" s="12" t="s">
        <v>1196</v>
      </c>
      <c r="AL335" s="12" t="s">
        <v>1195</v>
      </c>
    </row>
    <row r="336" spans="1:38" hidden="1" x14ac:dyDescent="0.25">
      <c r="A336" s="17">
        <v>1058820554</v>
      </c>
      <c r="B336" s="14">
        <v>33322</v>
      </c>
      <c r="C336" s="12" t="s">
        <v>1153</v>
      </c>
      <c r="D336" s="12" t="s">
        <v>1194</v>
      </c>
      <c r="E336" s="12" t="s">
        <v>934</v>
      </c>
      <c r="F336" s="3" t="s">
        <v>933</v>
      </c>
      <c r="G336" s="12" t="s">
        <v>932</v>
      </c>
      <c r="H336" s="12" t="s">
        <v>1105</v>
      </c>
      <c r="I336" s="12" t="s">
        <v>1104</v>
      </c>
      <c r="J336" s="12" t="s">
        <v>931</v>
      </c>
      <c r="K336" s="12" t="s">
        <v>930</v>
      </c>
      <c r="L336" s="12" t="s">
        <v>929</v>
      </c>
      <c r="M336" s="4">
        <v>33744189</v>
      </c>
      <c r="N336" s="4">
        <v>0</v>
      </c>
      <c r="O336" s="4">
        <v>33744189</v>
      </c>
      <c r="P336" s="4">
        <v>9914378</v>
      </c>
      <c r="Q336" s="4">
        <v>23829811</v>
      </c>
      <c r="R336" s="68">
        <f t="shared" si="5"/>
        <v>0.70619006431003573</v>
      </c>
      <c r="S336" s="3" t="s">
        <v>928</v>
      </c>
      <c r="T336" s="12" t="s">
        <v>7432</v>
      </c>
      <c r="U336" s="12" t="s">
        <v>1193</v>
      </c>
      <c r="V336" s="12" t="s">
        <v>927</v>
      </c>
      <c r="W336" s="12" t="s">
        <v>926</v>
      </c>
      <c r="X336" s="12" t="s">
        <v>1192</v>
      </c>
      <c r="Y336" s="12" t="s">
        <v>925</v>
      </c>
      <c r="Z336" s="12" t="s">
        <v>984</v>
      </c>
      <c r="AA336" s="12" t="s">
        <v>983</v>
      </c>
      <c r="AB336" s="12" t="s">
        <v>1191</v>
      </c>
      <c r="AC336" s="13">
        <v>32122</v>
      </c>
      <c r="AD336" s="12" t="s">
        <v>1120</v>
      </c>
      <c r="AE336" s="12" t="s">
        <v>7431</v>
      </c>
      <c r="AF336" s="12" t="s">
        <v>7430</v>
      </c>
      <c r="AG336" s="12" t="s">
        <v>7429</v>
      </c>
      <c r="AH336" s="12"/>
      <c r="AI336" s="12" t="s">
        <v>1153</v>
      </c>
      <c r="AJ336" s="12" t="s">
        <v>1083</v>
      </c>
      <c r="AK336" s="12" t="s">
        <v>1190</v>
      </c>
      <c r="AL336" s="12" t="s">
        <v>1189</v>
      </c>
    </row>
    <row r="337" spans="1:38" hidden="1" x14ac:dyDescent="0.25">
      <c r="A337" s="17">
        <v>80541200</v>
      </c>
      <c r="B337" s="14">
        <v>33422</v>
      </c>
      <c r="C337" s="12" t="s">
        <v>1153</v>
      </c>
      <c r="D337" s="12" t="s">
        <v>1188</v>
      </c>
      <c r="E337" s="12" t="s">
        <v>934</v>
      </c>
      <c r="F337" s="3" t="s">
        <v>933</v>
      </c>
      <c r="G337" s="12" t="s">
        <v>932</v>
      </c>
      <c r="H337" s="12" t="s">
        <v>1141</v>
      </c>
      <c r="I337" s="12" t="s">
        <v>1140</v>
      </c>
      <c r="J337" s="12" t="s">
        <v>931</v>
      </c>
      <c r="K337" s="12" t="s">
        <v>930</v>
      </c>
      <c r="L337" s="12" t="s">
        <v>929</v>
      </c>
      <c r="M337" s="4">
        <v>93585408</v>
      </c>
      <c r="N337" s="4">
        <v>0</v>
      </c>
      <c r="O337" s="4">
        <v>93585408</v>
      </c>
      <c r="P337" s="4">
        <v>25346048</v>
      </c>
      <c r="Q337" s="4">
        <v>68239360</v>
      </c>
      <c r="R337" s="68">
        <f t="shared" si="5"/>
        <v>0.72916666666666663</v>
      </c>
      <c r="S337" s="3" t="s">
        <v>928</v>
      </c>
      <c r="T337" s="12" t="s">
        <v>7428</v>
      </c>
      <c r="U337" s="12" t="s">
        <v>1187</v>
      </c>
      <c r="V337" s="12" t="s">
        <v>927</v>
      </c>
      <c r="W337" s="12" t="s">
        <v>926</v>
      </c>
      <c r="X337" s="12" t="s">
        <v>1186</v>
      </c>
      <c r="Y337" s="12" t="s">
        <v>925</v>
      </c>
      <c r="Z337" s="12" t="s">
        <v>984</v>
      </c>
      <c r="AA337" s="12" t="s">
        <v>983</v>
      </c>
      <c r="AB337" s="12" t="s">
        <v>1084</v>
      </c>
      <c r="AC337" s="13">
        <v>36922</v>
      </c>
      <c r="AD337" s="12" t="s">
        <v>1147</v>
      </c>
      <c r="AE337" s="12" t="s">
        <v>7427</v>
      </c>
      <c r="AF337" s="12" t="s">
        <v>7426</v>
      </c>
      <c r="AG337" s="12" t="s">
        <v>7425</v>
      </c>
      <c r="AH337" s="12"/>
      <c r="AI337" s="12" t="s">
        <v>1153</v>
      </c>
      <c r="AJ337" s="12" t="s">
        <v>1083</v>
      </c>
      <c r="AK337" s="12" t="s">
        <v>1185</v>
      </c>
      <c r="AL337" s="12" t="s">
        <v>1184</v>
      </c>
    </row>
    <row r="338" spans="1:38" hidden="1" x14ac:dyDescent="0.25">
      <c r="A338" s="17">
        <v>79617455</v>
      </c>
      <c r="B338" s="14">
        <v>33522</v>
      </c>
      <c r="C338" s="12" t="s">
        <v>1153</v>
      </c>
      <c r="D338" s="12" t="s">
        <v>1183</v>
      </c>
      <c r="E338" s="12" t="s">
        <v>934</v>
      </c>
      <c r="F338" s="3" t="s">
        <v>933</v>
      </c>
      <c r="G338" s="12" t="s">
        <v>932</v>
      </c>
      <c r="H338" s="12" t="s">
        <v>1141</v>
      </c>
      <c r="I338" s="12" t="s">
        <v>1140</v>
      </c>
      <c r="J338" s="12" t="s">
        <v>931</v>
      </c>
      <c r="K338" s="12" t="s">
        <v>930</v>
      </c>
      <c r="L338" s="12" t="s">
        <v>929</v>
      </c>
      <c r="M338" s="4">
        <v>81634918</v>
      </c>
      <c r="N338" s="4">
        <v>-20651690</v>
      </c>
      <c r="O338" s="4">
        <v>60983228</v>
      </c>
      <c r="P338" s="4">
        <v>8746599</v>
      </c>
      <c r="Q338" s="4">
        <v>52236629</v>
      </c>
      <c r="R338" s="68">
        <f t="shared" si="5"/>
        <v>0.85657369596768473</v>
      </c>
      <c r="S338" s="3" t="s">
        <v>928</v>
      </c>
      <c r="T338" s="12" t="s">
        <v>7424</v>
      </c>
      <c r="U338" s="12" t="s">
        <v>1182</v>
      </c>
      <c r="V338" s="12" t="s">
        <v>927</v>
      </c>
      <c r="W338" s="12" t="s">
        <v>926</v>
      </c>
      <c r="X338" s="12" t="s">
        <v>1181</v>
      </c>
      <c r="Y338" s="12" t="s">
        <v>925</v>
      </c>
      <c r="Z338" s="12" t="s">
        <v>979</v>
      </c>
      <c r="AA338" s="12" t="s">
        <v>978</v>
      </c>
      <c r="AB338" s="12" t="s">
        <v>1078</v>
      </c>
      <c r="AC338" s="13">
        <v>37122</v>
      </c>
      <c r="AD338" s="12" t="s">
        <v>1075</v>
      </c>
      <c r="AE338" s="12" t="s">
        <v>7423</v>
      </c>
      <c r="AF338" s="12" t="s">
        <v>7422</v>
      </c>
      <c r="AG338" s="12" t="s">
        <v>7421</v>
      </c>
      <c r="AH338" s="12"/>
      <c r="AI338" s="12" t="s">
        <v>1153</v>
      </c>
      <c r="AJ338" s="12" t="s">
        <v>1083</v>
      </c>
      <c r="AK338" s="12" t="s">
        <v>1180</v>
      </c>
      <c r="AL338" s="12" t="s">
        <v>1179</v>
      </c>
    </row>
    <row r="339" spans="1:38" hidden="1" x14ac:dyDescent="0.25">
      <c r="A339" s="17">
        <v>1117515277</v>
      </c>
      <c r="B339" s="14">
        <v>33622</v>
      </c>
      <c r="C339" s="12" t="s">
        <v>1153</v>
      </c>
      <c r="D339" s="12" t="s">
        <v>1178</v>
      </c>
      <c r="E339" s="12" t="s">
        <v>934</v>
      </c>
      <c r="F339" s="3" t="s">
        <v>933</v>
      </c>
      <c r="G339" s="12" t="s">
        <v>932</v>
      </c>
      <c r="H339" s="12" t="s">
        <v>1141</v>
      </c>
      <c r="I339" s="12" t="s">
        <v>1140</v>
      </c>
      <c r="J339" s="12" t="s">
        <v>931</v>
      </c>
      <c r="K339" s="12" t="s">
        <v>930</v>
      </c>
      <c r="L339" s="12" t="s">
        <v>929</v>
      </c>
      <c r="M339" s="4">
        <v>81634918</v>
      </c>
      <c r="N339" s="4">
        <v>0</v>
      </c>
      <c r="O339" s="4">
        <v>81634918</v>
      </c>
      <c r="P339" s="4">
        <v>22109457</v>
      </c>
      <c r="Q339" s="4">
        <v>59525461</v>
      </c>
      <c r="R339" s="68">
        <f t="shared" si="5"/>
        <v>0.72916666615626413</v>
      </c>
      <c r="S339" s="3" t="s">
        <v>928</v>
      </c>
      <c r="T339" s="12" t="s">
        <v>7420</v>
      </c>
      <c r="U339" s="12" t="s">
        <v>1177</v>
      </c>
      <c r="V339" s="12" t="s">
        <v>927</v>
      </c>
      <c r="W339" s="12" t="s">
        <v>926</v>
      </c>
      <c r="X339" s="12" t="s">
        <v>1176</v>
      </c>
      <c r="Y339" s="12" t="s">
        <v>925</v>
      </c>
      <c r="Z339" s="12" t="s">
        <v>984</v>
      </c>
      <c r="AA339" s="12" t="s">
        <v>983</v>
      </c>
      <c r="AB339" s="12" t="s">
        <v>1090</v>
      </c>
      <c r="AC339" s="13">
        <v>36722</v>
      </c>
      <c r="AD339" s="12" t="s">
        <v>1107</v>
      </c>
      <c r="AE339" s="12" t="s">
        <v>7419</v>
      </c>
      <c r="AF339" s="12" t="s">
        <v>7418</v>
      </c>
      <c r="AG339" s="12" t="s">
        <v>7417</v>
      </c>
      <c r="AH339" s="12"/>
      <c r="AI339" s="12" t="s">
        <v>1153</v>
      </c>
      <c r="AJ339" s="12" t="s">
        <v>1083</v>
      </c>
      <c r="AK339" s="12" t="s">
        <v>1175</v>
      </c>
      <c r="AL339" s="12" t="s">
        <v>1174</v>
      </c>
    </row>
    <row r="340" spans="1:38" hidden="1" x14ac:dyDescent="0.25">
      <c r="A340" s="17">
        <v>91080473</v>
      </c>
      <c r="B340" s="14">
        <v>33722</v>
      </c>
      <c r="C340" s="12" t="s">
        <v>1153</v>
      </c>
      <c r="D340" s="12" t="s">
        <v>1173</v>
      </c>
      <c r="E340" s="12" t="s">
        <v>934</v>
      </c>
      <c r="F340" s="3" t="s">
        <v>933</v>
      </c>
      <c r="G340" s="12" t="s">
        <v>932</v>
      </c>
      <c r="H340" s="12" t="s">
        <v>1141</v>
      </c>
      <c r="I340" s="12" t="s">
        <v>1140</v>
      </c>
      <c r="J340" s="12" t="s">
        <v>931</v>
      </c>
      <c r="K340" s="12" t="s">
        <v>930</v>
      </c>
      <c r="L340" s="12" t="s">
        <v>929</v>
      </c>
      <c r="M340" s="4">
        <v>81634918</v>
      </c>
      <c r="N340" s="4">
        <v>0</v>
      </c>
      <c r="O340" s="4">
        <v>81634918</v>
      </c>
      <c r="P340" s="4">
        <v>36444160</v>
      </c>
      <c r="Q340" s="4">
        <v>45190758</v>
      </c>
      <c r="R340" s="68">
        <f t="shared" si="5"/>
        <v>0.55357142638398926</v>
      </c>
      <c r="S340" s="3" t="s">
        <v>928</v>
      </c>
      <c r="T340" s="12" t="s">
        <v>7416</v>
      </c>
      <c r="U340" s="12" t="s">
        <v>1172</v>
      </c>
      <c r="V340" s="12" t="s">
        <v>927</v>
      </c>
      <c r="W340" s="12" t="s">
        <v>926</v>
      </c>
      <c r="X340" s="12" t="s">
        <v>1171</v>
      </c>
      <c r="Y340" s="12" t="s">
        <v>925</v>
      </c>
      <c r="Z340" s="12" t="s">
        <v>924</v>
      </c>
      <c r="AA340" s="12" t="s">
        <v>923</v>
      </c>
      <c r="AB340" s="12" t="s">
        <v>1089</v>
      </c>
      <c r="AC340" s="13">
        <v>36822</v>
      </c>
      <c r="AD340" s="12" t="s">
        <v>1108</v>
      </c>
      <c r="AE340" s="12" t="s">
        <v>7415</v>
      </c>
      <c r="AF340" s="12" t="s">
        <v>7414</v>
      </c>
      <c r="AG340" s="12" t="s">
        <v>7413</v>
      </c>
      <c r="AH340" s="12"/>
      <c r="AI340" s="12" t="s">
        <v>1153</v>
      </c>
      <c r="AJ340" s="12" t="s">
        <v>1083</v>
      </c>
      <c r="AK340" s="12" t="s">
        <v>1170</v>
      </c>
      <c r="AL340" s="12" t="s">
        <v>1169</v>
      </c>
    </row>
    <row r="341" spans="1:38" hidden="1" x14ac:dyDescent="0.25">
      <c r="A341" s="17">
        <v>83228896</v>
      </c>
      <c r="B341" s="14">
        <v>33822</v>
      </c>
      <c r="C341" s="12" t="s">
        <v>1153</v>
      </c>
      <c r="D341" s="12" t="s">
        <v>1168</v>
      </c>
      <c r="E341" s="12" t="s">
        <v>934</v>
      </c>
      <c r="F341" s="3" t="s">
        <v>933</v>
      </c>
      <c r="G341" s="12" t="s">
        <v>932</v>
      </c>
      <c r="H341" s="12" t="s">
        <v>1167</v>
      </c>
      <c r="I341" s="12" t="s">
        <v>1166</v>
      </c>
      <c r="J341" s="12" t="s">
        <v>931</v>
      </c>
      <c r="K341" s="12" t="s">
        <v>930</v>
      </c>
      <c r="L341" s="12" t="s">
        <v>929</v>
      </c>
      <c r="M341" s="4">
        <v>32949862</v>
      </c>
      <c r="N341" s="4">
        <v>0</v>
      </c>
      <c r="O341" s="4">
        <v>32949862</v>
      </c>
      <c r="P341" s="4">
        <v>8923921</v>
      </c>
      <c r="Q341" s="4">
        <v>24025941</v>
      </c>
      <c r="R341" s="68">
        <f t="shared" si="5"/>
        <v>0.72916666540211916</v>
      </c>
      <c r="S341" s="3" t="s">
        <v>928</v>
      </c>
      <c r="T341" s="12" t="s">
        <v>7412</v>
      </c>
      <c r="U341" s="12" t="s">
        <v>1165</v>
      </c>
      <c r="V341" s="12" t="s">
        <v>927</v>
      </c>
      <c r="W341" s="12" t="s">
        <v>926</v>
      </c>
      <c r="X341" s="12" t="s">
        <v>1164</v>
      </c>
      <c r="Y341" s="12" t="s">
        <v>925</v>
      </c>
      <c r="Z341" s="12" t="s">
        <v>1015</v>
      </c>
      <c r="AA341" s="12" t="s">
        <v>1014</v>
      </c>
      <c r="AB341" s="12" t="s">
        <v>1046</v>
      </c>
      <c r="AC341" s="13">
        <v>38922</v>
      </c>
      <c r="AD341" s="12" t="s">
        <v>1077</v>
      </c>
      <c r="AE341" s="12" t="s">
        <v>7411</v>
      </c>
      <c r="AF341" s="12" t="s">
        <v>7410</v>
      </c>
      <c r="AG341" s="12" t="s">
        <v>7409</v>
      </c>
      <c r="AH341" s="12"/>
      <c r="AI341" s="12" t="s">
        <v>1153</v>
      </c>
      <c r="AJ341" s="12" t="s">
        <v>1083</v>
      </c>
      <c r="AK341" s="12" t="s">
        <v>1163</v>
      </c>
      <c r="AL341" s="12" t="s">
        <v>1162</v>
      </c>
    </row>
    <row r="342" spans="1:38" hidden="1" x14ac:dyDescent="0.25">
      <c r="A342" s="17">
        <v>91076727</v>
      </c>
      <c r="B342" s="14">
        <v>33922</v>
      </c>
      <c r="C342" s="12" t="s">
        <v>1153</v>
      </c>
      <c r="D342" s="12" t="s">
        <v>1161</v>
      </c>
      <c r="E342" s="12" t="s">
        <v>934</v>
      </c>
      <c r="F342" s="3" t="s">
        <v>933</v>
      </c>
      <c r="G342" s="12" t="s">
        <v>932</v>
      </c>
      <c r="H342" s="12" t="s">
        <v>1141</v>
      </c>
      <c r="I342" s="12" t="s">
        <v>1140</v>
      </c>
      <c r="J342" s="12" t="s">
        <v>931</v>
      </c>
      <c r="K342" s="12" t="s">
        <v>930</v>
      </c>
      <c r="L342" s="12" t="s">
        <v>929</v>
      </c>
      <c r="M342" s="4">
        <v>93585408</v>
      </c>
      <c r="N342" s="4">
        <v>0</v>
      </c>
      <c r="O342" s="4">
        <v>93585408</v>
      </c>
      <c r="P342" s="4">
        <v>33701888</v>
      </c>
      <c r="Q342" s="4">
        <v>59883520</v>
      </c>
      <c r="R342" s="68">
        <f t="shared" si="5"/>
        <v>0.63988095238095233</v>
      </c>
      <c r="S342" s="3" t="s">
        <v>928</v>
      </c>
      <c r="T342" s="12" t="s">
        <v>7408</v>
      </c>
      <c r="U342" s="12" t="s">
        <v>1160</v>
      </c>
      <c r="V342" s="12" t="s">
        <v>927</v>
      </c>
      <c r="W342" s="12" t="s">
        <v>926</v>
      </c>
      <c r="X342" s="12" t="s">
        <v>1159</v>
      </c>
      <c r="Y342" s="12" t="s">
        <v>925</v>
      </c>
      <c r="Z342" s="12" t="s">
        <v>924</v>
      </c>
      <c r="AA342" s="12" t="s">
        <v>923</v>
      </c>
      <c r="AB342" s="12" t="s">
        <v>985</v>
      </c>
      <c r="AC342" s="13">
        <v>37022</v>
      </c>
      <c r="AD342" s="12" t="s">
        <v>1111</v>
      </c>
      <c r="AE342" s="12" t="s">
        <v>7407</v>
      </c>
      <c r="AF342" s="12" t="s">
        <v>7406</v>
      </c>
      <c r="AG342" s="12" t="s">
        <v>7405</v>
      </c>
      <c r="AH342" s="12"/>
      <c r="AI342" s="12" t="s">
        <v>1153</v>
      </c>
      <c r="AJ342" s="12" t="s">
        <v>1083</v>
      </c>
      <c r="AK342" s="12" t="s">
        <v>1158</v>
      </c>
      <c r="AL342" s="12" t="s">
        <v>1157</v>
      </c>
    </row>
    <row r="343" spans="1:38" hidden="1" x14ac:dyDescent="0.25">
      <c r="A343" s="17">
        <v>1010234598</v>
      </c>
      <c r="B343" s="14">
        <v>34022</v>
      </c>
      <c r="C343" s="12" t="s">
        <v>1153</v>
      </c>
      <c r="D343" s="12" t="s">
        <v>1156</v>
      </c>
      <c r="E343" s="12" t="s">
        <v>934</v>
      </c>
      <c r="F343" s="3" t="s">
        <v>933</v>
      </c>
      <c r="G343" s="12" t="s">
        <v>932</v>
      </c>
      <c r="H343" s="12" t="s">
        <v>949</v>
      </c>
      <c r="I343" s="12" t="s">
        <v>948</v>
      </c>
      <c r="J343" s="12" t="s">
        <v>931</v>
      </c>
      <c r="K343" s="12" t="s">
        <v>930</v>
      </c>
      <c r="L343" s="12" t="s">
        <v>929</v>
      </c>
      <c r="M343" s="4">
        <v>36029175</v>
      </c>
      <c r="N343" s="4">
        <v>0</v>
      </c>
      <c r="O343" s="4">
        <v>36029175</v>
      </c>
      <c r="P343" s="4">
        <v>10066974</v>
      </c>
      <c r="Q343" s="4">
        <v>25962201</v>
      </c>
      <c r="R343" s="68">
        <f t="shared" si="5"/>
        <v>0.72058827325355079</v>
      </c>
      <c r="S343" s="3" t="s">
        <v>928</v>
      </c>
      <c r="T343" s="12" t="s">
        <v>7404</v>
      </c>
      <c r="U343" s="12" t="s">
        <v>1155</v>
      </c>
      <c r="V343" s="12" t="s">
        <v>927</v>
      </c>
      <c r="W343" s="12" t="s">
        <v>926</v>
      </c>
      <c r="X343" s="12" t="s">
        <v>1154</v>
      </c>
      <c r="Y343" s="12" t="s">
        <v>925</v>
      </c>
      <c r="Z343" s="12" t="s">
        <v>984</v>
      </c>
      <c r="AA343" s="12" t="s">
        <v>983</v>
      </c>
      <c r="AB343" s="12" t="s">
        <v>1033</v>
      </c>
      <c r="AC343" s="13">
        <v>29422</v>
      </c>
      <c r="AD343" s="12" t="s">
        <v>1112</v>
      </c>
      <c r="AE343" s="12" t="s">
        <v>7403</v>
      </c>
      <c r="AF343" s="12" t="s">
        <v>7402</v>
      </c>
      <c r="AG343" s="12" t="s">
        <v>7401</v>
      </c>
      <c r="AH343" s="12"/>
      <c r="AI343" s="12" t="s">
        <v>1153</v>
      </c>
      <c r="AJ343" s="12" t="s">
        <v>1083</v>
      </c>
      <c r="AK343" s="12" t="s">
        <v>1152</v>
      </c>
      <c r="AL343" s="12" t="s">
        <v>1151</v>
      </c>
    </row>
    <row r="344" spans="1:38" hidden="1" x14ac:dyDescent="0.25">
      <c r="A344" s="17">
        <v>1052395413</v>
      </c>
      <c r="B344" s="14">
        <v>34122</v>
      </c>
      <c r="C344" s="12" t="s">
        <v>1121</v>
      </c>
      <c r="D344" s="12" t="s">
        <v>1150</v>
      </c>
      <c r="E344" s="12" t="s">
        <v>934</v>
      </c>
      <c r="F344" s="3" t="s">
        <v>933</v>
      </c>
      <c r="G344" s="12" t="s">
        <v>932</v>
      </c>
      <c r="H344" s="12" t="s">
        <v>988</v>
      </c>
      <c r="I344" s="12" t="s">
        <v>987</v>
      </c>
      <c r="J344" s="12" t="s">
        <v>931</v>
      </c>
      <c r="K344" s="12" t="s">
        <v>930</v>
      </c>
      <c r="L344" s="12" t="s">
        <v>929</v>
      </c>
      <c r="M344" s="4">
        <v>28321280</v>
      </c>
      <c r="N344" s="4">
        <v>0</v>
      </c>
      <c r="O344" s="4">
        <v>28321280</v>
      </c>
      <c r="P344" s="4">
        <v>8209067</v>
      </c>
      <c r="Q344" s="4">
        <v>20112213</v>
      </c>
      <c r="R344" s="68">
        <f t="shared" si="5"/>
        <v>0.71014491576651906</v>
      </c>
      <c r="S344" s="3" t="s">
        <v>928</v>
      </c>
      <c r="T344" s="12" t="s">
        <v>7400</v>
      </c>
      <c r="U344" s="12" t="s">
        <v>1149</v>
      </c>
      <c r="V344" s="12" t="s">
        <v>927</v>
      </c>
      <c r="W344" s="12" t="s">
        <v>926</v>
      </c>
      <c r="X344" s="12" t="s">
        <v>1148</v>
      </c>
      <c r="Y344" s="12" t="s">
        <v>925</v>
      </c>
      <c r="Z344" s="12" t="s">
        <v>924</v>
      </c>
      <c r="AA344" s="12" t="s">
        <v>923</v>
      </c>
      <c r="AB344" s="12" t="s">
        <v>1147</v>
      </c>
      <c r="AC344" s="13">
        <v>33222</v>
      </c>
      <c r="AD344" s="12" t="s">
        <v>1110</v>
      </c>
      <c r="AE344" s="12" t="s">
        <v>7399</v>
      </c>
      <c r="AF344" s="12" t="s">
        <v>7398</v>
      </c>
      <c r="AG344" s="12" t="s">
        <v>7397</v>
      </c>
      <c r="AH344" s="12"/>
      <c r="AI344" s="12" t="s">
        <v>1121</v>
      </c>
      <c r="AJ344" s="12" t="s">
        <v>943</v>
      </c>
      <c r="AK344" s="12" t="s">
        <v>1145</v>
      </c>
      <c r="AL344" s="12" t="s">
        <v>1144</v>
      </c>
    </row>
    <row r="345" spans="1:38" hidden="1" x14ac:dyDescent="0.25">
      <c r="A345" s="17">
        <v>53082473</v>
      </c>
      <c r="B345" s="14">
        <v>34222</v>
      </c>
      <c r="C345" s="12" t="s">
        <v>1121</v>
      </c>
      <c r="D345" s="12" t="s">
        <v>5907</v>
      </c>
      <c r="E345" s="12" t="s">
        <v>934</v>
      </c>
      <c r="F345" s="3" t="s">
        <v>933</v>
      </c>
      <c r="G345" s="12" t="s">
        <v>932</v>
      </c>
      <c r="H345" s="12" t="s">
        <v>949</v>
      </c>
      <c r="I345" s="12" t="s">
        <v>948</v>
      </c>
      <c r="J345" s="12" t="s">
        <v>931</v>
      </c>
      <c r="K345" s="12" t="s">
        <v>930</v>
      </c>
      <c r="L345" s="12" t="s">
        <v>929</v>
      </c>
      <c r="M345" s="4">
        <v>24222071</v>
      </c>
      <c r="N345" s="4">
        <v>8629726</v>
      </c>
      <c r="O345" s="4">
        <v>32851797</v>
      </c>
      <c r="P345" s="4">
        <v>8825856</v>
      </c>
      <c r="Q345" s="4">
        <v>24025941</v>
      </c>
      <c r="R345" s="68">
        <f t="shared" si="5"/>
        <v>0.73134328085614309</v>
      </c>
      <c r="S345" s="3" t="s">
        <v>928</v>
      </c>
      <c r="T345" s="12" t="s">
        <v>7396</v>
      </c>
      <c r="U345" s="12" t="s">
        <v>5906</v>
      </c>
      <c r="V345" s="12" t="s">
        <v>927</v>
      </c>
      <c r="W345" s="12" t="s">
        <v>926</v>
      </c>
      <c r="X345" s="12" t="s">
        <v>5905</v>
      </c>
      <c r="Y345" s="12" t="s">
        <v>925</v>
      </c>
      <c r="Z345" s="12" t="s">
        <v>984</v>
      </c>
      <c r="AA345" s="12" t="s">
        <v>983</v>
      </c>
      <c r="AB345" s="12" t="s">
        <v>5892</v>
      </c>
      <c r="AC345" s="13">
        <v>34422</v>
      </c>
      <c r="AD345" s="12" t="s">
        <v>5814</v>
      </c>
      <c r="AE345" s="12" t="s">
        <v>7395</v>
      </c>
      <c r="AF345" s="12" t="s">
        <v>7394</v>
      </c>
      <c r="AG345" s="12" t="s">
        <v>7393</v>
      </c>
      <c r="AH345" s="12"/>
      <c r="AI345" s="12" t="s">
        <v>1121</v>
      </c>
      <c r="AJ345" s="12" t="s">
        <v>1083</v>
      </c>
      <c r="AK345" s="12" t="s">
        <v>5904</v>
      </c>
      <c r="AL345" s="12" t="s">
        <v>5903</v>
      </c>
    </row>
    <row r="346" spans="1:38" hidden="1" x14ac:dyDescent="0.25">
      <c r="A346" s="17">
        <v>1020727785</v>
      </c>
      <c r="B346" s="14">
        <v>34322</v>
      </c>
      <c r="C346" s="12" t="s">
        <v>1121</v>
      </c>
      <c r="D346" s="12" t="s">
        <v>5902</v>
      </c>
      <c r="E346" s="12" t="s">
        <v>1002</v>
      </c>
      <c r="F346" s="3" t="s">
        <v>933</v>
      </c>
      <c r="G346" s="12" t="s">
        <v>932</v>
      </c>
      <c r="H346" s="12" t="s">
        <v>949</v>
      </c>
      <c r="I346" s="12" t="s">
        <v>948</v>
      </c>
      <c r="J346" s="12" t="s">
        <v>931</v>
      </c>
      <c r="K346" s="12" t="s">
        <v>930</v>
      </c>
      <c r="L346" s="12" t="s">
        <v>929</v>
      </c>
      <c r="M346" s="4">
        <v>26174137</v>
      </c>
      <c r="N346" s="4">
        <v>-26174137</v>
      </c>
      <c r="O346" s="4">
        <v>0</v>
      </c>
      <c r="P346" s="4">
        <v>0</v>
      </c>
      <c r="Q346" s="4">
        <v>0</v>
      </c>
      <c r="R346" s="68">
        <f t="shared" si="5"/>
        <v>0</v>
      </c>
      <c r="S346" s="3" t="s">
        <v>928</v>
      </c>
      <c r="T346" s="12" t="s">
        <v>7334</v>
      </c>
      <c r="U346" s="12" t="s">
        <v>5791</v>
      </c>
      <c r="V346" s="12" t="s">
        <v>927</v>
      </c>
      <c r="W346" s="12" t="s">
        <v>926</v>
      </c>
      <c r="X346" s="12" t="s">
        <v>5790</v>
      </c>
      <c r="Y346" s="12" t="s">
        <v>925</v>
      </c>
      <c r="Z346" s="12" t="s">
        <v>979</v>
      </c>
      <c r="AA346" s="12" t="s">
        <v>978</v>
      </c>
      <c r="AB346" s="12" t="s">
        <v>5789</v>
      </c>
      <c r="AC346" s="13">
        <v>34322</v>
      </c>
      <c r="AD346" s="12" t="s">
        <v>5821</v>
      </c>
      <c r="AE346" s="12"/>
      <c r="AF346" s="12"/>
      <c r="AG346" s="12"/>
      <c r="AH346" s="12"/>
      <c r="AI346" s="12" t="s">
        <v>1121</v>
      </c>
      <c r="AJ346" s="12" t="s">
        <v>1083</v>
      </c>
      <c r="AK346" s="12" t="s">
        <v>5788</v>
      </c>
      <c r="AL346" s="12" t="s">
        <v>5901</v>
      </c>
    </row>
    <row r="347" spans="1:38" hidden="1" x14ac:dyDescent="0.25">
      <c r="A347" s="17">
        <v>35199211</v>
      </c>
      <c r="B347" s="14">
        <v>34422</v>
      </c>
      <c r="C347" s="12" t="s">
        <v>1121</v>
      </c>
      <c r="D347" s="12" t="s">
        <v>5900</v>
      </c>
      <c r="E347" s="12" t="s">
        <v>934</v>
      </c>
      <c r="F347" s="3" t="s">
        <v>933</v>
      </c>
      <c r="G347" s="12" t="s">
        <v>932</v>
      </c>
      <c r="H347" s="12" t="s">
        <v>949</v>
      </c>
      <c r="I347" s="12" t="s">
        <v>948</v>
      </c>
      <c r="J347" s="12" t="s">
        <v>931</v>
      </c>
      <c r="K347" s="12" t="s">
        <v>930</v>
      </c>
      <c r="L347" s="12" t="s">
        <v>929</v>
      </c>
      <c r="M347" s="4">
        <v>33744189</v>
      </c>
      <c r="N347" s="4">
        <v>0</v>
      </c>
      <c r="O347" s="4">
        <v>33744189</v>
      </c>
      <c r="P347" s="4">
        <v>10208573</v>
      </c>
      <c r="Q347" s="4">
        <v>23535616</v>
      </c>
      <c r="R347" s="68">
        <f t="shared" si="5"/>
        <v>0.69747167430813051</v>
      </c>
      <c r="S347" s="3" t="s">
        <v>928</v>
      </c>
      <c r="T347" s="12" t="s">
        <v>7392</v>
      </c>
      <c r="U347" s="12" t="s">
        <v>5899</v>
      </c>
      <c r="V347" s="12" t="s">
        <v>927</v>
      </c>
      <c r="W347" s="12" t="s">
        <v>926</v>
      </c>
      <c r="X347" s="12" t="s">
        <v>5898</v>
      </c>
      <c r="Y347" s="12" t="s">
        <v>925</v>
      </c>
      <c r="Z347" s="12" t="s">
        <v>984</v>
      </c>
      <c r="AA347" s="12" t="s">
        <v>983</v>
      </c>
      <c r="AB347" s="12" t="s">
        <v>1143</v>
      </c>
      <c r="AC347" s="13">
        <v>22122</v>
      </c>
      <c r="AD347" s="12" t="s">
        <v>5789</v>
      </c>
      <c r="AE347" s="12" t="s">
        <v>7391</v>
      </c>
      <c r="AF347" s="12" t="s">
        <v>7390</v>
      </c>
      <c r="AG347" s="12" t="s">
        <v>7389</v>
      </c>
      <c r="AH347" s="12"/>
      <c r="AI347" s="12" t="s">
        <v>1121</v>
      </c>
      <c r="AJ347" s="12" t="s">
        <v>1083</v>
      </c>
      <c r="AK347" s="12" t="s">
        <v>5897</v>
      </c>
      <c r="AL347" s="12" t="s">
        <v>5896</v>
      </c>
    </row>
    <row r="348" spans="1:38" hidden="1" x14ac:dyDescent="0.25">
      <c r="A348" s="17">
        <v>87060911</v>
      </c>
      <c r="B348" s="14">
        <v>34522</v>
      </c>
      <c r="C348" s="12" t="s">
        <v>1121</v>
      </c>
      <c r="D348" s="12" t="s">
        <v>5895</v>
      </c>
      <c r="E348" s="12" t="s">
        <v>934</v>
      </c>
      <c r="F348" s="3" t="s">
        <v>933</v>
      </c>
      <c r="G348" s="12" t="s">
        <v>932</v>
      </c>
      <c r="H348" s="12" t="s">
        <v>1141</v>
      </c>
      <c r="I348" s="12" t="s">
        <v>1140</v>
      </c>
      <c r="J348" s="12" t="s">
        <v>931</v>
      </c>
      <c r="K348" s="12" t="s">
        <v>930</v>
      </c>
      <c r="L348" s="12" t="s">
        <v>929</v>
      </c>
      <c r="M348" s="4">
        <v>93585408</v>
      </c>
      <c r="N348" s="4">
        <v>0</v>
      </c>
      <c r="O348" s="4">
        <v>93585408</v>
      </c>
      <c r="P348" s="4">
        <v>25346048</v>
      </c>
      <c r="Q348" s="4">
        <v>68239360</v>
      </c>
      <c r="R348" s="68">
        <f t="shared" si="5"/>
        <v>0.72916666666666663</v>
      </c>
      <c r="S348" s="3" t="s">
        <v>928</v>
      </c>
      <c r="T348" s="12" t="s">
        <v>7388</v>
      </c>
      <c r="U348" s="12" t="s">
        <v>5894</v>
      </c>
      <c r="V348" s="12" t="s">
        <v>927</v>
      </c>
      <c r="W348" s="12" t="s">
        <v>926</v>
      </c>
      <c r="X348" s="12" t="s">
        <v>5893</v>
      </c>
      <c r="Y348" s="12" t="s">
        <v>925</v>
      </c>
      <c r="Z348" s="12" t="s">
        <v>924</v>
      </c>
      <c r="AA348" s="12" t="s">
        <v>923</v>
      </c>
      <c r="AB348" s="12" t="s">
        <v>1067</v>
      </c>
      <c r="AC348" s="13">
        <v>37222</v>
      </c>
      <c r="AD348" s="12" t="s">
        <v>5892</v>
      </c>
      <c r="AE348" s="12" t="s">
        <v>7387</v>
      </c>
      <c r="AF348" s="12" t="s">
        <v>7386</v>
      </c>
      <c r="AG348" s="12" t="s">
        <v>7385</v>
      </c>
      <c r="AH348" s="12"/>
      <c r="AI348" s="12" t="s">
        <v>1121</v>
      </c>
      <c r="AJ348" s="12" t="s">
        <v>1083</v>
      </c>
      <c r="AK348" s="12" t="s">
        <v>5891</v>
      </c>
      <c r="AL348" s="12" t="s">
        <v>5890</v>
      </c>
    </row>
    <row r="349" spans="1:38" hidden="1" x14ac:dyDescent="0.25">
      <c r="A349" s="17">
        <v>899999094</v>
      </c>
      <c r="B349" s="14">
        <v>34622</v>
      </c>
      <c r="C349" s="12" t="s">
        <v>1121</v>
      </c>
      <c r="D349" s="12" t="s">
        <v>5889</v>
      </c>
      <c r="E349" s="12" t="s">
        <v>934</v>
      </c>
      <c r="F349" s="3" t="s">
        <v>933</v>
      </c>
      <c r="G349" s="12" t="s">
        <v>932</v>
      </c>
      <c r="H349" s="12" t="s">
        <v>999</v>
      </c>
      <c r="I349" s="12" t="s">
        <v>998</v>
      </c>
      <c r="J349" s="12" t="s">
        <v>931</v>
      </c>
      <c r="K349" s="12" t="s">
        <v>930</v>
      </c>
      <c r="L349" s="12" t="s">
        <v>929</v>
      </c>
      <c r="M349" s="4">
        <v>1350686</v>
      </c>
      <c r="N349" s="4">
        <v>-31557</v>
      </c>
      <c r="O349" s="4">
        <v>1319129</v>
      </c>
      <c r="P349" s="4">
        <v>0</v>
      </c>
      <c r="Q349" s="4">
        <v>1319129</v>
      </c>
      <c r="R349" s="68">
        <f t="shared" si="5"/>
        <v>1</v>
      </c>
      <c r="S349" s="3" t="s">
        <v>957</v>
      </c>
      <c r="T349" s="12" t="s">
        <v>6414</v>
      </c>
      <c r="U349" s="12" t="s">
        <v>3288</v>
      </c>
      <c r="V349" s="12" t="s">
        <v>927</v>
      </c>
      <c r="W349" s="12" t="s">
        <v>955</v>
      </c>
      <c r="X349" s="12" t="s">
        <v>3287</v>
      </c>
      <c r="Y349" s="12" t="s">
        <v>925</v>
      </c>
      <c r="Z349" s="12" t="s">
        <v>994</v>
      </c>
      <c r="AA349" s="12" t="s">
        <v>993</v>
      </c>
      <c r="AB349" s="12" t="s">
        <v>992</v>
      </c>
      <c r="AC349" s="13">
        <v>25122</v>
      </c>
      <c r="AD349" s="12" t="s">
        <v>1139</v>
      </c>
      <c r="AE349" s="12" t="s">
        <v>1138</v>
      </c>
      <c r="AF349" s="12" t="s">
        <v>1137</v>
      </c>
      <c r="AG349" s="12" t="s">
        <v>5888</v>
      </c>
      <c r="AH349" s="12" t="s">
        <v>1136</v>
      </c>
      <c r="AI349" s="12" t="s">
        <v>1121</v>
      </c>
      <c r="AJ349" s="12" t="s">
        <v>950</v>
      </c>
      <c r="AK349" s="12" t="s">
        <v>5849</v>
      </c>
      <c r="AL349" s="12" t="s">
        <v>5887</v>
      </c>
    </row>
    <row r="350" spans="1:38" hidden="1" x14ac:dyDescent="0.25">
      <c r="A350" s="17">
        <v>1022424001</v>
      </c>
      <c r="B350" s="14">
        <v>34722</v>
      </c>
      <c r="C350" s="12" t="s">
        <v>1121</v>
      </c>
      <c r="D350" s="12" t="s">
        <v>5886</v>
      </c>
      <c r="E350" s="12" t="s">
        <v>934</v>
      </c>
      <c r="F350" s="3" t="s">
        <v>933</v>
      </c>
      <c r="G350" s="12" t="s">
        <v>932</v>
      </c>
      <c r="H350" s="12" t="s">
        <v>1105</v>
      </c>
      <c r="I350" s="12" t="s">
        <v>1104</v>
      </c>
      <c r="J350" s="12" t="s">
        <v>931</v>
      </c>
      <c r="K350" s="12" t="s">
        <v>930</v>
      </c>
      <c r="L350" s="12" t="s">
        <v>929</v>
      </c>
      <c r="M350" s="4">
        <v>33744189</v>
      </c>
      <c r="N350" s="4">
        <v>-15896347</v>
      </c>
      <c r="O350" s="4">
        <v>17847842</v>
      </c>
      <c r="P350" s="4">
        <v>0</v>
      </c>
      <c r="Q350" s="4">
        <v>17847842</v>
      </c>
      <c r="R350" s="68">
        <f t="shared" si="5"/>
        <v>1</v>
      </c>
      <c r="S350" s="3" t="s">
        <v>928</v>
      </c>
      <c r="T350" s="12" t="s">
        <v>7384</v>
      </c>
      <c r="U350" s="12" t="s">
        <v>5885</v>
      </c>
      <c r="V350" s="12" t="s">
        <v>927</v>
      </c>
      <c r="W350" s="12" t="s">
        <v>926</v>
      </c>
      <c r="X350" s="12" t="s">
        <v>5884</v>
      </c>
      <c r="Y350" s="12" t="s">
        <v>925</v>
      </c>
      <c r="Z350" s="12" t="s">
        <v>947</v>
      </c>
      <c r="AA350" s="12" t="s">
        <v>946</v>
      </c>
      <c r="AB350" s="12" t="s">
        <v>1135</v>
      </c>
      <c r="AC350" s="13">
        <v>31922</v>
      </c>
      <c r="AD350" s="12" t="s">
        <v>1134</v>
      </c>
      <c r="AE350" s="12" t="s">
        <v>7383</v>
      </c>
      <c r="AF350" s="12" t="s">
        <v>7382</v>
      </c>
      <c r="AG350" s="12" t="s">
        <v>7381</v>
      </c>
      <c r="AH350" s="12"/>
      <c r="AI350" s="12" t="s">
        <v>1121</v>
      </c>
      <c r="AJ350" s="12" t="s">
        <v>1083</v>
      </c>
      <c r="AK350" s="12" t="s">
        <v>5883</v>
      </c>
      <c r="AL350" s="12" t="s">
        <v>5882</v>
      </c>
    </row>
    <row r="351" spans="1:38" hidden="1" x14ac:dyDescent="0.25">
      <c r="A351" s="17">
        <v>1032472152</v>
      </c>
      <c r="B351" s="14">
        <v>34822</v>
      </c>
      <c r="C351" s="12" t="s">
        <v>1121</v>
      </c>
      <c r="D351" s="12" t="s">
        <v>5881</v>
      </c>
      <c r="E351" s="12" t="s">
        <v>934</v>
      </c>
      <c r="F351" s="3" t="s">
        <v>933</v>
      </c>
      <c r="G351" s="12" t="s">
        <v>932</v>
      </c>
      <c r="H351" s="12" t="s">
        <v>1105</v>
      </c>
      <c r="I351" s="12" t="s">
        <v>1104</v>
      </c>
      <c r="J351" s="12" t="s">
        <v>931</v>
      </c>
      <c r="K351" s="12" t="s">
        <v>930</v>
      </c>
      <c r="L351" s="12" t="s">
        <v>929</v>
      </c>
      <c r="M351" s="4">
        <v>33744189</v>
      </c>
      <c r="N351" s="4">
        <v>-22760902</v>
      </c>
      <c r="O351" s="4">
        <v>10983287</v>
      </c>
      <c r="P351" s="4">
        <v>0</v>
      </c>
      <c r="Q351" s="4">
        <v>10983287</v>
      </c>
      <c r="R351" s="68">
        <f t="shared" si="5"/>
        <v>1</v>
      </c>
      <c r="S351" s="3" t="s">
        <v>928</v>
      </c>
      <c r="T351" s="12" t="s">
        <v>7380</v>
      </c>
      <c r="U351" s="12" t="s">
        <v>5880</v>
      </c>
      <c r="V351" s="12" t="s">
        <v>927</v>
      </c>
      <c r="W351" s="12" t="s">
        <v>926</v>
      </c>
      <c r="X351" s="12" t="s">
        <v>5879</v>
      </c>
      <c r="Y351" s="12" t="s">
        <v>925</v>
      </c>
      <c r="Z351" s="12" t="s">
        <v>1013</v>
      </c>
      <c r="AA351" s="12" t="s">
        <v>1012</v>
      </c>
      <c r="AB351" s="12" t="s">
        <v>1133</v>
      </c>
      <c r="AC351" s="13">
        <v>31722</v>
      </c>
      <c r="AD351" s="12" t="s">
        <v>5878</v>
      </c>
      <c r="AE351" s="12" t="s">
        <v>7379</v>
      </c>
      <c r="AF351" s="12" t="s">
        <v>7378</v>
      </c>
      <c r="AG351" s="12" t="s">
        <v>7377</v>
      </c>
      <c r="AH351" s="12"/>
      <c r="AI351" s="12" t="s">
        <v>1121</v>
      </c>
      <c r="AJ351" s="12" t="s">
        <v>1083</v>
      </c>
      <c r="AK351" s="12" t="s">
        <v>4221</v>
      </c>
      <c r="AL351" s="12" t="s">
        <v>5877</v>
      </c>
    </row>
    <row r="352" spans="1:38" hidden="1" x14ac:dyDescent="0.25">
      <c r="A352" s="17">
        <v>79625457</v>
      </c>
      <c r="B352" s="14">
        <v>34922</v>
      </c>
      <c r="C352" s="12" t="s">
        <v>1121</v>
      </c>
      <c r="D352" s="12" t="s">
        <v>5876</v>
      </c>
      <c r="E352" s="12" t="s">
        <v>934</v>
      </c>
      <c r="F352" s="3" t="s">
        <v>933</v>
      </c>
      <c r="G352" s="12" t="s">
        <v>932</v>
      </c>
      <c r="H352" s="12" t="s">
        <v>949</v>
      </c>
      <c r="I352" s="12" t="s">
        <v>948</v>
      </c>
      <c r="J352" s="12" t="s">
        <v>931</v>
      </c>
      <c r="K352" s="12" t="s">
        <v>930</v>
      </c>
      <c r="L352" s="12" t="s">
        <v>929</v>
      </c>
      <c r="M352" s="4">
        <v>48484516</v>
      </c>
      <c r="N352" s="4">
        <v>-38057738.399999999</v>
      </c>
      <c r="O352" s="4">
        <v>10426777.6</v>
      </c>
      <c r="P352" s="4">
        <v>0.6</v>
      </c>
      <c r="Q352" s="4">
        <v>10426777</v>
      </c>
      <c r="R352" s="68">
        <f t="shared" si="5"/>
        <v>0.99999994245585522</v>
      </c>
      <c r="S352" s="3" t="s">
        <v>928</v>
      </c>
      <c r="T352" s="12" t="s">
        <v>7376</v>
      </c>
      <c r="U352" s="12" t="s">
        <v>5875</v>
      </c>
      <c r="V352" s="12" t="s">
        <v>927</v>
      </c>
      <c r="W352" s="12" t="s">
        <v>926</v>
      </c>
      <c r="X352" s="12" t="s">
        <v>5874</v>
      </c>
      <c r="Y352" s="12" t="s">
        <v>925</v>
      </c>
      <c r="Z352" s="12" t="s">
        <v>924</v>
      </c>
      <c r="AA352" s="12" t="s">
        <v>923</v>
      </c>
      <c r="AB352" s="12" t="s">
        <v>1132</v>
      </c>
      <c r="AC352" s="13">
        <v>21422</v>
      </c>
      <c r="AD352" s="12" t="s">
        <v>1130</v>
      </c>
      <c r="AE352" s="12" t="s">
        <v>5873</v>
      </c>
      <c r="AF352" s="12" t="s">
        <v>5872</v>
      </c>
      <c r="AG352" s="12" t="s">
        <v>5871</v>
      </c>
      <c r="AH352" s="12"/>
      <c r="AI352" s="12" t="s">
        <v>1121</v>
      </c>
      <c r="AJ352" s="12" t="s">
        <v>1083</v>
      </c>
      <c r="AK352" s="12" t="s">
        <v>4675</v>
      </c>
      <c r="AL352" s="12" t="s">
        <v>5870</v>
      </c>
    </row>
    <row r="353" spans="1:38" hidden="1" x14ac:dyDescent="0.25">
      <c r="A353" s="17">
        <v>1018430574</v>
      </c>
      <c r="B353" s="14">
        <v>35022</v>
      </c>
      <c r="C353" s="12" t="s">
        <v>1121</v>
      </c>
      <c r="D353" s="12" t="s">
        <v>5869</v>
      </c>
      <c r="E353" s="12" t="s">
        <v>934</v>
      </c>
      <c r="F353" s="3" t="s">
        <v>933</v>
      </c>
      <c r="G353" s="12" t="s">
        <v>932</v>
      </c>
      <c r="H353" s="12" t="s">
        <v>1105</v>
      </c>
      <c r="I353" s="12" t="s">
        <v>1104</v>
      </c>
      <c r="J353" s="12" t="s">
        <v>931</v>
      </c>
      <c r="K353" s="12" t="s">
        <v>930</v>
      </c>
      <c r="L353" s="12" t="s">
        <v>929</v>
      </c>
      <c r="M353" s="4">
        <v>54695467</v>
      </c>
      <c r="N353" s="4">
        <v>-1764374.3</v>
      </c>
      <c r="O353" s="4">
        <v>52931092.700000003</v>
      </c>
      <c r="P353" s="4">
        <v>14305699.699999999</v>
      </c>
      <c r="Q353" s="4">
        <v>38625393</v>
      </c>
      <c r="R353" s="68">
        <f t="shared" si="5"/>
        <v>0.72972974918388556</v>
      </c>
      <c r="S353" s="3" t="s">
        <v>928</v>
      </c>
      <c r="T353" s="12" t="s">
        <v>7375</v>
      </c>
      <c r="U353" s="12" t="s">
        <v>5868</v>
      </c>
      <c r="V353" s="12" t="s">
        <v>927</v>
      </c>
      <c r="W353" s="12" t="s">
        <v>926</v>
      </c>
      <c r="X353" s="12" t="s">
        <v>5867</v>
      </c>
      <c r="Y353" s="12" t="s">
        <v>925</v>
      </c>
      <c r="Z353" s="12" t="s">
        <v>924</v>
      </c>
      <c r="AA353" s="12" t="s">
        <v>923</v>
      </c>
      <c r="AB353" s="12" t="s">
        <v>1129</v>
      </c>
      <c r="AC353" s="13">
        <v>32022</v>
      </c>
      <c r="AD353" s="12" t="s">
        <v>1127</v>
      </c>
      <c r="AE353" s="12" t="s">
        <v>7374</v>
      </c>
      <c r="AF353" s="12" t="s">
        <v>7373</v>
      </c>
      <c r="AG353" s="12" t="s">
        <v>7372</v>
      </c>
      <c r="AH353" s="12"/>
      <c r="AI353" s="12" t="s">
        <v>1121</v>
      </c>
      <c r="AJ353" s="12" t="s">
        <v>1083</v>
      </c>
      <c r="AK353" s="12" t="s">
        <v>5866</v>
      </c>
      <c r="AL353" s="12" t="s">
        <v>5865</v>
      </c>
    </row>
    <row r="354" spans="1:38" hidden="1" x14ac:dyDescent="0.25">
      <c r="A354" s="17">
        <v>53062475</v>
      </c>
      <c r="B354" s="14">
        <v>35122</v>
      </c>
      <c r="C354" s="12" t="s">
        <v>1121</v>
      </c>
      <c r="D354" s="12" t="s">
        <v>5864</v>
      </c>
      <c r="E354" s="12" t="s">
        <v>934</v>
      </c>
      <c r="F354" s="3" t="s">
        <v>933</v>
      </c>
      <c r="G354" s="12" t="s">
        <v>932</v>
      </c>
      <c r="H354" s="12" t="s">
        <v>988</v>
      </c>
      <c r="I354" s="12" t="s">
        <v>987</v>
      </c>
      <c r="J354" s="12" t="s">
        <v>931</v>
      </c>
      <c r="K354" s="12" t="s">
        <v>930</v>
      </c>
      <c r="L354" s="12" t="s">
        <v>929</v>
      </c>
      <c r="M354" s="4">
        <v>17139370.670000002</v>
      </c>
      <c r="N354" s="4">
        <v>0</v>
      </c>
      <c r="O354" s="4">
        <v>17139370.670000002</v>
      </c>
      <c r="P354" s="4">
        <v>4678997.67</v>
      </c>
      <c r="Q354" s="4">
        <v>12460373.000000002</v>
      </c>
      <c r="R354" s="68">
        <f t="shared" si="5"/>
        <v>0.72700294776926022</v>
      </c>
      <c r="S354" s="3" t="s">
        <v>928</v>
      </c>
      <c r="T354" s="12" t="s">
        <v>7371</v>
      </c>
      <c r="U354" s="12" t="s">
        <v>5863</v>
      </c>
      <c r="V354" s="12" t="s">
        <v>927</v>
      </c>
      <c r="W354" s="12" t="s">
        <v>926</v>
      </c>
      <c r="X354" s="12" t="s">
        <v>5862</v>
      </c>
      <c r="Y354" s="12" t="s">
        <v>925</v>
      </c>
      <c r="Z354" s="12" t="s">
        <v>984</v>
      </c>
      <c r="AA354" s="12" t="s">
        <v>983</v>
      </c>
      <c r="AB354" s="12" t="s">
        <v>5687</v>
      </c>
      <c r="AC354" s="13">
        <v>39522</v>
      </c>
      <c r="AD354" s="12" t="s">
        <v>1126</v>
      </c>
      <c r="AE354" s="12" t="s">
        <v>7370</v>
      </c>
      <c r="AF354" s="12" t="s">
        <v>7369</v>
      </c>
      <c r="AG354" s="12" t="s">
        <v>7368</v>
      </c>
      <c r="AH354" s="12"/>
      <c r="AI354" s="12" t="s">
        <v>1121</v>
      </c>
      <c r="AJ354" s="12" t="s">
        <v>943</v>
      </c>
      <c r="AK354" s="12" t="s">
        <v>5427</v>
      </c>
      <c r="AL354" s="12" t="s">
        <v>5861</v>
      </c>
    </row>
    <row r="355" spans="1:38" hidden="1" x14ac:dyDescent="0.25">
      <c r="A355" s="17">
        <v>1010206060</v>
      </c>
      <c r="B355" s="14">
        <v>35222</v>
      </c>
      <c r="C355" s="12" t="s">
        <v>1121</v>
      </c>
      <c r="D355" s="12" t="s">
        <v>5860</v>
      </c>
      <c r="E355" s="12" t="s">
        <v>934</v>
      </c>
      <c r="F355" s="3" t="s">
        <v>933</v>
      </c>
      <c r="G355" s="12" t="s">
        <v>932</v>
      </c>
      <c r="H355" s="12" t="s">
        <v>949</v>
      </c>
      <c r="I355" s="12" t="s">
        <v>948</v>
      </c>
      <c r="J355" s="12" t="s">
        <v>931</v>
      </c>
      <c r="K355" s="12" t="s">
        <v>930</v>
      </c>
      <c r="L355" s="12" t="s">
        <v>929</v>
      </c>
      <c r="M355" s="4">
        <v>34789210</v>
      </c>
      <c r="N355" s="4">
        <v>12413094</v>
      </c>
      <c r="O355" s="4">
        <v>47202304</v>
      </c>
      <c r="P355" s="4">
        <v>12681216</v>
      </c>
      <c r="Q355" s="4">
        <v>34521088</v>
      </c>
      <c r="R355" s="68">
        <f t="shared" si="5"/>
        <v>0.73134328358208955</v>
      </c>
      <c r="S355" s="3" t="s">
        <v>928</v>
      </c>
      <c r="T355" s="12" t="s">
        <v>7367</v>
      </c>
      <c r="U355" s="12" t="s">
        <v>5859</v>
      </c>
      <c r="V355" s="12" t="s">
        <v>927</v>
      </c>
      <c r="W355" s="12" t="s">
        <v>926</v>
      </c>
      <c r="X355" s="12" t="s">
        <v>5858</v>
      </c>
      <c r="Y355" s="12" t="s">
        <v>925</v>
      </c>
      <c r="Z355" s="12" t="s">
        <v>984</v>
      </c>
      <c r="AA355" s="12" t="s">
        <v>983</v>
      </c>
      <c r="AB355" s="12" t="s">
        <v>1110</v>
      </c>
      <c r="AC355" s="13">
        <v>34022</v>
      </c>
      <c r="AD355" s="12" t="s">
        <v>1125</v>
      </c>
      <c r="AE355" s="12" t="s">
        <v>7366</v>
      </c>
      <c r="AF355" s="12" t="s">
        <v>7365</v>
      </c>
      <c r="AG355" s="12" t="s">
        <v>7364</v>
      </c>
      <c r="AH355" s="12"/>
      <c r="AI355" s="12" t="s">
        <v>1121</v>
      </c>
      <c r="AJ355" s="12" t="s">
        <v>1083</v>
      </c>
      <c r="AK355" s="12" t="s">
        <v>5857</v>
      </c>
      <c r="AL355" s="12" t="s">
        <v>5856</v>
      </c>
    </row>
    <row r="356" spans="1:38" hidden="1" x14ac:dyDescent="0.25">
      <c r="A356" s="17">
        <v>899999115</v>
      </c>
      <c r="B356" s="14">
        <v>35322</v>
      </c>
      <c r="C356" s="12" t="s">
        <v>1121</v>
      </c>
      <c r="D356" s="12" t="s">
        <v>5855</v>
      </c>
      <c r="E356" s="12" t="s">
        <v>934</v>
      </c>
      <c r="F356" s="3" t="s">
        <v>933</v>
      </c>
      <c r="G356" s="12" t="s">
        <v>932</v>
      </c>
      <c r="H356" s="12" t="s">
        <v>982</v>
      </c>
      <c r="I356" s="12" t="s">
        <v>981</v>
      </c>
      <c r="J356" s="12" t="s">
        <v>931</v>
      </c>
      <c r="K356" s="12" t="s">
        <v>930</v>
      </c>
      <c r="L356" s="12" t="s">
        <v>929</v>
      </c>
      <c r="M356" s="4">
        <v>1320450</v>
      </c>
      <c r="N356" s="4">
        <v>0</v>
      </c>
      <c r="O356" s="4">
        <v>1320450</v>
      </c>
      <c r="P356" s="4">
        <v>0</v>
      </c>
      <c r="Q356" s="4">
        <v>1320450</v>
      </c>
      <c r="R356" s="68">
        <f t="shared" si="5"/>
        <v>1</v>
      </c>
      <c r="S356" s="3" t="s">
        <v>957</v>
      </c>
      <c r="T356" s="12" t="s">
        <v>6004</v>
      </c>
      <c r="U356" s="12" t="s">
        <v>3373</v>
      </c>
      <c r="V356" s="12" t="s">
        <v>927</v>
      </c>
      <c r="W356" s="12" t="s">
        <v>955</v>
      </c>
      <c r="X356" s="12" t="s">
        <v>3372</v>
      </c>
      <c r="Y356" s="12" t="s">
        <v>925</v>
      </c>
      <c r="Z356" s="12" t="s">
        <v>3264</v>
      </c>
      <c r="AA356" s="12" t="s">
        <v>3263</v>
      </c>
      <c r="AB356" s="12" t="s">
        <v>5678</v>
      </c>
      <c r="AC356" s="13">
        <v>39822</v>
      </c>
      <c r="AD356" s="12" t="s">
        <v>1095</v>
      </c>
      <c r="AE356" s="12" t="s">
        <v>1124</v>
      </c>
      <c r="AF356" s="12" t="s">
        <v>1123</v>
      </c>
      <c r="AG356" s="12" t="s">
        <v>5854</v>
      </c>
      <c r="AH356" s="12"/>
      <c r="AI356" s="12" t="s">
        <v>1121</v>
      </c>
      <c r="AJ356" s="12" t="s">
        <v>950</v>
      </c>
      <c r="AK356" s="12" t="s">
        <v>5853</v>
      </c>
      <c r="AL356" s="12" t="s">
        <v>5852</v>
      </c>
    </row>
    <row r="357" spans="1:38" hidden="1" x14ac:dyDescent="0.25">
      <c r="A357" s="17">
        <v>800170433</v>
      </c>
      <c r="B357" s="14">
        <v>35422</v>
      </c>
      <c r="C357" s="12" t="s">
        <v>1121</v>
      </c>
      <c r="D357" s="12" t="s">
        <v>5851</v>
      </c>
      <c r="E357" s="12" t="s">
        <v>934</v>
      </c>
      <c r="F357" s="3" t="s">
        <v>933</v>
      </c>
      <c r="G357" s="12" t="s">
        <v>932</v>
      </c>
      <c r="H357" s="12" t="s">
        <v>999</v>
      </c>
      <c r="I357" s="12" t="s">
        <v>998</v>
      </c>
      <c r="J357" s="12" t="s">
        <v>931</v>
      </c>
      <c r="K357" s="12" t="s">
        <v>930</v>
      </c>
      <c r="L357" s="12" t="s">
        <v>929</v>
      </c>
      <c r="M357" s="4">
        <v>5402</v>
      </c>
      <c r="N357" s="4">
        <v>0</v>
      </c>
      <c r="O357" s="4">
        <v>5402</v>
      </c>
      <c r="P357" s="4">
        <v>0</v>
      </c>
      <c r="Q357" s="4">
        <v>5402</v>
      </c>
      <c r="R357" s="68">
        <f t="shared" si="5"/>
        <v>1</v>
      </c>
      <c r="S357" s="3" t="s">
        <v>957</v>
      </c>
      <c r="T357" s="12" t="s">
        <v>5989</v>
      </c>
      <c r="U357" s="12" t="s">
        <v>956</v>
      </c>
      <c r="V357" s="12" t="s">
        <v>927</v>
      </c>
      <c r="W357" s="12" t="s">
        <v>955</v>
      </c>
      <c r="X357" s="12" t="s">
        <v>954</v>
      </c>
      <c r="Y357" s="12" t="s">
        <v>925</v>
      </c>
      <c r="Z357" s="12" t="s">
        <v>953</v>
      </c>
      <c r="AA357" s="12" t="s">
        <v>952</v>
      </c>
      <c r="AB357" s="12" t="s">
        <v>992</v>
      </c>
      <c r="AC357" s="13">
        <v>25122</v>
      </c>
      <c r="AD357" s="12" t="s">
        <v>5439</v>
      </c>
      <c r="AE357" s="12" t="s">
        <v>991</v>
      </c>
      <c r="AF357" s="12" t="s">
        <v>1122</v>
      </c>
      <c r="AG357" s="12" t="s">
        <v>5850</v>
      </c>
      <c r="AH357" s="12"/>
      <c r="AI357" s="12" t="s">
        <v>1121</v>
      </c>
      <c r="AJ357" s="12" t="s">
        <v>950</v>
      </c>
      <c r="AK357" s="12" t="s">
        <v>5849</v>
      </c>
      <c r="AL357" s="12" t="s">
        <v>5848</v>
      </c>
    </row>
    <row r="358" spans="1:38" hidden="1" x14ac:dyDescent="0.25">
      <c r="A358" s="17">
        <v>1069753665</v>
      </c>
      <c r="B358" s="14">
        <v>35522</v>
      </c>
      <c r="C358" s="12" t="s">
        <v>1121</v>
      </c>
      <c r="D358" s="12" t="s">
        <v>5847</v>
      </c>
      <c r="E358" s="12" t="s">
        <v>934</v>
      </c>
      <c r="F358" s="3" t="s">
        <v>933</v>
      </c>
      <c r="G358" s="12" t="s">
        <v>932</v>
      </c>
      <c r="H358" s="12" t="s">
        <v>949</v>
      </c>
      <c r="I358" s="12" t="s">
        <v>948</v>
      </c>
      <c r="J358" s="12" t="s">
        <v>931</v>
      </c>
      <c r="K358" s="12" t="s">
        <v>930</v>
      </c>
      <c r="L358" s="12" t="s">
        <v>929</v>
      </c>
      <c r="M358" s="4">
        <v>24222071</v>
      </c>
      <c r="N358" s="4">
        <v>8531661</v>
      </c>
      <c r="O358" s="4">
        <v>32753732</v>
      </c>
      <c r="P358" s="4">
        <v>8825856</v>
      </c>
      <c r="Q358" s="4">
        <v>23927876</v>
      </c>
      <c r="R358" s="68">
        <f t="shared" si="5"/>
        <v>0.73053891996185349</v>
      </c>
      <c r="S358" s="3" t="s">
        <v>928</v>
      </c>
      <c r="T358" s="12" t="s">
        <v>7363</v>
      </c>
      <c r="U358" s="12" t="s">
        <v>5846</v>
      </c>
      <c r="V358" s="12" t="s">
        <v>927</v>
      </c>
      <c r="W358" s="12" t="s">
        <v>926</v>
      </c>
      <c r="X358" s="12" t="s">
        <v>5845</v>
      </c>
      <c r="Y358" s="12" t="s">
        <v>925</v>
      </c>
      <c r="Z358" s="12" t="s">
        <v>984</v>
      </c>
      <c r="AA358" s="12" t="s">
        <v>983</v>
      </c>
      <c r="AB358" s="12" t="s">
        <v>1111</v>
      </c>
      <c r="AC358" s="13">
        <v>33822</v>
      </c>
      <c r="AD358" s="12" t="s">
        <v>1011</v>
      </c>
      <c r="AE358" s="12" t="s">
        <v>7362</v>
      </c>
      <c r="AF358" s="12" t="s">
        <v>7361</v>
      </c>
      <c r="AG358" s="12" t="s">
        <v>7360</v>
      </c>
      <c r="AH358" s="12"/>
      <c r="AI358" s="12" t="s">
        <v>1121</v>
      </c>
      <c r="AJ358" s="12" t="s">
        <v>1083</v>
      </c>
      <c r="AK358" s="12" t="s">
        <v>5844</v>
      </c>
      <c r="AL358" s="12" t="s">
        <v>5843</v>
      </c>
    </row>
    <row r="359" spans="1:38" hidden="1" x14ac:dyDescent="0.25">
      <c r="A359" s="17">
        <v>1140832816</v>
      </c>
      <c r="B359" s="14">
        <v>35622</v>
      </c>
      <c r="C359" s="12" t="s">
        <v>5768</v>
      </c>
      <c r="D359" s="12" t="s">
        <v>5842</v>
      </c>
      <c r="E359" s="12" t="s">
        <v>934</v>
      </c>
      <c r="F359" s="3" t="s">
        <v>933</v>
      </c>
      <c r="G359" s="12" t="s">
        <v>932</v>
      </c>
      <c r="H359" s="12" t="s">
        <v>988</v>
      </c>
      <c r="I359" s="12" t="s">
        <v>987</v>
      </c>
      <c r="J359" s="12" t="s">
        <v>931</v>
      </c>
      <c r="K359" s="12" t="s">
        <v>930</v>
      </c>
      <c r="L359" s="12" t="s">
        <v>929</v>
      </c>
      <c r="M359" s="4">
        <v>14991360</v>
      </c>
      <c r="N359" s="4">
        <v>0</v>
      </c>
      <c r="O359" s="4">
        <v>14991360</v>
      </c>
      <c r="P359" s="4">
        <v>3497984</v>
      </c>
      <c r="Q359" s="4">
        <v>11493376</v>
      </c>
      <c r="R359" s="68">
        <f t="shared" si="5"/>
        <v>0.76666666666666672</v>
      </c>
      <c r="S359" s="3" t="s">
        <v>928</v>
      </c>
      <c r="T359" s="12" t="s">
        <v>7359</v>
      </c>
      <c r="U359" s="12" t="s">
        <v>5841</v>
      </c>
      <c r="V359" s="12" t="s">
        <v>927</v>
      </c>
      <c r="W359" s="12" t="s">
        <v>926</v>
      </c>
      <c r="X359" s="12" t="s">
        <v>5840</v>
      </c>
      <c r="Y359" s="12" t="s">
        <v>925</v>
      </c>
      <c r="Z359" s="12" t="s">
        <v>984</v>
      </c>
      <c r="AA359" s="12" t="s">
        <v>983</v>
      </c>
      <c r="AB359" s="12" t="s">
        <v>1120</v>
      </c>
      <c r="AC359" s="13">
        <v>33122</v>
      </c>
      <c r="AD359" s="12" t="s">
        <v>1118</v>
      </c>
      <c r="AE359" s="12" t="s">
        <v>7358</v>
      </c>
      <c r="AF359" s="12" t="s">
        <v>7357</v>
      </c>
      <c r="AG359" s="12" t="s">
        <v>7356</v>
      </c>
      <c r="AH359" s="12"/>
      <c r="AI359" s="12" t="s">
        <v>5768</v>
      </c>
      <c r="AJ359" s="12" t="s">
        <v>943</v>
      </c>
      <c r="AK359" s="12" t="s">
        <v>5839</v>
      </c>
      <c r="AL359" s="12" t="s">
        <v>5838</v>
      </c>
    </row>
    <row r="360" spans="1:38" hidden="1" x14ac:dyDescent="0.25">
      <c r="A360" s="17">
        <v>800170433</v>
      </c>
      <c r="B360" s="14">
        <v>35722</v>
      </c>
      <c r="C360" s="12" t="s">
        <v>5768</v>
      </c>
      <c r="D360" s="12" t="s">
        <v>5837</v>
      </c>
      <c r="E360" s="12" t="s">
        <v>934</v>
      </c>
      <c r="F360" s="3" t="s">
        <v>933</v>
      </c>
      <c r="G360" s="12" t="s">
        <v>932</v>
      </c>
      <c r="H360" s="12" t="s">
        <v>3231</v>
      </c>
      <c r="I360" s="12" t="s">
        <v>3230</v>
      </c>
      <c r="J360" s="12" t="s">
        <v>931</v>
      </c>
      <c r="K360" s="12" t="s">
        <v>930</v>
      </c>
      <c r="L360" s="12" t="s">
        <v>929</v>
      </c>
      <c r="M360" s="4">
        <v>127492</v>
      </c>
      <c r="N360" s="4">
        <v>0</v>
      </c>
      <c r="O360" s="4">
        <v>127492</v>
      </c>
      <c r="P360" s="4">
        <v>0</v>
      </c>
      <c r="Q360" s="4">
        <v>127492</v>
      </c>
      <c r="R360" s="68">
        <f t="shared" si="5"/>
        <v>1</v>
      </c>
      <c r="S360" s="3" t="s">
        <v>957</v>
      </c>
      <c r="T360" s="12" t="s">
        <v>5989</v>
      </c>
      <c r="U360" s="12" t="s">
        <v>956</v>
      </c>
      <c r="V360" s="12" t="s">
        <v>927</v>
      </c>
      <c r="W360" s="12" t="s">
        <v>955</v>
      </c>
      <c r="X360" s="12" t="s">
        <v>954</v>
      </c>
      <c r="Y360" s="12" t="s">
        <v>925</v>
      </c>
      <c r="Z360" s="12" t="s">
        <v>953</v>
      </c>
      <c r="AA360" s="12" t="s">
        <v>952</v>
      </c>
      <c r="AB360" s="12" t="s">
        <v>5672</v>
      </c>
      <c r="AC360" s="13">
        <v>40022</v>
      </c>
      <c r="AD360" s="12" t="s">
        <v>1117</v>
      </c>
      <c r="AE360" s="12" t="s">
        <v>1116</v>
      </c>
      <c r="AF360" s="12" t="s">
        <v>1115</v>
      </c>
      <c r="AG360" s="12" t="s">
        <v>5836</v>
      </c>
      <c r="AH360" s="12"/>
      <c r="AI360" s="12" t="s">
        <v>5768</v>
      </c>
      <c r="AJ360" s="12" t="s">
        <v>3306</v>
      </c>
      <c r="AK360" s="12" t="s">
        <v>3305</v>
      </c>
      <c r="AL360" s="12" t="s">
        <v>5835</v>
      </c>
    </row>
    <row r="361" spans="1:38" hidden="1" x14ac:dyDescent="0.25">
      <c r="A361" s="17">
        <v>800170433</v>
      </c>
      <c r="B361" s="14">
        <v>35822</v>
      </c>
      <c r="C361" s="12" t="s">
        <v>5768</v>
      </c>
      <c r="D361" s="12" t="s">
        <v>5834</v>
      </c>
      <c r="E361" s="12" t="s">
        <v>934</v>
      </c>
      <c r="F361" s="3" t="s">
        <v>933</v>
      </c>
      <c r="G361" s="12" t="s">
        <v>932</v>
      </c>
      <c r="H361" s="12" t="s">
        <v>967</v>
      </c>
      <c r="I361" s="12" t="s">
        <v>966</v>
      </c>
      <c r="J361" s="12" t="s">
        <v>931</v>
      </c>
      <c r="K361" s="12" t="s">
        <v>930</v>
      </c>
      <c r="L361" s="12" t="s">
        <v>929</v>
      </c>
      <c r="M361" s="4">
        <v>127196.35</v>
      </c>
      <c r="N361" s="4">
        <v>0</v>
      </c>
      <c r="O361" s="4">
        <v>127196.35</v>
      </c>
      <c r="P361" s="4">
        <v>0</v>
      </c>
      <c r="Q361" s="4">
        <v>127196.35</v>
      </c>
      <c r="R361" s="68">
        <f t="shared" si="5"/>
        <v>1</v>
      </c>
      <c r="S361" s="3" t="s">
        <v>957</v>
      </c>
      <c r="T361" s="12" t="s">
        <v>5989</v>
      </c>
      <c r="U361" s="12" t="s">
        <v>956</v>
      </c>
      <c r="V361" s="12" t="s">
        <v>927</v>
      </c>
      <c r="W361" s="12" t="s">
        <v>955</v>
      </c>
      <c r="X361" s="12" t="s">
        <v>954</v>
      </c>
      <c r="Y361" s="12" t="s">
        <v>925</v>
      </c>
      <c r="Z361" s="12" t="s">
        <v>953</v>
      </c>
      <c r="AA361" s="12" t="s">
        <v>952</v>
      </c>
      <c r="AB361" s="12" t="s">
        <v>936</v>
      </c>
      <c r="AC361" s="13">
        <v>522</v>
      </c>
      <c r="AD361" s="12" t="s">
        <v>5833</v>
      </c>
      <c r="AE361" s="12" t="s">
        <v>1114</v>
      </c>
      <c r="AF361" s="12" t="s">
        <v>1113</v>
      </c>
      <c r="AG361" s="12" t="s">
        <v>5832</v>
      </c>
      <c r="AH361" s="12"/>
      <c r="AI361" s="12" t="s">
        <v>5768</v>
      </c>
      <c r="AJ361" s="12" t="s">
        <v>3306</v>
      </c>
      <c r="AK361" s="12" t="s">
        <v>3305</v>
      </c>
      <c r="AL361" s="12" t="s">
        <v>5831</v>
      </c>
    </row>
    <row r="362" spans="1:38" hidden="1" x14ac:dyDescent="0.25">
      <c r="A362" s="17">
        <v>1065809716</v>
      </c>
      <c r="B362" s="14">
        <v>35922</v>
      </c>
      <c r="C362" s="12" t="s">
        <v>5768</v>
      </c>
      <c r="D362" s="12" t="s">
        <v>5830</v>
      </c>
      <c r="E362" s="12" t="s">
        <v>934</v>
      </c>
      <c r="F362" s="3" t="s">
        <v>933</v>
      </c>
      <c r="G362" s="12" t="s">
        <v>932</v>
      </c>
      <c r="H362" s="12" t="s">
        <v>949</v>
      </c>
      <c r="I362" s="12" t="s">
        <v>948</v>
      </c>
      <c r="J362" s="12" t="s">
        <v>931</v>
      </c>
      <c r="K362" s="12" t="s">
        <v>930</v>
      </c>
      <c r="L362" s="12" t="s">
        <v>929</v>
      </c>
      <c r="M362" s="4">
        <v>29061427</v>
      </c>
      <c r="N362" s="4">
        <v>10118554</v>
      </c>
      <c r="O362" s="4">
        <v>39179981</v>
      </c>
      <c r="P362" s="4">
        <v>10589184</v>
      </c>
      <c r="Q362" s="4">
        <v>28590797</v>
      </c>
      <c r="R362" s="68">
        <f t="shared" si="5"/>
        <v>0.72972973110936423</v>
      </c>
      <c r="S362" s="3" t="s">
        <v>928</v>
      </c>
      <c r="T362" s="12" t="s">
        <v>7355</v>
      </c>
      <c r="U362" s="12" t="s">
        <v>5829</v>
      </c>
      <c r="V362" s="12" t="s">
        <v>927</v>
      </c>
      <c r="W362" s="12" t="s">
        <v>926</v>
      </c>
      <c r="X362" s="12" t="s">
        <v>5828</v>
      </c>
      <c r="Y362" s="12" t="s">
        <v>925</v>
      </c>
      <c r="Z362" s="12" t="s">
        <v>984</v>
      </c>
      <c r="AA362" s="12" t="s">
        <v>983</v>
      </c>
      <c r="AB362" s="12" t="s">
        <v>1112</v>
      </c>
      <c r="AC362" s="13">
        <v>33922</v>
      </c>
      <c r="AD362" s="12" t="s">
        <v>5827</v>
      </c>
      <c r="AE362" s="12" t="s">
        <v>7354</v>
      </c>
      <c r="AF362" s="12" t="s">
        <v>7353</v>
      </c>
      <c r="AG362" s="12" t="s">
        <v>7352</v>
      </c>
      <c r="AH362" s="12"/>
      <c r="AI362" s="12" t="s">
        <v>5768</v>
      </c>
      <c r="AJ362" s="12" t="s">
        <v>1083</v>
      </c>
      <c r="AK362" s="12" t="s">
        <v>5826</v>
      </c>
      <c r="AL362" s="12" t="s">
        <v>5825</v>
      </c>
    </row>
    <row r="363" spans="1:38" hidden="1" x14ac:dyDescent="0.25">
      <c r="A363" s="17">
        <v>1067921906</v>
      </c>
      <c r="B363" s="14">
        <v>36022</v>
      </c>
      <c r="C363" s="12" t="s">
        <v>5768</v>
      </c>
      <c r="D363" s="12" t="s">
        <v>5824</v>
      </c>
      <c r="E363" s="12" t="s">
        <v>934</v>
      </c>
      <c r="F363" s="3" t="s">
        <v>933</v>
      </c>
      <c r="G363" s="12" t="s">
        <v>932</v>
      </c>
      <c r="H363" s="12" t="s">
        <v>949</v>
      </c>
      <c r="I363" s="12" t="s">
        <v>948</v>
      </c>
      <c r="J363" s="12" t="s">
        <v>931</v>
      </c>
      <c r="K363" s="12" t="s">
        <v>930</v>
      </c>
      <c r="L363" s="12" t="s">
        <v>929</v>
      </c>
      <c r="M363" s="4">
        <v>26915914</v>
      </c>
      <c r="N363" s="4">
        <v>8477454</v>
      </c>
      <c r="O363" s="4">
        <v>35393368</v>
      </c>
      <c r="P363" s="4">
        <v>9537135</v>
      </c>
      <c r="Q363" s="4">
        <v>25856233</v>
      </c>
      <c r="R363" s="68">
        <f t="shared" si="5"/>
        <v>0.73053892469346238</v>
      </c>
      <c r="S363" s="3" t="s">
        <v>928</v>
      </c>
      <c r="T363" s="12" t="s">
        <v>7351</v>
      </c>
      <c r="U363" s="12" t="s">
        <v>5823</v>
      </c>
      <c r="V363" s="12" t="s">
        <v>927</v>
      </c>
      <c r="W363" s="12" t="s">
        <v>926</v>
      </c>
      <c r="X363" s="12" t="s">
        <v>5822</v>
      </c>
      <c r="Y363" s="12" t="s">
        <v>925</v>
      </c>
      <c r="Z363" s="12" t="s">
        <v>924</v>
      </c>
      <c r="AA363" s="12" t="s">
        <v>923</v>
      </c>
      <c r="AB363" s="12" t="s">
        <v>5821</v>
      </c>
      <c r="AC363" s="13">
        <v>34222</v>
      </c>
      <c r="AD363" s="12" t="s">
        <v>5820</v>
      </c>
      <c r="AE363" s="12" t="s">
        <v>7350</v>
      </c>
      <c r="AF363" s="12" t="s">
        <v>7349</v>
      </c>
      <c r="AG363" s="12" t="s">
        <v>7348</v>
      </c>
      <c r="AH363" s="12"/>
      <c r="AI363" s="12" t="s">
        <v>5768</v>
      </c>
      <c r="AJ363" s="12" t="s">
        <v>1083</v>
      </c>
      <c r="AK363" s="12" t="s">
        <v>5819</v>
      </c>
      <c r="AL363" s="12" t="s">
        <v>5818</v>
      </c>
    </row>
    <row r="364" spans="1:38" hidden="1" x14ac:dyDescent="0.25">
      <c r="A364" s="17">
        <v>1104377669</v>
      </c>
      <c r="B364" s="14">
        <v>36122</v>
      </c>
      <c r="C364" s="12" t="s">
        <v>5768</v>
      </c>
      <c r="D364" s="12" t="s">
        <v>5817</v>
      </c>
      <c r="E364" s="12" t="s">
        <v>934</v>
      </c>
      <c r="F364" s="3" t="s">
        <v>933</v>
      </c>
      <c r="G364" s="12" t="s">
        <v>932</v>
      </c>
      <c r="H364" s="12" t="s">
        <v>949</v>
      </c>
      <c r="I364" s="12" t="s">
        <v>948</v>
      </c>
      <c r="J364" s="12" t="s">
        <v>931</v>
      </c>
      <c r="K364" s="12" t="s">
        <v>930</v>
      </c>
      <c r="L364" s="12" t="s">
        <v>929</v>
      </c>
      <c r="M364" s="4">
        <v>29061427</v>
      </c>
      <c r="N364" s="4">
        <v>-21648998</v>
      </c>
      <c r="O364" s="4">
        <v>7412429</v>
      </c>
      <c r="P364" s="4">
        <v>0</v>
      </c>
      <c r="Q364" s="4">
        <v>7412429</v>
      </c>
      <c r="R364" s="68">
        <f t="shared" si="5"/>
        <v>1</v>
      </c>
      <c r="S364" s="3" t="s">
        <v>928</v>
      </c>
      <c r="T364" s="12" t="s">
        <v>7347</v>
      </c>
      <c r="U364" s="12" t="s">
        <v>5816</v>
      </c>
      <c r="V364" s="12" t="s">
        <v>927</v>
      </c>
      <c r="W364" s="12" t="s">
        <v>926</v>
      </c>
      <c r="X364" s="12" t="s">
        <v>5815</v>
      </c>
      <c r="Y364" s="12" t="s">
        <v>925</v>
      </c>
      <c r="Z364" s="12" t="s">
        <v>984</v>
      </c>
      <c r="AA364" s="12" t="s">
        <v>983</v>
      </c>
      <c r="AB364" s="12" t="s">
        <v>5814</v>
      </c>
      <c r="AC364" s="13">
        <v>34122</v>
      </c>
      <c r="AD364" s="12" t="s">
        <v>5813</v>
      </c>
      <c r="AE364" s="12" t="s">
        <v>5812</v>
      </c>
      <c r="AF364" s="12" t="s">
        <v>5811</v>
      </c>
      <c r="AG364" s="12" t="s">
        <v>5810</v>
      </c>
      <c r="AH364" s="12"/>
      <c r="AI364" s="12" t="s">
        <v>5768</v>
      </c>
      <c r="AJ364" s="12" t="s">
        <v>1083</v>
      </c>
      <c r="AK364" s="12" t="s">
        <v>5809</v>
      </c>
      <c r="AL364" s="12" t="s">
        <v>5808</v>
      </c>
    </row>
    <row r="365" spans="1:38" hidden="1" x14ac:dyDescent="0.25">
      <c r="A365" s="17">
        <v>1049646361</v>
      </c>
      <c r="B365" s="14">
        <v>36222</v>
      </c>
      <c r="C365" s="12" t="s">
        <v>5768</v>
      </c>
      <c r="D365" s="12" t="s">
        <v>5807</v>
      </c>
      <c r="E365" s="12" t="s">
        <v>934</v>
      </c>
      <c r="F365" s="3" t="s">
        <v>933</v>
      </c>
      <c r="G365" s="12" t="s">
        <v>932</v>
      </c>
      <c r="H365" s="12" t="s">
        <v>949</v>
      </c>
      <c r="I365" s="12" t="s">
        <v>948</v>
      </c>
      <c r="J365" s="12" t="s">
        <v>931</v>
      </c>
      <c r="K365" s="12" t="s">
        <v>930</v>
      </c>
      <c r="L365" s="12" t="s">
        <v>929</v>
      </c>
      <c r="M365" s="4">
        <v>24908527</v>
      </c>
      <c r="N365" s="4">
        <v>7845205</v>
      </c>
      <c r="O365" s="4">
        <v>32753732</v>
      </c>
      <c r="P365" s="4">
        <v>8825856</v>
      </c>
      <c r="Q365" s="4">
        <v>23927876</v>
      </c>
      <c r="R365" s="68">
        <f t="shared" si="5"/>
        <v>0.73053891996185349</v>
      </c>
      <c r="S365" s="3" t="s">
        <v>928</v>
      </c>
      <c r="T365" s="12" t="s">
        <v>7346</v>
      </c>
      <c r="U365" s="12" t="s">
        <v>5806</v>
      </c>
      <c r="V365" s="12" t="s">
        <v>927</v>
      </c>
      <c r="W365" s="12" t="s">
        <v>926</v>
      </c>
      <c r="X365" s="12" t="s">
        <v>5805</v>
      </c>
      <c r="Y365" s="12" t="s">
        <v>925</v>
      </c>
      <c r="Z365" s="12" t="s">
        <v>924</v>
      </c>
      <c r="AA365" s="12" t="s">
        <v>923</v>
      </c>
      <c r="AB365" s="12" t="s">
        <v>1077</v>
      </c>
      <c r="AC365" s="13">
        <v>33722</v>
      </c>
      <c r="AD365" s="12" t="s">
        <v>5741</v>
      </c>
      <c r="AE365" s="12" t="s">
        <v>7345</v>
      </c>
      <c r="AF365" s="12" t="s">
        <v>7344</v>
      </c>
      <c r="AG365" s="12" t="s">
        <v>7343</v>
      </c>
      <c r="AH365" s="12" t="s">
        <v>1109</v>
      </c>
      <c r="AI365" s="12" t="s">
        <v>5768</v>
      </c>
      <c r="AJ365" s="12" t="s">
        <v>1083</v>
      </c>
      <c r="AK365" s="12" t="s">
        <v>5804</v>
      </c>
      <c r="AL365" s="12" t="s">
        <v>5803</v>
      </c>
    </row>
    <row r="366" spans="1:38" hidden="1" x14ac:dyDescent="0.25">
      <c r="A366" s="17">
        <v>1020713739</v>
      </c>
      <c r="B366" s="14">
        <v>36322</v>
      </c>
      <c r="C366" s="12" t="s">
        <v>5768</v>
      </c>
      <c r="D366" s="12" t="s">
        <v>5802</v>
      </c>
      <c r="E366" s="12" t="s">
        <v>934</v>
      </c>
      <c r="F366" s="3" t="s">
        <v>933</v>
      </c>
      <c r="G366" s="12" t="s">
        <v>932</v>
      </c>
      <c r="H366" s="12" t="s">
        <v>949</v>
      </c>
      <c r="I366" s="12" t="s">
        <v>948</v>
      </c>
      <c r="J366" s="12" t="s">
        <v>931</v>
      </c>
      <c r="K366" s="12" t="s">
        <v>930</v>
      </c>
      <c r="L366" s="12" t="s">
        <v>929</v>
      </c>
      <c r="M366" s="4">
        <v>84765286</v>
      </c>
      <c r="N366" s="4">
        <v>0</v>
      </c>
      <c r="O366" s="4">
        <v>84765286</v>
      </c>
      <c r="P366" s="4">
        <v>3670937</v>
      </c>
      <c r="Q366" s="4">
        <v>81094349</v>
      </c>
      <c r="R366" s="68">
        <f t="shared" si="5"/>
        <v>0.95669292025983377</v>
      </c>
      <c r="S366" s="3" t="s">
        <v>928</v>
      </c>
      <c r="T366" s="12" t="s">
        <v>7342</v>
      </c>
      <c r="U366" s="12" t="s">
        <v>5801</v>
      </c>
      <c r="V366" s="12" t="s">
        <v>927</v>
      </c>
      <c r="W366" s="12" t="s">
        <v>926</v>
      </c>
      <c r="X366" s="12" t="s">
        <v>5800</v>
      </c>
      <c r="Y366" s="12" t="s">
        <v>925</v>
      </c>
      <c r="Z366" s="12" t="s">
        <v>1013</v>
      </c>
      <c r="AA366" s="12" t="s">
        <v>1012</v>
      </c>
      <c r="AB366" s="12" t="s">
        <v>1108</v>
      </c>
      <c r="AC366" s="13">
        <v>33622</v>
      </c>
      <c r="AD366" s="12" t="s">
        <v>1106</v>
      </c>
      <c r="AE366" s="12" t="s">
        <v>7341</v>
      </c>
      <c r="AF366" s="12" t="s">
        <v>7340</v>
      </c>
      <c r="AG366" s="12" t="s">
        <v>7339</v>
      </c>
      <c r="AH366" s="12"/>
      <c r="AI366" s="12" t="s">
        <v>5768</v>
      </c>
      <c r="AJ366" s="12" t="s">
        <v>1083</v>
      </c>
      <c r="AK366" s="12" t="s">
        <v>5799</v>
      </c>
      <c r="AL366" s="12" t="s">
        <v>5798</v>
      </c>
    </row>
    <row r="367" spans="1:38" hidden="1" x14ac:dyDescent="0.25">
      <c r="A367" s="17">
        <v>1013617888</v>
      </c>
      <c r="B367" s="14">
        <v>36422</v>
      </c>
      <c r="C367" s="12" t="s">
        <v>5768</v>
      </c>
      <c r="D367" s="12" t="s">
        <v>5797</v>
      </c>
      <c r="E367" s="12" t="s">
        <v>934</v>
      </c>
      <c r="F367" s="3" t="s">
        <v>933</v>
      </c>
      <c r="G367" s="12" t="s">
        <v>932</v>
      </c>
      <c r="H367" s="12" t="s">
        <v>1105</v>
      </c>
      <c r="I367" s="12" t="s">
        <v>1104</v>
      </c>
      <c r="J367" s="12" t="s">
        <v>931</v>
      </c>
      <c r="K367" s="12" t="s">
        <v>930</v>
      </c>
      <c r="L367" s="12" t="s">
        <v>929</v>
      </c>
      <c r="M367" s="4">
        <v>54695467</v>
      </c>
      <c r="N367" s="4">
        <v>0</v>
      </c>
      <c r="O367" s="4">
        <v>54695467</v>
      </c>
      <c r="P367" s="4">
        <v>16546931</v>
      </c>
      <c r="Q367" s="4">
        <v>38148536</v>
      </c>
      <c r="R367" s="68">
        <f t="shared" si="5"/>
        <v>0.69747162045439703</v>
      </c>
      <c r="S367" s="3" t="s">
        <v>928</v>
      </c>
      <c r="T367" s="12" t="s">
        <v>7338</v>
      </c>
      <c r="U367" s="12" t="s">
        <v>5796</v>
      </c>
      <c r="V367" s="12" t="s">
        <v>927</v>
      </c>
      <c r="W367" s="12" t="s">
        <v>926</v>
      </c>
      <c r="X367" s="12" t="s">
        <v>5795</v>
      </c>
      <c r="Y367" s="12" t="s">
        <v>925</v>
      </c>
      <c r="Z367" s="12" t="s">
        <v>984</v>
      </c>
      <c r="AA367" s="12" t="s">
        <v>983</v>
      </c>
      <c r="AB367" s="12" t="s">
        <v>1103</v>
      </c>
      <c r="AC367" s="13">
        <v>31522</v>
      </c>
      <c r="AD367" s="12" t="s">
        <v>1102</v>
      </c>
      <c r="AE367" s="12" t="s">
        <v>7337</v>
      </c>
      <c r="AF367" s="12" t="s">
        <v>7336</v>
      </c>
      <c r="AG367" s="12" t="s">
        <v>7335</v>
      </c>
      <c r="AH367" s="12"/>
      <c r="AI367" s="12" t="s">
        <v>5768</v>
      </c>
      <c r="AJ367" s="12" t="s">
        <v>1083</v>
      </c>
      <c r="AK367" s="12" t="s">
        <v>5794</v>
      </c>
      <c r="AL367" s="12" t="s">
        <v>5793</v>
      </c>
    </row>
    <row r="368" spans="1:38" hidden="1" x14ac:dyDescent="0.25">
      <c r="A368" s="17">
        <v>1020727785</v>
      </c>
      <c r="B368" s="14">
        <v>36522</v>
      </c>
      <c r="C368" s="12" t="s">
        <v>5768</v>
      </c>
      <c r="D368" s="12" t="s">
        <v>5792</v>
      </c>
      <c r="E368" s="12" t="s">
        <v>934</v>
      </c>
      <c r="F368" s="3" t="s">
        <v>933</v>
      </c>
      <c r="G368" s="12" t="s">
        <v>932</v>
      </c>
      <c r="H368" s="12" t="s">
        <v>949</v>
      </c>
      <c r="I368" s="12" t="s">
        <v>948</v>
      </c>
      <c r="J368" s="12" t="s">
        <v>931</v>
      </c>
      <c r="K368" s="12" t="s">
        <v>930</v>
      </c>
      <c r="L368" s="12" t="s">
        <v>929</v>
      </c>
      <c r="M368" s="4">
        <v>26174137</v>
      </c>
      <c r="N368" s="4">
        <v>9219231</v>
      </c>
      <c r="O368" s="4">
        <v>35393368</v>
      </c>
      <c r="P368" s="4">
        <v>9537135</v>
      </c>
      <c r="Q368" s="4">
        <v>25856233</v>
      </c>
      <c r="R368" s="68">
        <f t="shared" si="5"/>
        <v>0.73053892469346238</v>
      </c>
      <c r="S368" s="3" t="s">
        <v>928</v>
      </c>
      <c r="T368" s="12" t="s">
        <v>7334</v>
      </c>
      <c r="U368" s="12" t="s">
        <v>5791</v>
      </c>
      <c r="V368" s="12" t="s">
        <v>927</v>
      </c>
      <c r="W368" s="12" t="s">
        <v>926</v>
      </c>
      <c r="X368" s="12" t="s">
        <v>5790</v>
      </c>
      <c r="Y368" s="12" t="s">
        <v>925</v>
      </c>
      <c r="Z368" s="12" t="s">
        <v>979</v>
      </c>
      <c r="AA368" s="12" t="s">
        <v>978</v>
      </c>
      <c r="AB368" s="12" t="s">
        <v>5789</v>
      </c>
      <c r="AC368" s="13">
        <v>34322</v>
      </c>
      <c r="AD368" s="12" t="s">
        <v>1101</v>
      </c>
      <c r="AE368" s="12" t="s">
        <v>7333</v>
      </c>
      <c r="AF368" s="12" t="s">
        <v>7332</v>
      </c>
      <c r="AG368" s="12" t="s">
        <v>7331</v>
      </c>
      <c r="AH368" s="12"/>
      <c r="AI368" s="12" t="s">
        <v>5768</v>
      </c>
      <c r="AJ368" s="12" t="s">
        <v>1083</v>
      </c>
      <c r="AK368" s="12" t="s">
        <v>5788</v>
      </c>
      <c r="AL368" s="12" t="s">
        <v>5787</v>
      </c>
    </row>
    <row r="369" spans="1:38" hidden="1" x14ac:dyDescent="0.25">
      <c r="A369" s="17">
        <v>52801035</v>
      </c>
      <c r="B369" s="14">
        <v>36622</v>
      </c>
      <c r="C369" s="12" t="s">
        <v>5768</v>
      </c>
      <c r="D369" s="12" t="s">
        <v>5786</v>
      </c>
      <c r="E369" s="12" t="s">
        <v>934</v>
      </c>
      <c r="F369" s="3" t="s">
        <v>933</v>
      </c>
      <c r="G369" s="12" t="s">
        <v>932</v>
      </c>
      <c r="H369" s="12" t="s">
        <v>949</v>
      </c>
      <c r="I369" s="12" t="s">
        <v>948</v>
      </c>
      <c r="J369" s="12" t="s">
        <v>931</v>
      </c>
      <c r="K369" s="12" t="s">
        <v>930</v>
      </c>
      <c r="L369" s="12" t="s">
        <v>929</v>
      </c>
      <c r="M369" s="4">
        <v>17037653</v>
      </c>
      <c r="N369" s="4">
        <v>0</v>
      </c>
      <c r="O369" s="4">
        <v>17037653</v>
      </c>
      <c r="P369" s="4">
        <v>3153237</v>
      </c>
      <c r="Q369" s="4">
        <v>13884416</v>
      </c>
      <c r="R369" s="68">
        <f t="shared" si="5"/>
        <v>0.81492538907794398</v>
      </c>
      <c r="S369" s="3" t="s">
        <v>928</v>
      </c>
      <c r="T369" s="12" t="s">
        <v>7330</v>
      </c>
      <c r="U369" s="12" t="s">
        <v>5785</v>
      </c>
      <c r="V369" s="12" t="s">
        <v>927</v>
      </c>
      <c r="W369" s="12" t="s">
        <v>926</v>
      </c>
      <c r="X369" s="12" t="s">
        <v>5784</v>
      </c>
      <c r="Y369" s="12" t="s">
        <v>925</v>
      </c>
      <c r="Z369" s="12" t="s">
        <v>1013</v>
      </c>
      <c r="AA369" s="12" t="s">
        <v>1012</v>
      </c>
      <c r="AB369" s="12" t="s">
        <v>5707</v>
      </c>
      <c r="AC369" s="13">
        <v>38422</v>
      </c>
      <c r="AD369" s="12" t="s">
        <v>1100</v>
      </c>
      <c r="AE369" s="12" t="s">
        <v>7329</v>
      </c>
      <c r="AF369" s="12" t="s">
        <v>7328</v>
      </c>
      <c r="AG369" s="12" t="s">
        <v>7327</v>
      </c>
      <c r="AH369" s="12"/>
      <c r="AI369" s="12" t="s">
        <v>5768</v>
      </c>
      <c r="AJ369" s="12" t="s">
        <v>943</v>
      </c>
      <c r="AK369" s="12" t="s">
        <v>5783</v>
      </c>
      <c r="AL369" s="12" t="s">
        <v>5782</v>
      </c>
    </row>
    <row r="370" spans="1:38" hidden="1" x14ac:dyDescent="0.25">
      <c r="A370" s="17">
        <v>1033688063</v>
      </c>
      <c r="B370" s="14">
        <v>36722</v>
      </c>
      <c r="C370" s="12" t="s">
        <v>5768</v>
      </c>
      <c r="D370" s="12" t="s">
        <v>5781</v>
      </c>
      <c r="E370" s="12" t="s">
        <v>934</v>
      </c>
      <c r="F370" s="3" t="s">
        <v>933</v>
      </c>
      <c r="G370" s="12" t="s">
        <v>932</v>
      </c>
      <c r="H370" s="12" t="s">
        <v>1080</v>
      </c>
      <c r="I370" s="12" t="s">
        <v>1079</v>
      </c>
      <c r="J370" s="12" t="s">
        <v>931</v>
      </c>
      <c r="K370" s="12" t="s">
        <v>930</v>
      </c>
      <c r="L370" s="12" t="s">
        <v>929</v>
      </c>
      <c r="M370" s="4">
        <v>35715456</v>
      </c>
      <c r="N370" s="4">
        <v>-11872619.550000001</v>
      </c>
      <c r="O370" s="4">
        <v>23842836.449999999</v>
      </c>
      <c r="P370" s="4">
        <v>1271617.45</v>
      </c>
      <c r="Q370" s="4">
        <v>22571219</v>
      </c>
      <c r="R370" s="68">
        <f t="shared" si="5"/>
        <v>0.94666668738567805</v>
      </c>
      <c r="S370" s="3" t="s">
        <v>928</v>
      </c>
      <c r="T370" s="12" t="s">
        <v>7326</v>
      </c>
      <c r="U370" s="12" t="s">
        <v>5780</v>
      </c>
      <c r="V370" s="12" t="s">
        <v>927</v>
      </c>
      <c r="W370" s="12" t="s">
        <v>926</v>
      </c>
      <c r="X370" s="12" t="s">
        <v>5779</v>
      </c>
      <c r="Y370" s="12" t="s">
        <v>925</v>
      </c>
      <c r="Z370" s="12" t="s">
        <v>984</v>
      </c>
      <c r="AA370" s="12" t="s">
        <v>983</v>
      </c>
      <c r="AB370" s="12" t="s">
        <v>1045</v>
      </c>
      <c r="AC370" s="13">
        <v>25422</v>
      </c>
      <c r="AD370" s="12" t="s">
        <v>1098</v>
      </c>
      <c r="AE370" s="12" t="s">
        <v>7325</v>
      </c>
      <c r="AF370" s="12" t="s">
        <v>7324</v>
      </c>
      <c r="AG370" s="12" t="s">
        <v>7323</v>
      </c>
      <c r="AH370" s="12"/>
      <c r="AI370" s="12" t="s">
        <v>5768</v>
      </c>
      <c r="AJ370" s="12" t="s">
        <v>1083</v>
      </c>
      <c r="AK370" s="12" t="s">
        <v>5778</v>
      </c>
      <c r="AL370" s="12" t="s">
        <v>5777</v>
      </c>
    </row>
    <row r="371" spans="1:38" hidden="1" x14ac:dyDescent="0.25">
      <c r="A371" s="17">
        <v>860066942</v>
      </c>
      <c r="B371" s="14">
        <v>36822</v>
      </c>
      <c r="C371" s="12" t="s">
        <v>5768</v>
      </c>
      <c r="D371" s="12" t="s">
        <v>5776</v>
      </c>
      <c r="E371" s="12" t="s">
        <v>934</v>
      </c>
      <c r="F371" s="3" t="s">
        <v>933</v>
      </c>
      <c r="G371" s="12" t="s">
        <v>932</v>
      </c>
      <c r="H371" s="12" t="s">
        <v>4637</v>
      </c>
      <c r="I371" s="12" t="s">
        <v>4636</v>
      </c>
      <c r="J371" s="12" t="s">
        <v>931</v>
      </c>
      <c r="K371" s="12" t="s">
        <v>930</v>
      </c>
      <c r="L371" s="12" t="s">
        <v>929</v>
      </c>
      <c r="M371" s="4">
        <v>48751149</v>
      </c>
      <c r="N371" s="4">
        <v>0</v>
      </c>
      <c r="O371" s="4">
        <v>48751149</v>
      </c>
      <c r="P371" s="4">
        <v>649228</v>
      </c>
      <c r="Q371" s="4">
        <v>48101921</v>
      </c>
      <c r="R371" s="68">
        <f t="shared" si="5"/>
        <v>0.9866828164398751</v>
      </c>
      <c r="S371" s="3" t="s">
        <v>957</v>
      </c>
      <c r="T371" s="12" t="s">
        <v>6133</v>
      </c>
      <c r="U371" s="12" t="s">
        <v>3639</v>
      </c>
      <c r="V371" s="12" t="s">
        <v>927</v>
      </c>
      <c r="W371" s="12" t="s">
        <v>926</v>
      </c>
      <c r="X371" s="12" t="s">
        <v>5212</v>
      </c>
      <c r="Y371" s="12" t="s">
        <v>925</v>
      </c>
      <c r="Z371" s="12" t="s">
        <v>1097</v>
      </c>
      <c r="AA371" s="12" t="s">
        <v>1096</v>
      </c>
      <c r="AB371" s="12" t="s">
        <v>5439</v>
      </c>
      <c r="AC371" s="13">
        <v>35322</v>
      </c>
      <c r="AD371" s="12" t="s">
        <v>1094</v>
      </c>
      <c r="AE371" s="12" t="s">
        <v>7322</v>
      </c>
      <c r="AF371" s="12" t="s">
        <v>7321</v>
      </c>
      <c r="AG371" s="12" t="s">
        <v>7320</v>
      </c>
      <c r="AH371" s="12"/>
      <c r="AI371" s="12" t="s">
        <v>5768</v>
      </c>
      <c r="AJ371" s="12" t="s">
        <v>943</v>
      </c>
      <c r="AK371" s="12" t="s">
        <v>5773</v>
      </c>
      <c r="AL371" s="12" t="s">
        <v>5772</v>
      </c>
    </row>
    <row r="372" spans="1:38" hidden="1" x14ac:dyDescent="0.25">
      <c r="A372" s="17">
        <v>860066942</v>
      </c>
      <c r="B372" s="14">
        <v>36822</v>
      </c>
      <c r="C372" s="12" t="s">
        <v>5768</v>
      </c>
      <c r="D372" s="12" t="s">
        <v>5776</v>
      </c>
      <c r="E372" s="12" t="s">
        <v>934</v>
      </c>
      <c r="F372" s="3" t="s">
        <v>933</v>
      </c>
      <c r="G372" s="12" t="s">
        <v>932</v>
      </c>
      <c r="H372" s="12" t="s">
        <v>5775</v>
      </c>
      <c r="I372" s="12" t="s">
        <v>5774</v>
      </c>
      <c r="J372" s="12" t="s">
        <v>931</v>
      </c>
      <c r="K372" s="12" t="s">
        <v>930</v>
      </c>
      <c r="L372" s="12" t="s">
        <v>929</v>
      </c>
      <c r="M372" s="4">
        <v>265625000</v>
      </c>
      <c r="N372" s="4">
        <v>0</v>
      </c>
      <c r="O372" s="4">
        <v>265625000</v>
      </c>
      <c r="P372" s="4">
        <v>195393553</v>
      </c>
      <c r="Q372" s="4">
        <v>70231447</v>
      </c>
      <c r="R372" s="68">
        <f t="shared" si="5"/>
        <v>0.26440074164705885</v>
      </c>
      <c r="S372" s="3" t="s">
        <v>957</v>
      </c>
      <c r="T372" s="12" t="s">
        <v>6133</v>
      </c>
      <c r="U372" s="12" t="s">
        <v>3639</v>
      </c>
      <c r="V372" s="12" t="s">
        <v>927</v>
      </c>
      <c r="W372" s="12" t="s">
        <v>926</v>
      </c>
      <c r="X372" s="12" t="s">
        <v>5212</v>
      </c>
      <c r="Y372" s="12" t="s">
        <v>925</v>
      </c>
      <c r="Z372" s="12" t="s">
        <v>1097</v>
      </c>
      <c r="AA372" s="12" t="s">
        <v>1096</v>
      </c>
      <c r="AB372" s="12" t="s">
        <v>5439</v>
      </c>
      <c r="AC372" s="13">
        <v>35322</v>
      </c>
      <c r="AD372" s="12" t="s">
        <v>1094</v>
      </c>
      <c r="AE372" s="12" t="s">
        <v>7322</v>
      </c>
      <c r="AF372" s="12" t="s">
        <v>7321</v>
      </c>
      <c r="AG372" s="12" t="s">
        <v>7320</v>
      </c>
      <c r="AH372" s="12"/>
      <c r="AI372" s="12" t="s">
        <v>5768</v>
      </c>
      <c r="AJ372" s="12" t="s">
        <v>943</v>
      </c>
      <c r="AK372" s="12" t="s">
        <v>5773</v>
      </c>
      <c r="AL372" s="12" t="s">
        <v>5772</v>
      </c>
    </row>
    <row r="373" spans="1:38" hidden="1" x14ac:dyDescent="0.25">
      <c r="A373" s="17">
        <v>901455820</v>
      </c>
      <c r="B373" s="14">
        <v>36922</v>
      </c>
      <c r="C373" s="12" t="s">
        <v>5768</v>
      </c>
      <c r="D373" s="12" t="s">
        <v>5771</v>
      </c>
      <c r="E373" s="12" t="s">
        <v>934</v>
      </c>
      <c r="F373" s="3" t="s">
        <v>933</v>
      </c>
      <c r="G373" s="12" t="s">
        <v>932</v>
      </c>
      <c r="H373" s="12" t="s">
        <v>949</v>
      </c>
      <c r="I373" s="12" t="s">
        <v>948</v>
      </c>
      <c r="J373" s="12" t="s">
        <v>931</v>
      </c>
      <c r="K373" s="12" t="s">
        <v>930</v>
      </c>
      <c r="L373" s="12" t="s">
        <v>929</v>
      </c>
      <c r="M373" s="4">
        <v>107334000</v>
      </c>
      <c r="N373" s="4">
        <v>0</v>
      </c>
      <c r="O373" s="4">
        <v>107334000</v>
      </c>
      <c r="P373" s="4">
        <v>73116085.5</v>
      </c>
      <c r="Q373" s="4">
        <v>34217914.5</v>
      </c>
      <c r="R373" s="68">
        <f t="shared" si="5"/>
        <v>0.31879846553748115</v>
      </c>
      <c r="S373" s="3" t="s">
        <v>957</v>
      </c>
      <c r="T373" s="12" t="s">
        <v>7319</v>
      </c>
      <c r="U373" s="12" t="s">
        <v>5770</v>
      </c>
      <c r="V373" s="12" t="s">
        <v>927</v>
      </c>
      <c r="W373" s="12" t="s">
        <v>926</v>
      </c>
      <c r="X373" s="12" t="s">
        <v>5769</v>
      </c>
      <c r="Y373" s="12" t="s">
        <v>925</v>
      </c>
      <c r="Z373" s="12" t="s">
        <v>924</v>
      </c>
      <c r="AA373" s="12" t="s">
        <v>923</v>
      </c>
      <c r="AB373" s="12" t="s">
        <v>5684</v>
      </c>
      <c r="AC373" s="13">
        <v>39622</v>
      </c>
      <c r="AD373" s="12" t="s">
        <v>1093</v>
      </c>
      <c r="AE373" s="12" t="s">
        <v>7318</v>
      </c>
      <c r="AF373" s="12" t="s">
        <v>7317</v>
      </c>
      <c r="AG373" s="12" t="s">
        <v>7316</v>
      </c>
      <c r="AH373" s="12"/>
      <c r="AI373" s="12" t="s">
        <v>5768</v>
      </c>
      <c r="AJ373" s="12" t="s">
        <v>1083</v>
      </c>
      <c r="AK373" s="12" t="s">
        <v>5767</v>
      </c>
      <c r="AL373" s="12" t="s">
        <v>5766</v>
      </c>
    </row>
    <row r="374" spans="1:38" hidden="1" x14ac:dyDescent="0.25">
      <c r="A374" s="17">
        <v>1032406286</v>
      </c>
      <c r="B374" s="14">
        <v>37022</v>
      </c>
      <c r="C374" s="12" t="s">
        <v>5438</v>
      </c>
      <c r="D374" s="12" t="s">
        <v>5765</v>
      </c>
      <c r="E374" s="12" t="s">
        <v>934</v>
      </c>
      <c r="F374" s="3" t="s">
        <v>933</v>
      </c>
      <c r="G374" s="12" t="s">
        <v>932</v>
      </c>
      <c r="H374" s="12" t="s">
        <v>1092</v>
      </c>
      <c r="I374" s="12" t="s">
        <v>1091</v>
      </c>
      <c r="J374" s="12" t="s">
        <v>931</v>
      </c>
      <c r="K374" s="12" t="s">
        <v>930</v>
      </c>
      <c r="L374" s="12" t="s">
        <v>929</v>
      </c>
      <c r="M374" s="4">
        <v>27021881.309999999</v>
      </c>
      <c r="N374" s="4">
        <v>0</v>
      </c>
      <c r="O374" s="4">
        <v>27021881.309999999</v>
      </c>
      <c r="P374" s="4">
        <v>4450662.3099999996</v>
      </c>
      <c r="Q374" s="4">
        <v>22571219</v>
      </c>
      <c r="R374" s="68">
        <f t="shared" si="5"/>
        <v>0.83529413592853952</v>
      </c>
      <c r="S374" s="3" t="s">
        <v>928</v>
      </c>
      <c r="T374" s="12" t="s">
        <v>7315</v>
      </c>
      <c r="U374" s="12" t="s">
        <v>5764</v>
      </c>
      <c r="V374" s="12" t="s">
        <v>927</v>
      </c>
      <c r="W374" s="12" t="s">
        <v>926</v>
      </c>
      <c r="X374" s="12" t="s">
        <v>5763</v>
      </c>
      <c r="Y374" s="12" t="s">
        <v>925</v>
      </c>
      <c r="Z374" s="12" t="s">
        <v>984</v>
      </c>
      <c r="AA374" s="12" t="s">
        <v>983</v>
      </c>
      <c r="AB374" s="12" t="s">
        <v>5675</v>
      </c>
      <c r="AC374" s="13">
        <v>39922</v>
      </c>
      <c r="AD374" s="12" t="s">
        <v>1090</v>
      </c>
      <c r="AE374" s="12" t="s">
        <v>7314</v>
      </c>
      <c r="AF374" s="12" t="s">
        <v>7313</v>
      </c>
      <c r="AG374" s="12" t="s">
        <v>7312</v>
      </c>
      <c r="AH374" s="12"/>
      <c r="AI374" s="12" t="s">
        <v>5438</v>
      </c>
      <c r="AJ374" s="12" t="s">
        <v>1083</v>
      </c>
      <c r="AK374" s="12" t="s">
        <v>5762</v>
      </c>
      <c r="AL374" s="12" t="s">
        <v>5761</v>
      </c>
    </row>
    <row r="375" spans="1:38" hidden="1" x14ac:dyDescent="0.25">
      <c r="A375" s="17">
        <v>830037248</v>
      </c>
      <c r="B375" s="14">
        <v>37122</v>
      </c>
      <c r="C375" s="12" t="s">
        <v>5438</v>
      </c>
      <c r="D375" s="12" t="s">
        <v>5760</v>
      </c>
      <c r="E375" s="12" t="s">
        <v>934</v>
      </c>
      <c r="F375" s="3" t="s">
        <v>933</v>
      </c>
      <c r="G375" s="12" t="s">
        <v>932</v>
      </c>
      <c r="H375" s="12" t="s">
        <v>999</v>
      </c>
      <c r="I375" s="12" t="s">
        <v>998</v>
      </c>
      <c r="J375" s="12" t="s">
        <v>931</v>
      </c>
      <c r="K375" s="12" t="s">
        <v>930</v>
      </c>
      <c r="L375" s="12" t="s">
        <v>929</v>
      </c>
      <c r="M375" s="4">
        <v>449230</v>
      </c>
      <c r="N375" s="4">
        <v>0</v>
      </c>
      <c r="O375" s="4">
        <v>449230</v>
      </c>
      <c r="P375" s="4">
        <v>0</v>
      </c>
      <c r="Q375" s="4">
        <v>449230</v>
      </c>
      <c r="R375" s="68">
        <f t="shared" si="5"/>
        <v>1</v>
      </c>
      <c r="S375" s="3" t="s">
        <v>957</v>
      </c>
      <c r="T375" s="12" t="s">
        <v>7285</v>
      </c>
      <c r="U375" s="12" t="s">
        <v>997</v>
      </c>
      <c r="V375" s="12" t="s">
        <v>927</v>
      </c>
      <c r="W375" s="12" t="s">
        <v>926</v>
      </c>
      <c r="X375" s="12" t="s">
        <v>996</v>
      </c>
      <c r="Y375" s="12" t="s">
        <v>995</v>
      </c>
      <c r="Z375" s="12" t="s">
        <v>994</v>
      </c>
      <c r="AA375" s="12" t="s">
        <v>993</v>
      </c>
      <c r="AB375" s="12" t="s">
        <v>992</v>
      </c>
      <c r="AC375" s="13">
        <v>25122</v>
      </c>
      <c r="AD375" s="12" t="s">
        <v>1089</v>
      </c>
      <c r="AE375" s="12" t="s">
        <v>1088</v>
      </c>
      <c r="AF375" s="12" t="s">
        <v>1087</v>
      </c>
      <c r="AG375" s="12" t="s">
        <v>5759</v>
      </c>
      <c r="AH375" s="12"/>
      <c r="AI375" s="12" t="s">
        <v>5438</v>
      </c>
      <c r="AJ375" s="12" t="s">
        <v>950</v>
      </c>
      <c r="AK375" s="12" t="s">
        <v>5758</v>
      </c>
      <c r="AL375" s="12" t="s">
        <v>5757</v>
      </c>
    </row>
    <row r="376" spans="1:38" hidden="1" x14ac:dyDescent="0.25">
      <c r="A376" s="17">
        <v>1018429764</v>
      </c>
      <c r="B376" s="14">
        <v>37222</v>
      </c>
      <c r="C376" s="12" t="s">
        <v>5438</v>
      </c>
      <c r="D376" s="12" t="s">
        <v>5756</v>
      </c>
      <c r="E376" s="12" t="s">
        <v>934</v>
      </c>
      <c r="F376" s="3" t="s">
        <v>933</v>
      </c>
      <c r="G376" s="12" t="s">
        <v>932</v>
      </c>
      <c r="H376" s="12" t="s">
        <v>949</v>
      </c>
      <c r="I376" s="12" t="s">
        <v>948</v>
      </c>
      <c r="J376" s="12" t="s">
        <v>931</v>
      </c>
      <c r="K376" s="12" t="s">
        <v>930</v>
      </c>
      <c r="L376" s="12" t="s">
        <v>929</v>
      </c>
      <c r="M376" s="4">
        <v>54695861</v>
      </c>
      <c r="N376" s="4">
        <v>12553149</v>
      </c>
      <c r="O376" s="4">
        <v>67249010</v>
      </c>
      <c r="P376" s="4">
        <v>13449802</v>
      </c>
      <c r="Q376" s="4">
        <v>53799208</v>
      </c>
      <c r="R376" s="68">
        <f t="shared" si="5"/>
        <v>0.8</v>
      </c>
      <c r="S376" s="3" t="s">
        <v>928</v>
      </c>
      <c r="T376" s="12" t="s">
        <v>7311</v>
      </c>
      <c r="U376" s="12" t="s">
        <v>5755</v>
      </c>
      <c r="V376" s="12" t="s">
        <v>927</v>
      </c>
      <c r="W376" s="12" t="s">
        <v>926</v>
      </c>
      <c r="X376" s="12" t="s">
        <v>5754</v>
      </c>
      <c r="Y376" s="12" t="s">
        <v>925</v>
      </c>
      <c r="Z376" s="12" t="s">
        <v>1015</v>
      </c>
      <c r="AA376" s="12" t="s">
        <v>1014</v>
      </c>
      <c r="AB376" s="12" t="s">
        <v>1086</v>
      </c>
      <c r="AC376" s="13">
        <v>20522</v>
      </c>
      <c r="AD376" s="12" t="s">
        <v>1084</v>
      </c>
      <c r="AE376" s="12" t="s">
        <v>7310</v>
      </c>
      <c r="AF376" s="12" t="s">
        <v>7309</v>
      </c>
      <c r="AG376" s="12" t="s">
        <v>7308</v>
      </c>
      <c r="AH376" s="12"/>
      <c r="AI376" s="12" t="s">
        <v>5438</v>
      </c>
      <c r="AJ376" s="12" t="s">
        <v>1083</v>
      </c>
      <c r="AK376" s="12" t="s">
        <v>5753</v>
      </c>
      <c r="AL376" s="12" t="s">
        <v>5752</v>
      </c>
    </row>
    <row r="377" spans="1:38" hidden="1" x14ac:dyDescent="0.25">
      <c r="A377" s="17">
        <v>900494351</v>
      </c>
      <c r="B377" s="14">
        <v>37322</v>
      </c>
      <c r="C377" s="12" t="s">
        <v>5438</v>
      </c>
      <c r="D377" s="12" t="s">
        <v>5751</v>
      </c>
      <c r="E377" s="12" t="s">
        <v>1002</v>
      </c>
      <c r="F377" s="3" t="s">
        <v>933</v>
      </c>
      <c r="G377" s="12" t="s">
        <v>932</v>
      </c>
      <c r="H377" s="12" t="s">
        <v>1080</v>
      </c>
      <c r="I377" s="12" t="s">
        <v>1079</v>
      </c>
      <c r="J377" s="12" t="s">
        <v>931</v>
      </c>
      <c r="K377" s="12" t="s">
        <v>930</v>
      </c>
      <c r="L377" s="12" t="s">
        <v>929</v>
      </c>
      <c r="M377" s="4">
        <v>11625610</v>
      </c>
      <c r="N377" s="4">
        <v>0</v>
      </c>
      <c r="O377" s="4">
        <v>11625610</v>
      </c>
      <c r="P377" s="4">
        <v>11625610</v>
      </c>
      <c r="Q377" s="4">
        <v>0</v>
      </c>
      <c r="R377" s="68">
        <f t="shared" si="5"/>
        <v>0</v>
      </c>
      <c r="S377" s="3" t="s">
        <v>957</v>
      </c>
      <c r="T377" s="12" t="s">
        <v>7307</v>
      </c>
      <c r="U377" s="12" t="s">
        <v>5750</v>
      </c>
      <c r="V377" s="12" t="s">
        <v>927</v>
      </c>
      <c r="W377" s="12" t="s">
        <v>955</v>
      </c>
      <c r="X377" s="12" t="s">
        <v>5749</v>
      </c>
      <c r="Y377" s="12" t="s">
        <v>925</v>
      </c>
      <c r="Z377" s="12" t="s">
        <v>953</v>
      </c>
      <c r="AA377" s="12" t="s">
        <v>952</v>
      </c>
      <c r="AB377" s="12" t="s">
        <v>5666</v>
      </c>
      <c r="AC377" s="13">
        <v>40122</v>
      </c>
      <c r="AD377" s="12" t="s">
        <v>985</v>
      </c>
      <c r="AE377" s="12"/>
      <c r="AF377" s="12"/>
      <c r="AG377" s="12"/>
      <c r="AH377" s="12"/>
      <c r="AI377" s="12" t="s">
        <v>5438</v>
      </c>
      <c r="AJ377" s="12" t="s">
        <v>943</v>
      </c>
      <c r="AK377" s="12" t="s">
        <v>5748</v>
      </c>
      <c r="AL377" s="12" t="s">
        <v>5747</v>
      </c>
    </row>
    <row r="378" spans="1:38" hidden="1" x14ac:dyDescent="0.25">
      <c r="A378" s="17">
        <v>800170433</v>
      </c>
      <c r="B378" s="14">
        <v>37422</v>
      </c>
      <c r="C378" s="12" t="s">
        <v>5739</v>
      </c>
      <c r="D378" s="12" t="s">
        <v>5744</v>
      </c>
      <c r="E378" s="12" t="s">
        <v>934</v>
      </c>
      <c r="F378" s="3" t="s">
        <v>933</v>
      </c>
      <c r="G378" s="12" t="s">
        <v>932</v>
      </c>
      <c r="H378" s="12" t="s">
        <v>5746</v>
      </c>
      <c r="I378" s="12" t="s">
        <v>5745</v>
      </c>
      <c r="J378" s="12" t="s">
        <v>931</v>
      </c>
      <c r="K378" s="12" t="s">
        <v>930</v>
      </c>
      <c r="L378" s="12" t="s">
        <v>929</v>
      </c>
      <c r="M378" s="4">
        <v>200000</v>
      </c>
      <c r="N378" s="4">
        <v>0</v>
      </c>
      <c r="O378" s="4">
        <v>200000</v>
      </c>
      <c r="P378" s="4">
        <v>0</v>
      </c>
      <c r="Q378" s="4">
        <v>200000</v>
      </c>
      <c r="R378" s="68">
        <f t="shared" si="5"/>
        <v>1</v>
      </c>
      <c r="S378" s="3" t="s">
        <v>957</v>
      </c>
      <c r="T378" s="12" t="s">
        <v>5989</v>
      </c>
      <c r="U378" s="12" t="s">
        <v>956</v>
      </c>
      <c r="V378" s="12" t="s">
        <v>927</v>
      </c>
      <c r="W378" s="12" t="s">
        <v>955</v>
      </c>
      <c r="X378" s="12" t="s">
        <v>3199</v>
      </c>
      <c r="Y378" s="12" t="s">
        <v>925</v>
      </c>
      <c r="Z378" s="12" t="s">
        <v>953</v>
      </c>
      <c r="AA378" s="12" t="s">
        <v>952</v>
      </c>
      <c r="AB378" s="12" t="s">
        <v>5741</v>
      </c>
      <c r="AC378" s="13">
        <v>35922</v>
      </c>
      <c r="AD378" s="12" t="s">
        <v>1078</v>
      </c>
      <c r="AE378" s="12" t="s">
        <v>5475</v>
      </c>
      <c r="AF378" s="12" t="s">
        <v>1077</v>
      </c>
      <c r="AG378" s="12" t="s">
        <v>5740</v>
      </c>
      <c r="AH378" s="12"/>
      <c r="AI378" s="12" t="s">
        <v>5739</v>
      </c>
      <c r="AJ378" s="12" t="s">
        <v>3196</v>
      </c>
      <c r="AK378" s="12" t="s">
        <v>1076</v>
      </c>
      <c r="AL378" s="12" t="s">
        <v>5738</v>
      </c>
    </row>
    <row r="379" spans="1:38" hidden="1" x14ac:dyDescent="0.25">
      <c r="A379" s="17">
        <v>800170433</v>
      </c>
      <c r="B379" s="14">
        <v>37422</v>
      </c>
      <c r="C379" s="12" t="s">
        <v>5739</v>
      </c>
      <c r="D379" s="12" t="s">
        <v>5744</v>
      </c>
      <c r="E379" s="12" t="s">
        <v>934</v>
      </c>
      <c r="F379" s="3" t="s">
        <v>933</v>
      </c>
      <c r="G379" s="12" t="s">
        <v>932</v>
      </c>
      <c r="H379" s="12" t="s">
        <v>4655</v>
      </c>
      <c r="I379" s="12" t="s">
        <v>4654</v>
      </c>
      <c r="J379" s="12" t="s">
        <v>931</v>
      </c>
      <c r="K379" s="12" t="s">
        <v>930</v>
      </c>
      <c r="L379" s="12" t="s">
        <v>929</v>
      </c>
      <c r="M379" s="4">
        <v>2000000</v>
      </c>
      <c r="N379" s="4">
        <v>0</v>
      </c>
      <c r="O379" s="4">
        <v>2000000</v>
      </c>
      <c r="P379" s="4">
        <v>0</v>
      </c>
      <c r="Q379" s="4">
        <v>2000000</v>
      </c>
      <c r="R379" s="68">
        <f t="shared" si="5"/>
        <v>1</v>
      </c>
      <c r="S379" s="3" t="s">
        <v>957</v>
      </c>
      <c r="T379" s="12" t="s">
        <v>5989</v>
      </c>
      <c r="U379" s="12" t="s">
        <v>956</v>
      </c>
      <c r="V379" s="12" t="s">
        <v>927</v>
      </c>
      <c r="W379" s="12" t="s">
        <v>955</v>
      </c>
      <c r="X379" s="12" t="s">
        <v>3199</v>
      </c>
      <c r="Y379" s="12" t="s">
        <v>925</v>
      </c>
      <c r="Z379" s="12" t="s">
        <v>953</v>
      </c>
      <c r="AA379" s="12" t="s">
        <v>952</v>
      </c>
      <c r="AB379" s="12" t="s">
        <v>5741</v>
      </c>
      <c r="AC379" s="13">
        <v>35922</v>
      </c>
      <c r="AD379" s="12" t="s">
        <v>1078</v>
      </c>
      <c r="AE379" s="12" t="s">
        <v>5475</v>
      </c>
      <c r="AF379" s="12" t="s">
        <v>1077</v>
      </c>
      <c r="AG379" s="12" t="s">
        <v>5740</v>
      </c>
      <c r="AH379" s="12"/>
      <c r="AI379" s="12" t="s">
        <v>5739</v>
      </c>
      <c r="AJ379" s="12" t="s">
        <v>3196</v>
      </c>
      <c r="AK379" s="12" t="s">
        <v>1076</v>
      </c>
      <c r="AL379" s="12" t="s">
        <v>5738</v>
      </c>
    </row>
    <row r="380" spans="1:38" hidden="1" x14ac:dyDescent="0.25">
      <c r="A380" s="17">
        <v>800170433</v>
      </c>
      <c r="B380" s="14">
        <v>37422</v>
      </c>
      <c r="C380" s="12" t="s">
        <v>5739</v>
      </c>
      <c r="D380" s="12" t="s">
        <v>5744</v>
      </c>
      <c r="E380" s="12" t="s">
        <v>934</v>
      </c>
      <c r="F380" s="3" t="s">
        <v>933</v>
      </c>
      <c r="G380" s="12" t="s">
        <v>932</v>
      </c>
      <c r="H380" s="12" t="s">
        <v>3708</v>
      </c>
      <c r="I380" s="12" t="s">
        <v>3707</v>
      </c>
      <c r="J380" s="12" t="s">
        <v>931</v>
      </c>
      <c r="K380" s="12" t="s">
        <v>930</v>
      </c>
      <c r="L380" s="12" t="s">
        <v>929</v>
      </c>
      <c r="M380" s="4">
        <v>500000</v>
      </c>
      <c r="N380" s="4">
        <v>0</v>
      </c>
      <c r="O380" s="4">
        <v>500000</v>
      </c>
      <c r="P380" s="4">
        <v>0</v>
      </c>
      <c r="Q380" s="4">
        <v>500000</v>
      </c>
      <c r="R380" s="68">
        <f t="shared" si="5"/>
        <v>1</v>
      </c>
      <c r="S380" s="3" t="s">
        <v>957</v>
      </c>
      <c r="T380" s="12" t="s">
        <v>5989</v>
      </c>
      <c r="U380" s="12" t="s">
        <v>956</v>
      </c>
      <c r="V380" s="12" t="s">
        <v>927</v>
      </c>
      <c r="W380" s="12" t="s">
        <v>955</v>
      </c>
      <c r="X380" s="12" t="s">
        <v>3199</v>
      </c>
      <c r="Y380" s="12" t="s">
        <v>925</v>
      </c>
      <c r="Z380" s="12" t="s">
        <v>953</v>
      </c>
      <c r="AA380" s="12" t="s">
        <v>952</v>
      </c>
      <c r="AB380" s="12" t="s">
        <v>5741</v>
      </c>
      <c r="AC380" s="13">
        <v>35922</v>
      </c>
      <c r="AD380" s="12" t="s">
        <v>1078</v>
      </c>
      <c r="AE380" s="12" t="s">
        <v>5475</v>
      </c>
      <c r="AF380" s="12" t="s">
        <v>1077</v>
      </c>
      <c r="AG380" s="12" t="s">
        <v>5740</v>
      </c>
      <c r="AH380" s="12"/>
      <c r="AI380" s="12" t="s">
        <v>5739</v>
      </c>
      <c r="AJ380" s="12" t="s">
        <v>3196</v>
      </c>
      <c r="AK380" s="12" t="s">
        <v>1076</v>
      </c>
      <c r="AL380" s="12" t="s">
        <v>5738</v>
      </c>
    </row>
    <row r="381" spans="1:38" hidden="1" x14ac:dyDescent="0.25">
      <c r="A381" s="17">
        <v>800170433</v>
      </c>
      <c r="B381" s="14">
        <v>37422</v>
      </c>
      <c r="C381" s="12" t="s">
        <v>5739</v>
      </c>
      <c r="D381" s="12" t="s">
        <v>5744</v>
      </c>
      <c r="E381" s="12" t="s">
        <v>934</v>
      </c>
      <c r="F381" s="3" t="s">
        <v>933</v>
      </c>
      <c r="G381" s="12" t="s">
        <v>932</v>
      </c>
      <c r="H381" s="12" t="s">
        <v>1082</v>
      </c>
      <c r="I381" s="12" t="s">
        <v>1081</v>
      </c>
      <c r="J381" s="12" t="s">
        <v>931</v>
      </c>
      <c r="K381" s="12" t="s">
        <v>930</v>
      </c>
      <c r="L381" s="12" t="s">
        <v>929</v>
      </c>
      <c r="M381" s="4">
        <v>200000</v>
      </c>
      <c r="N381" s="4">
        <v>0</v>
      </c>
      <c r="O381" s="4">
        <v>200000</v>
      </c>
      <c r="P381" s="4">
        <v>0</v>
      </c>
      <c r="Q381" s="4">
        <v>200000</v>
      </c>
      <c r="R381" s="68">
        <f t="shared" si="5"/>
        <v>1</v>
      </c>
      <c r="S381" s="3" t="s">
        <v>957</v>
      </c>
      <c r="T381" s="12" t="s">
        <v>5989</v>
      </c>
      <c r="U381" s="12" t="s">
        <v>956</v>
      </c>
      <c r="V381" s="12" t="s">
        <v>927</v>
      </c>
      <c r="W381" s="12" t="s">
        <v>955</v>
      </c>
      <c r="X381" s="12" t="s">
        <v>3199</v>
      </c>
      <c r="Y381" s="12" t="s">
        <v>925</v>
      </c>
      <c r="Z381" s="12" t="s">
        <v>953</v>
      </c>
      <c r="AA381" s="12" t="s">
        <v>952</v>
      </c>
      <c r="AB381" s="12" t="s">
        <v>5741</v>
      </c>
      <c r="AC381" s="13">
        <v>35922</v>
      </c>
      <c r="AD381" s="12" t="s">
        <v>1078</v>
      </c>
      <c r="AE381" s="12" t="s">
        <v>5475</v>
      </c>
      <c r="AF381" s="12" t="s">
        <v>1077</v>
      </c>
      <c r="AG381" s="12" t="s">
        <v>5740</v>
      </c>
      <c r="AH381" s="12"/>
      <c r="AI381" s="12" t="s">
        <v>5739</v>
      </c>
      <c r="AJ381" s="12" t="s">
        <v>3196</v>
      </c>
      <c r="AK381" s="12" t="s">
        <v>1076</v>
      </c>
      <c r="AL381" s="12" t="s">
        <v>5738</v>
      </c>
    </row>
    <row r="382" spans="1:38" hidden="1" x14ac:dyDescent="0.25">
      <c r="A382" s="17">
        <v>800170433</v>
      </c>
      <c r="B382" s="14">
        <v>37422</v>
      </c>
      <c r="C382" s="12" t="s">
        <v>5739</v>
      </c>
      <c r="D382" s="12" t="s">
        <v>5744</v>
      </c>
      <c r="E382" s="12" t="s">
        <v>934</v>
      </c>
      <c r="F382" s="3" t="s">
        <v>933</v>
      </c>
      <c r="G382" s="12" t="s">
        <v>932</v>
      </c>
      <c r="H382" s="12" t="s">
        <v>1080</v>
      </c>
      <c r="I382" s="12" t="s">
        <v>1079</v>
      </c>
      <c r="J382" s="12" t="s">
        <v>931</v>
      </c>
      <c r="K382" s="12" t="s">
        <v>930</v>
      </c>
      <c r="L382" s="12" t="s">
        <v>929</v>
      </c>
      <c r="M382" s="4">
        <v>1500000</v>
      </c>
      <c r="N382" s="4">
        <v>0</v>
      </c>
      <c r="O382" s="4">
        <v>1500000</v>
      </c>
      <c r="P382" s="4">
        <v>0</v>
      </c>
      <c r="Q382" s="4">
        <v>1500000</v>
      </c>
      <c r="R382" s="68">
        <f t="shared" si="5"/>
        <v>1</v>
      </c>
      <c r="S382" s="3" t="s">
        <v>957</v>
      </c>
      <c r="T382" s="12" t="s">
        <v>5989</v>
      </c>
      <c r="U382" s="12" t="s">
        <v>956</v>
      </c>
      <c r="V382" s="12" t="s">
        <v>927</v>
      </c>
      <c r="W382" s="12" t="s">
        <v>955</v>
      </c>
      <c r="X382" s="12" t="s">
        <v>3199</v>
      </c>
      <c r="Y382" s="12" t="s">
        <v>925</v>
      </c>
      <c r="Z382" s="12" t="s">
        <v>953</v>
      </c>
      <c r="AA382" s="12" t="s">
        <v>952</v>
      </c>
      <c r="AB382" s="12" t="s">
        <v>5741</v>
      </c>
      <c r="AC382" s="13">
        <v>35922</v>
      </c>
      <c r="AD382" s="12" t="s">
        <v>1078</v>
      </c>
      <c r="AE382" s="12" t="s">
        <v>5475</v>
      </c>
      <c r="AF382" s="12" t="s">
        <v>1077</v>
      </c>
      <c r="AG382" s="12" t="s">
        <v>5740</v>
      </c>
      <c r="AH382" s="12"/>
      <c r="AI382" s="12" t="s">
        <v>5739</v>
      </c>
      <c r="AJ382" s="12" t="s">
        <v>3196</v>
      </c>
      <c r="AK382" s="12" t="s">
        <v>1076</v>
      </c>
      <c r="AL382" s="12" t="s">
        <v>5738</v>
      </c>
    </row>
    <row r="383" spans="1:38" hidden="1" x14ac:dyDescent="0.25">
      <c r="A383" s="17">
        <v>800170433</v>
      </c>
      <c r="B383" s="14">
        <v>37422</v>
      </c>
      <c r="C383" s="12" t="s">
        <v>5739</v>
      </c>
      <c r="D383" s="12" t="s">
        <v>5744</v>
      </c>
      <c r="E383" s="12" t="s">
        <v>934</v>
      </c>
      <c r="F383" s="3" t="s">
        <v>933</v>
      </c>
      <c r="G383" s="12" t="s">
        <v>932</v>
      </c>
      <c r="H383" s="12" t="s">
        <v>3892</v>
      </c>
      <c r="I383" s="12" t="s">
        <v>3891</v>
      </c>
      <c r="J383" s="12" t="s">
        <v>931</v>
      </c>
      <c r="K383" s="12" t="s">
        <v>930</v>
      </c>
      <c r="L383" s="12" t="s">
        <v>929</v>
      </c>
      <c r="M383" s="4">
        <v>600000</v>
      </c>
      <c r="N383" s="4">
        <v>0</v>
      </c>
      <c r="O383" s="4">
        <v>600000</v>
      </c>
      <c r="P383" s="4">
        <v>0</v>
      </c>
      <c r="Q383" s="4">
        <v>600000</v>
      </c>
      <c r="R383" s="68">
        <f t="shared" si="5"/>
        <v>1</v>
      </c>
      <c r="S383" s="3" t="s">
        <v>957</v>
      </c>
      <c r="T383" s="12" t="s">
        <v>5989</v>
      </c>
      <c r="U383" s="12" t="s">
        <v>956</v>
      </c>
      <c r="V383" s="12" t="s">
        <v>927</v>
      </c>
      <c r="W383" s="12" t="s">
        <v>955</v>
      </c>
      <c r="X383" s="12" t="s">
        <v>3199</v>
      </c>
      <c r="Y383" s="12" t="s">
        <v>925</v>
      </c>
      <c r="Z383" s="12" t="s">
        <v>953</v>
      </c>
      <c r="AA383" s="12" t="s">
        <v>952</v>
      </c>
      <c r="AB383" s="12" t="s">
        <v>5741</v>
      </c>
      <c r="AC383" s="13">
        <v>35922</v>
      </c>
      <c r="AD383" s="12" t="s">
        <v>1078</v>
      </c>
      <c r="AE383" s="12" t="s">
        <v>5475</v>
      </c>
      <c r="AF383" s="12" t="s">
        <v>1077</v>
      </c>
      <c r="AG383" s="12" t="s">
        <v>5740</v>
      </c>
      <c r="AH383" s="12"/>
      <c r="AI383" s="12" t="s">
        <v>5739</v>
      </c>
      <c r="AJ383" s="12" t="s">
        <v>3196</v>
      </c>
      <c r="AK383" s="12" t="s">
        <v>1076</v>
      </c>
      <c r="AL383" s="12" t="s">
        <v>5738</v>
      </c>
    </row>
    <row r="384" spans="1:38" hidden="1" x14ac:dyDescent="0.25">
      <c r="A384" s="17">
        <v>800170433</v>
      </c>
      <c r="B384" s="14">
        <v>37422</v>
      </c>
      <c r="C384" s="12" t="s">
        <v>5739</v>
      </c>
      <c r="D384" s="12" t="s">
        <v>5744</v>
      </c>
      <c r="E384" s="12" t="s">
        <v>934</v>
      </c>
      <c r="F384" s="3" t="s">
        <v>933</v>
      </c>
      <c r="G384" s="12" t="s">
        <v>932</v>
      </c>
      <c r="H384" s="12" t="s">
        <v>5743</v>
      </c>
      <c r="I384" s="12" t="s">
        <v>5742</v>
      </c>
      <c r="J384" s="12" t="s">
        <v>931</v>
      </c>
      <c r="K384" s="12" t="s">
        <v>930</v>
      </c>
      <c r="L384" s="12" t="s">
        <v>929</v>
      </c>
      <c r="M384" s="4">
        <v>500000</v>
      </c>
      <c r="N384" s="4">
        <v>0</v>
      </c>
      <c r="O384" s="4">
        <v>500000</v>
      </c>
      <c r="P384" s="4">
        <v>0</v>
      </c>
      <c r="Q384" s="4">
        <v>500000</v>
      </c>
      <c r="R384" s="68">
        <f t="shared" si="5"/>
        <v>1</v>
      </c>
      <c r="S384" s="3" t="s">
        <v>957</v>
      </c>
      <c r="T384" s="12" t="s">
        <v>5989</v>
      </c>
      <c r="U384" s="12" t="s">
        <v>956</v>
      </c>
      <c r="V384" s="12" t="s">
        <v>927</v>
      </c>
      <c r="W384" s="12" t="s">
        <v>955</v>
      </c>
      <c r="X384" s="12" t="s">
        <v>3199</v>
      </c>
      <c r="Y384" s="12" t="s">
        <v>925</v>
      </c>
      <c r="Z384" s="12" t="s">
        <v>953</v>
      </c>
      <c r="AA384" s="12" t="s">
        <v>952</v>
      </c>
      <c r="AB384" s="12" t="s">
        <v>5741</v>
      </c>
      <c r="AC384" s="13">
        <v>35922</v>
      </c>
      <c r="AD384" s="12" t="s">
        <v>1078</v>
      </c>
      <c r="AE384" s="12" t="s">
        <v>5475</v>
      </c>
      <c r="AF384" s="12" t="s">
        <v>1077</v>
      </c>
      <c r="AG384" s="12" t="s">
        <v>5740</v>
      </c>
      <c r="AH384" s="12"/>
      <c r="AI384" s="12" t="s">
        <v>5739</v>
      </c>
      <c r="AJ384" s="12" t="s">
        <v>3196</v>
      </c>
      <c r="AK384" s="12" t="s">
        <v>1076</v>
      </c>
      <c r="AL384" s="12" t="s">
        <v>5738</v>
      </c>
    </row>
    <row r="385" spans="1:38" hidden="1" x14ac:dyDescent="0.25">
      <c r="A385" s="17">
        <v>860011153</v>
      </c>
      <c r="B385" s="14">
        <v>37522</v>
      </c>
      <c r="C385" s="12" t="s">
        <v>5735</v>
      </c>
      <c r="D385" s="12" t="s">
        <v>5737</v>
      </c>
      <c r="E385" s="12" t="s">
        <v>934</v>
      </c>
      <c r="F385" s="3" t="s">
        <v>933</v>
      </c>
      <c r="G385" s="12" t="s">
        <v>932</v>
      </c>
      <c r="H385" s="12" t="s">
        <v>3231</v>
      </c>
      <c r="I385" s="12" t="s">
        <v>3230</v>
      </c>
      <c r="J385" s="12" t="s">
        <v>931</v>
      </c>
      <c r="K385" s="12" t="s">
        <v>930</v>
      </c>
      <c r="L385" s="12" t="s">
        <v>929</v>
      </c>
      <c r="M385" s="4">
        <v>26500</v>
      </c>
      <c r="N385" s="4">
        <v>0</v>
      </c>
      <c r="O385" s="4">
        <v>26500</v>
      </c>
      <c r="P385" s="4">
        <v>0</v>
      </c>
      <c r="Q385" s="4">
        <v>26500</v>
      </c>
      <c r="R385" s="68">
        <f t="shared" si="5"/>
        <v>1</v>
      </c>
      <c r="S385" s="3" t="s">
        <v>957</v>
      </c>
      <c r="T385" s="12" t="s">
        <v>6178</v>
      </c>
      <c r="U385" s="12" t="s">
        <v>3556</v>
      </c>
      <c r="V385" s="12" t="s">
        <v>3555</v>
      </c>
      <c r="W385" s="18"/>
      <c r="X385" s="18"/>
      <c r="Y385" s="18"/>
      <c r="Z385" s="18"/>
      <c r="AA385" s="18"/>
      <c r="AB385" s="12" t="s">
        <v>3229</v>
      </c>
      <c r="AC385" s="13">
        <v>37622</v>
      </c>
      <c r="AD385" s="12" t="s">
        <v>1067</v>
      </c>
      <c r="AE385" s="12" t="s">
        <v>1075</v>
      </c>
      <c r="AF385" s="12" t="s">
        <v>1074</v>
      </c>
      <c r="AG385" s="12" t="s">
        <v>5736</v>
      </c>
      <c r="AH385" s="12"/>
      <c r="AI385" s="12" t="s">
        <v>5735</v>
      </c>
      <c r="AJ385" s="12" t="s">
        <v>950</v>
      </c>
      <c r="AK385" s="12" t="s">
        <v>5734</v>
      </c>
      <c r="AL385" s="12" t="s">
        <v>5733</v>
      </c>
    </row>
    <row r="386" spans="1:38" hidden="1" x14ac:dyDescent="0.25">
      <c r="A386" s="17">
        <v>800170433</v>
      </c>
      <c r="B386" s="14">
        <v>37622</v>
      </c>
      <c r="C386" s="12" t="s">
        <v>5725</v>
      </c>
      <c r="D386" s="12" t="s">
        <v>5732</v>
      </c>
      <c r="E386" s="12" t="s">
        <v>934</v>
      </c>
      <c r="F386" s="3" t="s">
        <v>933</v>
      </c>
      <c r="G386" s="12" t="s">
        <v>932</v>
      </c>
      <c r="H386" s="12" t="s">
        <v>967</v>
      </c>
      <c r="I386" s="12" t="s">
        <v>966</v>
      </c>
      <c r="J386" s="12" t="s">
        <v>931</v>
      </c>
      <c r="K386" s="12" t="s">
        <v>930</v>
      </c>
      <c r="L386" s="12" t="s">
        <v>929</v>
      </c>
      <c r="M386" s="4">
        <v>8401341</v>
      </c>
      <c r="N386" s="4">
        <v>-27340</v>
      </c>
      <c r="O386" s="4">
        <v>8374001</v>
      </c>
      <c r="P386" s="4">
        <v>0</v>
      </c>
      <c r="Q386" s="4">
        <v>8374001</v>
      </c>
      <c r="R386" s="68">
        <f t="shared" si="5"/>
        <v>1</v>
      </c>
      <c r="S386" s="3" t="s">
        <v>957</v>
      </c>
      <c r="T386" s="12" t="s">
        <v>5989</v>
      </c>
      <c r="U386" s="12" t="s">
        <v>956</v>
      </c>
      <c r="V386" s="12" t="s">
        <v>927</v>
      </c>
      <c r="W386" s="12" t="s">
        <v>955</v>
      </c>
      <c r="X386" s="12" t="s">
        <v>954</v>
      </c>
      <c r="Y386" s="12" t="s">
        <v>925</v>
      </c>
      <c r="Z386" s="12" t="s">
        <v>953</v>
      </c>
      <c r="AA386" s="12" t="s">
        <v>952</v>
      </c>
      <c r="AB386" s="12" t="s">
        <v>936</v>
      </c>
      <c r="AC386" s="13">
        <v>522</v>
      </c>
      <c r="AD386" s="12" t="s">
        <v>986</v>
      </c>
      <c r="AE386" s="12" t="s">
        <v>5731</v>
      </c>
      <c r="AF386" s="12" t="s">
        <v>1073</v>
      </c>
      <c r="AG386" s="12" t="s">
        <v>5730</v>
      </c>
      <c r="AH386" s="12" t="s">
        <v>5729</v>
      </c>
      <c r="AI386" s="12" t="s">
        <v>5725</v>
      </c>
      <c r="AJ386" s="12" t="s">
        <v>950</v>
      </c>
      <c r="AK386" s="12" t="s">
        <v>5724</v>
      </c>
      <c r="AL386" s="12" t="s">
        <v>5728</v>
      </c>
    </row>
    <row r="387" spans="1:38" hidden="1" x14ac:dyDescent="0.25">
      <c r="A387" s="17">
        <v>800170433</v>
      </c>
      <c r="B387" s="14">
        <v>37622</v>
      </c>
      <c r="C387" s="12" t="s">
        <v>5725</v>
      </c>
      <c r="D387" s="12" t="s">
        <v>5732</v>
      </c>
      <c r="E387" s="12" t="s">
        <v>934</v>
      </c>
      <c r="F387" s="3" t="s">
        <v>933</v>
      </c>
      <c r="G387" s="12" t="s">
        <v>932</v>
      </c>
      <c r="H387" s="12" t="s">
        <v>965</v>
      </c>
      <c r="I387" s="12" t="s">
        <v>964</v>
      </c>
      <c r="J387" s="12" t="s">
        <v>931</v>
      </c>
      <c r="K387" s="12" t="s">
        <v>930</v>
      </c>
      <c r="L387" s="12" t="s">
        <v>929</v>
      </c>
      <c r="M387" s="4">
        <v>5465578</v>
      </c>
      <c r="N387" s="4">
        <v>-5465578</v>
      </c>
      <c r="O387" s="4">
        <v>0</v>
      </c>
      <c r="P387" s="4">
        <v>0</v>
      </c>
      <c r="Q387" s="4">
        <v>0</v>
      </c>
      <c r="R387" s="68">
        <f t="shared" ref="R387:R450" si="6">+IFERROR(Q387/O387,0)</f>
        <v>0</v>
      </c>
      <c r="S387" s="3" t="s">
        <v>957</v>
      </c>
      <c r="T387" s="12" t="s">
        <v>5989</v>
      </c>
      <c r="U387" s="12" t="s">
        <v>956</v>
      </c>
      <c r="V387" s="12" t="s">
        <v>927</v>
      </c>
      <c r="W387" s="12" t="s">
        <v>955</v>
      </c>
      <c r="X387" s="12" t="s">
        <v>954</v>
      </c>
      <c r="Y387" s="12" t="s">
        <v>925</v>
      </c>
      <c r="Z387" s="12" t="s">
        <v>953</v>
      </c>
      <c r="AA387" s="12" t="s">
        <v>952</v>
      </c>
      <c r="AB387" s="12" t="s">
        <v>936</v>
      </c>
      <c r="AC387" s="13">
        <v>522</v>
      </c>
      <c r="AD387" s="12" t="s">
        <v>986</v>
      </c>
      <c r="AE387" s="12" t="s">
        <v>5731</v>
      </c>
      <c r="AF387" s="12" t="s">
        <v>1073</v>
      </c>
      <c r="AG387" s="12" t="s">
        <v>5730</v>
      </c>
      <c r="AH387" s="12" t="s">
        <v>5729</v>
      </c>
      <c r="AI387" s="12" t="s">
        <v>5725</v>
      </c>
      <c r="AJ387" s="12" t="s">
        <v>950</v>
      </c>
      <c r="AK387" s="12" t="s">
        <v>5724</v>
      </c>
      <c r="AL387" s="12" t="s">
        <v>5728</v>
      </c>
    </row>
    <row r="388" spans="1:38" hidden="1" x14ac:dyDescent="0.25">
      <c r="A388" s="17">
        <v>800170433</v>
      </c>
      <c r="B388" s="14">
        <v>37622</v>
      </c>
      <c r="C388" s="12" t="s">
        <v>5725</v>
      </c>
      <c r="D388" s="12" t="s">
        <v>5732</v>
      </c>
      <c r="E388" s="12" t="s">
        <v>934</v>
      </c>
      <c r="F388" s="3" t="s">
        <v>933</v>
      </c>
      <c r="G388" s="12" t="s">
        <v>932</v>
      </c>
      <c r="H388" s="12" t="s">
        <v>961</v>
      </c>
      <c r="I388" s="12" t="s">
        <v>960</v>
      </c>
      <c r="J388" s="12" t="s">
        <v>931</v>
      </c>
      <c r="K388" s="12" t="s">
        <v>930</v>
      </c>
      <c r="L388" s="12" t="s">
        <v>929</v>
      </c>
      <c r="M388" s="4">
        <v>898696</v>
      </c>
      <c r="N388" s="4">
        <v>-811640</v>
      </c>
      <c r="O388" s="4">
        <v>87056</v>
      </c>
      <c r="P388" s="4">
        <v>0</v>
      </c>
      <c r="Q388" s="4">
        <v>87056</v>
      </c>
      <c r="R388" s="68">
        <f t="shared" si="6"/>
        <v>1</v>
      </c>
      <c r="S388" s="3" t="s">
        <v>957</v>
      </c>
      <c r="T388" s="12" t="s">
        <v>5989</v>
      </c>
      <c r="U388" s="12" t="s">
        <v>956</v>
      </c>
      <c r="V388" s="12" t="s">
        <v>927</v>
      </c>
      <c r="W388" s="12" t="s">
        <v>955</v>
      </c>
      <c r="X388" s="12" t="s">
        <v>954</v>
      </c>
      <c r="Y388" s="12" t="s">
        <v>925</v>
      </c>
      <c r="Z388" s="12" t="s">
        <v>953</v>
      </c>
      <c r="AA388" s="12" t="s">
        <v>952</v>
      </c>
      <c r="AB388" s="12" t="s">
        <v>936</v>
      </c>
      <c r="AC388" s="13">
        <v>522</v>
      </c>
      <c r="AD388" s="12" t="s">
        <v>986</v>
      </c>
      <c r="AE388" s="12" t="s">
        <v>5731</v>
      </c>
      <c r="AF388" s="12" t="s">
        <v>1073</v>
      </c>
      <c r="AG388" s="12" t="s">
        <v>5730</v>
      </c>
      <c r="AH388" s="12" t="s">
        <v>5729</v>
      </c>
      <c r="AI388" s="12" t="s">
        <v>5725</v>
      </c>
      <c r="AJ388" s="12" t="s">
        <v>950</v>
      </c>
      <c r="AK388" s="12" t="s">
        <v>5724</v>
      </c>
      <c r="AL388" s="12" t="s">
        <v>5728</v>
      </c>
    </row>
    <row r="389" spans="1:38" hidden="1" x14ac:dyDescent="0.25">
      <c r="A389" s="17">
        <v>800170433</v>
      </c>
      <c r="B389" s="14">
        <v>37622</v>
      </c>
      <c r="C389" s="12" t="s">
        <v>5725</v>
      </c>
      <c r="D389" s="12" t="s">
        <v>5732</v>
      </c>
      <c r="E389" s="12" t="s">
        <v>934</v>
      </c>
      <c r="F389" s="3" t="s">
        <v>933</v>
      </c>
      <c r="G389" s="12" t="s">
        <v>932</v>
      </c>
      <c r="H389" s="12" t="s">
        <v>938</v>
      </c>
      <c r="I389" s="12" t="s">
        <v>937</v>
      </c>
      <c r="J389" s="12" t="s">
        <v>931</v>
      </c>
      <c r="K389" s="12" t="s">
        <v>930</v>
      </c>
      <c r="L389" s="12" t="s">
        <v>929</v>
      </c>
      <c r="M389" s="4">
        <v>29279</v>
      </c>
      <c r="N389" s="4">
        <v>27340</v>
      </c>
      <c r="O389" s="4">
        <v>56619</v>
      </c>
      <c r="P389" s="4">
        <v>0</v>
      </c>
      <c r="Q389" s="4">
        <v>56619</v>
      </c>
      <c r="R389" s="68">
        <f t="shared" si="6"/>
        <v>1</v>
      </c>
      <c r="S389" s="3" t="s">
        <v>957</v>
      </c>
      <c r="T389" s="12" t="s">
        <v>5989</v>
      </c>
      <c r="U389" s="12" t="s">
        <v>956</v>
      </c>
      <c r="V389" s="12" t="s">
        <v>927</v>
      </c>
      <c r="W389" s="12" t="s">
        <v>955</v>
      </c>
      <c r="X389" s="12" t="s">
        <v>954</v>
      </c>
      <c r="Y389" s="12" t="s">
        <v>925</v>
      </c>
      <c r="Z389" s="12" t="s">
        <v>953</v>
      </c>
      <c r="AA389" s="12" t="s">
        <v>952</v>
      </c>
      <c r="AB389" s="12" t="s">
        <v>936</v>
      </c>
      <c r="AC389" s="13">
        <v>522</v>
      </c>
      <c r="AD389" s="12" t="s">
        <v>986</v>
      </c>
      <c r="AE389" s="12" t="s">
        <v>5731</v>
      </c>
      <c r="AF389" s="12" t="s">
        <v>1073</v>
      </c>
      <c r="AG389" s="12" t="s">
        <v>5730</v>
      </c>
      <c r="AH389" s="12" t="s">
        <v>5729</v>
      </c>
      <c r="AI389" s="12" t="s">
        <v>5725</v>
      </c>
      <c r="AJ389" s="12" t="s">
        <v>950</v>
      </c>
      <c r="AK389" s="12" t="s">
        <v>5724</v>
      </c>
      <c r="AL389" s="12" t="s">
        <v>5728</v>
      </c>
    </row>
    <row r="390" spans="1:38" hidden="1" x14ac:dyDescent="0.25">
      <c r="A390" s="17">
        <v>800170433</v>
      </c>
      <c r="B390" s="14">
        <v>37622</v>
      </c>
      <c r="C390" s="12" t="s">
        <v>5725</v>
      </c>
      <c r="D390" s="12" t="s">
        <v>5732</v>
      </c>
      <c r="E390" s="12" t="s">
        <v>934</v>
      </c>
      <c r="F390" s="3" t="s">
        <v>933</v>
      </c>
      <c r="G390" s="12" t="s">
        <v>932</v>
      </c>
      <c r="H390" s="12" t="s">
        <v>973</v>
      </c>
      <c r="I390" s="12" t="s">
        <v>972</v>
      </c>
      <c r="J390" s="12" t="s">
        <v>931</v>
      </c>
      <c r="K390" s="12" t="s">
        <v>930</v>
      </c>
      <c r="L390" s="12" t="s">
        <v>929</v>
      </c>
      <c r="M390" s="4">
        <v>31133</v>
      </c>
      <c r="N390" s="4">
        <v>0</v>
      </c>
      <c r="O390" s="4">
        <v>31133</v>
      </c>
      <c r="P390" s="4">
        <v>0</v>
      </c>
      <c r="Q390" s="4">
        <v>31133</v>
      </c>
      <c r="R390" s="68">
        <f t="shared" si="6"/>
        <v>1</v>
      </c>
      <c r="S390" s="3" t="s">
        <v>957</v>
      </c>
      <c r="T390" s="12" t="s">
        <v>5989</v>
      </c>
      <c r="U390" s="12" t="s">
        <v>956</v>
      </c>
      <c r="V390" s="12" t="s">
        <v>927</v>
      </c>
      <c r="W390" s="12" t="s">
        <v>955</v>
      </c>
      <c r="X390" s="12" t="s">
        <v>954</v>
      </c>
      <c r="Y390" s="12" t="s">
        <v>925</v>
      </c>
      <c r="Z390" s="12" t="s">
        <v>953</v>
      </c>
      <c r="AA390" s="12" t="s">
        <v>952</v>
      </c>
      <c r="AB390" s="12" t="s">
        <v>936</v>
      </c>
      <c r="AC390" s="13">
        <v>522</v>
      </c>
      <c r="AD390" s="12" t="s">
        <v>986</v>
      </c>
      <c r="AE390" s="12" t="s">
        <v>5731</v>
      </c>
      <c r="AF390" s="12" t="s">
        <v>1073</v>
      </c>
      <c r="AG390" s="12" t="s">
        <v>5730</v>
      </c>
      <c r="AH390" s="12" t="s">
        <v>5729</v>
      </c>
      <c r="AI390" s="12" t="s">
        <v>5725</v>
      </c>
      <c r="AJ390" s="12" t="s">
        <v>950</v>
      </c>
      <c r="AK390" s="12" t="s">
        <v>5724</v>
      </c>
      <c r="AL390" s="12" t="s">
        <v>5728</v>
      </c>
    </row>
    <row r="391" spans="1:38" hidden="1" x14ac:dyDescent="0.25">
      <c r="A391" s="17">
        <v>800170433</v>
      </c>
      <c r="B391" s="14">
        <v>37622</v>
      </c>
      <c r="C391" s="12" t="s">
        <v>5725</v>
      </c>
      <c r="D391" s="12" t="s">
        <v>5732</v>
      </c>
      <c r="E391" s="12" t="s">
        <v>934</v>
      </c>
      <c r="F391" s="3" t="s">
        <v>933</v>
      </c>
      <c r="G391" s="12" t="s">
        <v>932</v>
      </c>
      <c r="H391" s="12" t="s">
        <v>959</v>
      </c>
      <c r="I391" s="12" t="s">
        <v>958</v>
      </c>
      <c r="J391" s="12" t="s">
        <v>931</v>
      </c>
      <c r="K391" s="12" t="s">
        <v>930</v>
      </c>
      <c r="L391" s="12" t="s">
        <v>929</v>
      </c>
      <c r="M391" s="4">
        <v>5465578</v>
      </c>
      <c r="N391" s="4">
        <v>0</v>
      </c>
      <c r="O391" s="4">
        <v>5465578</v>
      </c>
      <c r="P391" s="4">
        <v>0</v>
      </c>
      <c r="Q391" s="4">
        <v>5465578</v>
      </c>
      <c r="R391" s="68">
        <f t="shared" si="6"/>
        <v>1</v>
      </c>
      <c r="S391" s="3" t="s">
        <v>957</v>
      </c>
      <c r="T391" s="12" t="s">
        <v>5989</v>
      </c>
      <c r="U391" s="12" t="s">
        <v>956</v>
      </c>
      <c r="V391" s="12" t="s">
        <v>927</v>
      </c>
      <c r="W391" s="12" t="s">
        <v>955</v>
      </c>
      <c r="X391" s="12" t="s">
        <v>954</v>
      </c>
      <c r="Y391" s="12" t="s">
        <v>925</v>
      </c>
      <c r="Z391" s="12" t="s">
        <v>953</v>
      </c>
      <c r="AA391" s="12" t="s">
        <v>952</v>
      </c>
      <c r="AB391" s="12" t="s">
        <v>936</v>
      </c>
      <c r="AC391" s="13">
        <v>522</v>
      </c>
      <c r="AD391" s="12" t="s">
        <v>986</v>
      </c>
      <c r="AE391" s="12" t="s">
        <v>5731</v>
      </c>
      <c r="AF391" s="12" t="s">
        <v>1073</v>
      </c>
      <c r="AG391" s="12" t="s">
        <v>5730</v>
      </c>
      <c r="AH391" s="12" t="s">
        <v>5729</v>
      </c>
      <c r="AI391" s="12" t="s">
        <v>5725</v>
      </c>
      <c r="AJ391" s="12" t="s">
        <v>950</v>
      </c>
      <c r="AK391" s="12" t="s">
        <v>5724</v>
      </c>
      <c r="AL391" s="12" t="s">
        <v>5728</v>
      </c>
    </row>
    <row r="392" spans="1:38" hidden="1" x14ac:dyDescent="0.25">
      <c r="A392" s="17">
        <v>800170433</v>
      </c>
      <c r="B392" s="14">
        <v>37622</v>
      </c>
      <c r="C392" s="12" t="s">
        <v>5725</v>
      </c>
      <c r="D392" s="12" t="s">
        <v>5732</v>
      </c>
      <c r="E392" s="12" t="s">
        <v>934</v>
      </c>
      <c r="F392" s="3" t="s">
        <v>933</v>
      </c>
      <c r="G392" s="12" t="s">
        <v>932</v>
      </c>
      <c r="H392" s="12" t="s">
        <v>975</v>
      </c>
      <c r="I392" s="12" t="s">
        <v>974</v>
      </c>
      <c r="J392" s="12" t="s">
        <v>931</v>
      </c>
      <c r="K392" s="12" t="s">
        <v>930</v>
      </c>
      <c r="L392" s="12" t="s">
        <v>929</v>
      </c>
      <c r="M392" s="4">
        <v>27340</v>
      </c>
      <c r="N392" s="4">
        <v>-27340</v>
      </c>
      <c r="O392" s="4">
        <v>0</v>
      </c>
      <c r="P392" s="4">
        <v>0</v>
      </c>
      <c r="Q392" s="4">
        <v>0</v>
      </c>
      <c r="R392" s="68">
        <f t="shared" si="6"/>
        <v>0</v>
      </c>
      <c r="S392" s="3" t="s">
        <v>957</v>
      </c>
      <c r="T392" s="12" t="s">
        <v>5989</v>
      </c>
      <c r="U392" s="12" t="s">
        <v>956</v>
      </c>
      <c r="V392" s="12" t="s">
        <v>927</v>
      </c>
      <c r="W392" s="12" t="s">
        <v>955</v>
      </c>
      <c r="X392" s="12" t="s">
        <v>954</v>
      </c>
      <c r="Y392" s="12" t="s">
        <v>925</v>
      </c>
      <c r="Z392" s="12" t="s">
        <v>953</v>
      </c>
      <c r="AA392" s="12" t="s">
        <v>952</v>
      </c>
      <c r="AB392" s="12" t="s">
        <v>936</v>
      </c>
      <c r="AC392" s="13">
        <v>522</v>
      </c>
      <c r="AD392" s="12" t="s">
        <v>986</v>
      </c>
      <c r="AE392" s="12" t="s">
        <v>5731</v>
      </c>
      <c r="AF392" s="12" t="s">
        <v>1073</v>
      </c>
      <c r="AG392" s="12" t="s">
        <v>5730</v>
      </c>
      <c r="AH392" s="12" t="s">
        <v>5729</v>
      </c>
      <c r="AI392" s="12" t="s">
        <v>5725</v>
      </c>
      <c r="AJ392" s="12" t="s">
        <v>950</v>
      </c>
      <c r="AK392" s="12" t="s">
        <v>5724</v>
      </c>
      <c r="AL392" s="12" t="s">
        <v>5728</v>
      </c>
    </row>
    <row r="393" spans="1:38" hidden="1" x14ac:dyDescent="0.25">
      <c r="A393" s="17">
        <v>800170433</v>
      </c>
      <c r="B393" s="14">
        <v>37722</v>
      </c>
      <c r="C393" s="12" t="s">
        <v>5725</v>
      </c>
      <c r="D393" s="12" t="s">
        <v>5727</v>
      </c>
      <c r="E393" s="12" t="s">
        <v>934</v>
      </c>
      <c r="F393" s="3" t="s">
        <v>933</v>
      </c>
      <c r="G393" s="12" t="s">
        <v>932</v>
      </c>
      <c r="H393" s="12" t="s">
        <v>940</v>
      </c>
      <c r="I393" s="12" t="s">
        <v>939</v>
      </c>
      <c r="J393" s="12" t="s">
        <v>931</v>
      </c>
      <c r="K393" s="12" t="s">
        <v>930</v>
      </c>
      <c r="L393" s="12" t="s">
        <v>929</v>
      </c>
      <c r="M393" s="4">
        <v>1874074</v>
      </c>
      <c r="N393" s="4">
        <v>0</v>
      </c>
      <c r="O393" s="4">
        <v>1874074</v>
      </c>
      <c r="P393" s="4">
        <v>0</v>
      </c>
      <c r="Q393" s="4">
        <v>1874074</v>
      </c>
      <c r="R393" s="68">
        <f t="shared" si="6"/>
        <v>1</v>
      </c>
      <c r="S393" s="3" t="s">
        <v>957</v>
      </c>
      <c r="T393" s="12" t="s">
        <v>5989</v>
      </c>
      <c r="U393" s="12" t="s">
        <v>956</v>
      </c>
      <c r="V393" s="12" t="s">
        <v>927</v>
      </c>
      <c r="W393" s="12" t="s">
        <v>955</v>
      </c>
      <c r="X393" s="12" t="s">
        <v>954</v>
      </c>
      <c r="Y393" s="12" t="s">
        <v>925</v>
      </c>
      <c r="Z393" s="12" t="s">
        <v>953</v>
      </c>
      <c r="AA393" s="12" t="s">
        <v>952</v>
      </c>
      <c r="AB393" s="12" t="s">
        <v>936</v>
      </c>
      <c r="AC393" s="13">
        <v>522</v>
      </c>
      <c r="AD393" s="12" t="s">
        <v>1072</v>
      </c>
      <c r="AE393" s="12" t="s">
        <v>3229</v>
      </c>
      <c r="AF393" s="12" t="s">
        <v>1071</v>
      </c>
      <c r="AG393" s="12" t="s">
        <v>5726</v>
      </c>
      <c r="AH393" s="12"/>
      <c r="AI393" s="12" t="s">
        <v>5725</v>
      </c>
      <c r="AJ393" s="12" t="s">
        <v>950</v>
      </c>
      <c r="AK393" s="12" t="s">
        <v>5724</v>
      </c>
      <c r="AL393" s="12" t="s">
        <v>5723</v>
      </c>
    </row>
    <row r="394" spans="1:38" hidden="1" x14ac:dyDescent="0.25">
      <c r="A394" s="17">
        <v>800170433</v>
      </c>
      <c r="B394" s="14">
        <v>37722</v>
      </c>
      <c r="C394" s="12" t="s">
        <v>5725</v>
      </c>
      <c r="D394" s="12" t="s">
        <v>5727</v>
      </c>
      <c r="E394" s="12" t="s">
        <v>934</v>
      </c>
      <c r="F394" s="3" t="s">
        <v>933</v>
      </c>
      <c r="G394" s="12" t="s">
        <v>932</v>
      </c>
      <c r="H394" s="12" t="s">
        <v>961</v>
      </c>
      <c r="I394" s="12" t="s">
        <v>960</v>
      </c>
      <c r="J394" s="12" t="s">
        <v>931</v>
      </c>
      <c r="K394" s="12" t="s">
        <v>930</v>
      </c>
      <c r="L394" s="12" t="s">
        <v>929</v>
      </c>
      <c r="M394" s="4">
        <v>2623704</v>
      </c>
      <c r="N394" s="4">
        <v>0</v>
      </c>
      <c r="O394" s="4">
        <v>2623704</v>
      </c>
      <c r="P394" s="4">
        <v>0</v>
      </c>
      <c r="Q394" s="4">
        <v>2623704</v>
      </c>
      <c r="R394" s="68">
        <f t="shared" si="6"/>
        <v>1</v>
      </c>
      <c r="S394" s="3" t="s">
        <v>957</v>
      </c>
      <c r="T394" s="12" t="s">
        <v>5989</v>
      </c>
      <c r="U394" s="12" t="s">
        <v>956</v>
      </c>
      <c r="V394" s="12" t="s">
        <v>927</v>
      </c>
      <c r="W394" s="12" t="s">
        <v>955</v>
      </c>
      <c r="X394" s="12" t="s">
        <v>954</v>
      </c>
      <c r="Y394" s="12" t="s">
        <v>925</v>
      </c>
      <c r="Z394" s="12" t="s">
        <v>953</v>
      </c>
      <c r="AA394" s="12" t="s">
        <v>952</v>
      </c>
      <c r="AB394" s="12" t="s">
        <v>936</v>
      </c>
      <c r="AC394" s="13">
        <v>522</v>
      </c>
      <c r="AD394" s="12" t="s">
        <v>1072</v>
      </c>
      <c r="AE394" s="12" t="s">
        <v>3229</v>
      </c>
      <c r="AF394" s="12" t="s">
        <v>1071</v>
      </c>
      <c r="AG394" s="12" t="s">
        <v>5726</v>
      </c>
      <c r="AH394" s="12"/>
      <c r="AI394" s="12" t="s">
        <v>5725</v>
      </c>
      <c r="AJ394" s="12" t="s">
        <v>950</v>
      </c>
      <c r="AK394" s="12" t="s">
        <v>5724</v>
      </c>
      <c r="AL394" s="12" t="s">
        <v>5723</v>
      </c>
    </row>
    <row r="395" spans="1:38" hidden="1" x14ac:dyDescent="0.25">
      <c r="A395" s="17">
        <v>800170433</v>
      </c>
      <c r="B395" s="14">
        <v>37722</v>
      </c>
      <c r="C395" s="12" t="s">
        <v>5725</v>
      </c>
      <c r="D395" s="12" t="s">
        <v>5727</v>
      </c>
      <c r="E395" s="12" t="s">
        <v>934</v>
      </c>
      <c r="F395" s="3" t="s">
        <v>933</v>
      </c>
      <c r="G395" s="12" t="s">
        <v>932</v>
      </c>
      <c r="H395" s="12" t="s">
        <v>938</v>
      </c>
      <c r="I395" s="12" t="s">
        <v>937</v>
      </c>
      <c r="J395" s="12" t="s">
        <v>931</v>
      </c>
      <c r="K395" s="12" t="s">
        <v>930</v>
      </c>
      <c r="L395" s="12" t="s">
        <v>929</v>
      </c>
      <c r="M395" s="4">
        <v>233090</v>
      </c>
      <c r="N395" s="4">
        <v>0</v>
      </c>
      <c r="O395" s="4">
        <v>233090</v>
      </c>
      <c r="P395" s="4">
        <v>0</v>
      </c>
      <c r="Q395" s="4">
        <v>233090</v>
      </c>
      <c r="R395" s="68">
        <f t="shared" si="6"/>
        <v>1</v>
      </c>
      <c r="S395" s="3" t="s">
        <v>957</v>
      </c>
      <c r="T395" s="12" t="s">
        <v>5989</v>
      </c>
      <c r="U395" s="12" t="s">
        <v>956</v>
      </c>
      <c r="V395" s="12" t="s">
        <v>927</v>
      </c>
      <c r="W395" s="12" t="s">
        <v>955</v>
      </c>
      <c r="X395" s="12" t="s">
        <v>954</v>
      </c>
      <c r="Y395" s="12" t="s">
        <v>925</v>
      </c>
      <c r="Z395" s="12" t="s">
        <v>953</v>
      </c>
      <c r="AA395" s="12" t="s">
        <v>952</v>
      </c>
      <c r="AB395" s="12" t="s">
        <v>936</v>
      </c>
      <c r="AC395" s="13">
        <v>522</v>
      </c>
      <c r="AD395" s="12" t="s">
        <v>1072</v>
      </c>
      <c r="AE395" s="12" t="s">
        <v>3229</v>
      </c>
      <c r="AF395" s="12" t="s">
        <v>1071</v>
      </c>
      <c r="AG395" s="12" t="s">
        <v>5726</v>
      </c>
      <c r="AH395" s="12"/>
      <c r="AI395" s="12" t="s">
        <v>5725</v>
      </c>
      <c r="AJ395" s="12" t="s">
        <v>950</v>
      </c>
      <c r="AK395" s="12" t="s">
        <v>5724</v>
      </c>
      <c r="AL395" s="12" t="s">
        <v>5723</v>
      </c>
    </row>
    <row r="396" spans="1:38" hidden="1" x14ac:dyDescent="0.25">
      <c r="A396" s="17">
        <v>800227940</v>
      </c>
      <c r="B396" s="14">
        <v>37922</v>
      </c>
      <c r="C396" s="12" t="s">
        <v>5437</v>
      </c>
      <c r="D396" s="12" t="s">
        <v>5722</v>
      </c>
      <c r="E396" s="12" t="s">
        <v>1002</v>
      </c>
      <c r="F396" s="3" t="s">
        <v>933</v>
      </c>
      <c r="G396" s="12" t="s">
        <v>932</v>
      </c>
      <c r="H396" s="12" t="s">
        <v>3588</v>
      </c>
      <c r="I396" s="12" t="s">
        <v>3587</v>
      </c>
      <c r="J396" s="12" t="s">
        <v>931</v>
      </c>
      <c r="K396" s="12" t="s">
        <v>930</v>
      </c>
      <c r="L396" s="12" t="s">
        <v>929</v>
      </c>
      <c r="M396" s="4">
        <v>4197575</v>
      </c>
      <c r="N396" s="4">
        <v>-4197575</v>
      </c>
      <c r="O396" s="4">
        <v>0</v>
      </c>
      <c r="P396" s="4">
        <v>0</v>
      </c>
      <c r="Q396" s="4">
        <v>0</v>
      </c>
      <c r="R396" s="68">
        <f t="shared" si="6"/>
        <v>0</v>
      </c>
      <c r="S396" s="3" t="s">
        <v>957</v>
      </c>
      <c r="T396" s="12" t="s">
        <v>6168</v>
      </c>
      <c r="U396" s="12" t="s">
        <v>3676</v>
      </c>
      <c r="V396" s="12" t="s">
        <v>3555</v>
      </c>
      <c r="W396" s="18"/>
      <c r="X396" s="18"/>
      <c r="Y396" s="18"/>
      <c r="Z396" s="18"/>
      <c r="AA396" s="18"/>
      <c r="AB396" s="12" t="s">
        <v>936</v>
      </c>
      <c r="AC396" s="13">
        <v>522</v>
      </c>
      <c r="AD396" s="12" t="s">
        <v>5719</v>
      </c>
      <c r="AE396" s="12" t="s">
        <v>1061</v>
      </c>
      <c r="AF396" s="12" t="s">
        <v>1069</v>
      </c>
      <c r="AG396" s="12"/>
      <c r="AH396" s="12"/>
      <c r="AI396" s="12" t="s">
        <v>5437</v>
      </c>
      <c r="AJ396" s="12" t="s">
        <v>950</v>
      </c>
      <c r="AK396" s="12" t="s">
        <v>5644</v>
      </c>
      <c r="AL396" s="12" t="s">
        <v>5643</v>
      </c>
    </row>
    <row r="397" spans="1:38" hidden="1" x14ac:dyDescent="0.25">
      <c r="A397" s="17">
        <v>800253055</v>
      </c>
      <c r="B397" s="14">
        <v>38022</v>
      </c>
      <c r="C397" s="12" t="s">
        <v>5437</v>
      </c>
      <c r="D397" s="12" t="s">
        <v>5721</v>
      </c>
      <c r="E397" s="12" t="s">
        <v>1002</v>
      </c>
      <c r="F397" s="3" t="s">
        <v>933</v>
      </c>
      <c r="G397" s="12" t="s">
        <v>932</v>
      </c>
      <c r="H397" s="12" t="s">
        <v>3588</v>
      </c>
      <c r="I397" s="12" t="s">
        <v>3587</v>
      </c>
      <c r="J397" s="12" t="s">
        <v>931</v>
      </c>
      <c r="K397" s="12" t="s">
        <v>930</v>
      </c>
      <c r="L397" s="12" t="s">
        <v>929</v>
      </c>
      <c r="M397" s="4">
        <v>1959450</v>
      </c>
      <c r="N397" s="4">
        <v>-1959450</v>
      </c>
      <c r="O397" s="4">
        <v>0</v>
      </c>
      <c r="P397" s="4">
        <v>0</v>
      </c>
      <c r="Q397" s="4">
        <v>0</v>
      </c>
      <c r="R397" s="68">
        <f t="shared" si="6"/>
        <v>0</v>
      </c>
      <c r="S397" s="3" t="s">
        <v>957</v>
      </c>
      <c r="T397" s="12" t="s">
        <v>6100</v>
      </c>
      <c r="U397" s="12" t="s">
        <v>3586</v>
      </c>
      <c r="V397" s="12" t="s">
        <v>3555</v>
      </c>
      <c r="W397" s="18"/>
      <c r="X397" s="18"/>
      <c r="Y397" s="18"/>
      <c r="Z397" s="18"/>
      <c r="AA397" s="18"/>
      <c r="AB397" s="12" t="s">
        <v>936</v>
      </c>
      <c r="AC397" s="13">
        <v>522</v>
      </c>
      <c r="AD397" s="12" t="s">
        <v>3229</v>
      </c>
      <c r="AE397" s="12" t="s">
        <v>1065</v>
      </c>
      <c r="AF397" s="12" t="s">
        <v>1068</v>
      </c>
      <c r="AG397" s="12"/>
      <c r="AH397" s="12"/>
      <c r="AI397" s="12" t="s">
        <v>5437</v>
      </c>
      <c r="AJ397" s="12" t="s">
        <v>950</v>
      </c>
      <c r="AK397" s="12" t="s">
        <v>5644</v>
      </c>
      <c r="AL397" s="12" t="s">
        <v>5643</v>
      </c>
    </row>
    <row r="398" spans="1:38" hidden="1" x14ac:dyDescent="0.25">
      <c r="A398" s="17">
        <v>35896070</v>
      </c>
      <c r="B398" s="14">
        <v>38122</v>
      </c>
      <c r="C398" s="12" t="s">
        <v>5437</v>
      </c>
      <c r="D398" s="12" t="s">
        <v>5720</v>
      </c>
      <c r="E398" s="12" t="s">
        <v>934</v>
      </c>
      <c r="F398" s="3" t="s">
        <v>933</v>
      </c>
      <c r="G398" s="12" t="s">
        <v>932</v>
      </c>
      <c r="H398" s="12" t="s">
        <v>3193</v>
      </c>
      <c r="I398" s="12" t="s">
        <v>3192</v>
      </c>
      <c r="J398" s="12" t="s">
        <v>931</v>
      </c>
      <c r="K398" s="12" t="s">
        <v>930</v>
      </c>
      <c r="L398" s="12" t="s">
        <v>929</v>
      </c>
      <c r="M398" s="4">
        <v>773982</v>
      </c>
      <c r="N398" s="4">
        <v>0</v>
      </c>
      <c r="O398" s="4">
        <v>773982</v>
      </c>
      <c r="P398" s="4">
        <v>0</v>
      </c>
      <c r="Q398" s="4">
        <v>773982</v>
      </c>
      <c r="R398" s="68">
        <f t="shared" si="6"/>
        <v>1</v>
      </c>
      <c r="S398" s="3" t="s">
        <v>928</v>
      </c>
      <c r="T398" s="12" t="s">
        <v>7306</v>
      </c>
      <c r="U398" s="12" t="s">
        <v>5633</v>
      </c>
      <c r="V398" s="12" t="s">
        <v>927</v>
      </c>
      <c r="W398" s="12" t="s">
        <v>926</v>
      </c>
      <c r="X398" s="12" t="s">
        <v>5632</v>
      </c>
      <c r="Y398" s="12" t="s">
        <v>925</v>
      </c>
      <c r="Z398" s="12" t="s">
        <v>984</v>
      </c>
      <c r="AA398" s="12" t="s">
        <v>983</v>
      </c>
      <c r="AB398" s="12" t="s">
        <v>5719</v>
      </c>
      <c r="AC398" s="13">
        <v>37522</v>
      </c>
      <c r="AD398" s="12" t="s">
        <v>1066</v>
      </c>
      <c r="AE398" s="12" t="s">
        <v>5718</v>
      </c>
      <c r="AF398" s="12" t="s">
        <v>5717</v>
      </c>
      <c r="AG398" s="12" t="s">
        <v>5716</v>
      </c>
      <c r="AH398" s="12"/>
      <c r="AI398" s="12" t="s">
        <v>5437</v>
      </c>
      <c r="AJ398" s="12" t="s">
        <v>950</v>
      </c>
      <c r="AK398" s="12" t="s">
        <v>5627</v>
      </c>
      <c r="AL398" s="12" t="s">
        <v>5715</v>
      </c>
    </row>
    <row r="399" spans="1:38" hidden="1" x14ac:dyDescent="0.25">
      <c r="A399" s="17">
        <v>35896070</v>
      </c>
      <c r="B399" s="14">
        <v>38122</v>
      </c>
      <c r="C399" s="12" t="s">
        <v>5437</v>
      </c>
      <c r="D399" s="12" t="s">
        <v>5720</v>
      </c>
      <c r="E399" s="12" t="s">
        <v>934</v>
      </c>
      <c r="F399" s="3" t="s">
        <v>933</v>
      </c>
      <c r="G399" s="12" t="s">
        <v>932</v>
      </c>
      <c r="H399" s="12" t="s">
        <v>963</v>
      </c>
      <c r="I399" s="12" t="s">
        <v>962</v>
      </c>
      <c r="J399" s="12" t="s">
        <v>931</v>
      </c>
      <c r="K399" s="12" t="s">
        <v>930</v>
      </c>
      <c r="L399" s="12" t="s">
        <v>929</v>
      </c>
      <c r="M399" s="4">
        <v>785125</v>
      </c>
      <c r="N399" s="4">
        <v>0</v>
      </c>
      <c r="O399" s="4">
        <v>785125</v>
      </c>
      <c r="P399" s="4">
        <v>0</v>
      </c>
      <c r="Q399" s="4">
        <v>785125</v>
      </c>
      <c r="R399" s="68">
        <f t="shared" si="6"/>
        <v>1</v>
      </c>
      <c r="S399" s="3" t="s">
        <v>928</v>
      </c>
      <c r="T399" s="12" t="s">
        <v>7306</v>
      </c>
      <c r="U399" s="12" t="s">
        <v>5633</v>
      </c>
      <c r="V399" s="12" t="s">
        <v>927</v>
      </c>
      <c r="W399" s="12" t="s">
        <v>926</v>
      </c>
      <c r="X399" s="12" t="s">
        <v>5632</v>
      </c>
      <c r="Y399" s="12" t="s">
        <v>925</v>
      </c>
      <c r="Z399" s="12" t="s">
        <v>984</v>
      </c>
      <c r="AA399" s="12" t="s">
        <v>983</v>
      </c>
      <c r="AB399" s="12" t="s">
        <v>5719</v>
      </c>
      <c r="AC399" s="13">
        <v>37522</v>
      </c>
      <c r="AD399" s="12" t="s">
        <v>1066</v>
      </c>
      <c r="AE399" s="12" t="s">
        <v>5718</v>
      </c>
      <c r="AF399" s="12" t="s">
        <v>5717</v>
      </c>
      <c r="AG399" s="12" t="s">
        <v>5716</v>
      </c>
      <c r="AH399" s="12"/>
      <c r="AI399" s="12" t="s">
        <v>5437</v>
      </c>
      <c r="AJ399" s="12" t="s">
        <v>950</v>
      </c>
      <c r="AK399" s="12" t="s">
        <v>5627</v>
      </c>
      <c r="AL399" s="12" t="s">
        <v>5715</v>
      </c>
    </row>
    <row r="400" spans="1:38" hidden="1" x14ac:dyDescent="0.25">
      <c r="A400" s="17">
        <v>800224808</v>
      </c>
      <c r="B400" s="14">
        <v>38222</v>
      </c>
      <c r="C400" s="12" t="s">
        <v>5437</v>
      </c>
      <c r="D400" s="12" t="s">
        <v>5714</v>
      </c>
      <c r="E400" s="12" t="s">
        <v>1002</v>
      </c>
      <c r="F400" s="3" t="s">
        <v>933</v>
      </c>
      <c r="G400" s="12" t="s">
        <v>932</v>
      </c>
      <c r="H400" s="12" t="s">
        <v>3588</v>
      </c>
      <c r="I400" s="12" t="s">
        <v>3587</v>
      </c>
      <c r="J400" s="12" t="s">
        <v>931</v>
      </c>
      <c r="K400" s="12" t="s">
        <v>930</v>
      </c>
      <c r="L400" s="12" t="s">
        <v>929</v>
      </c>
      <c r="M400" s="4">
        <v>9446450</v>
      </c>
      <c r="N400" s="4">
        <v>-9446450</v>
      </c>
      <c r="O400" s="4">
        <v>0</v>
      </c>
      <c r="P400" s="4">
        <v>0</v>
      </c>
      <c r="Q400" s="4">
        <v>0</v>
      </c>
      <c r="R400" s="68">
        <f t="shared" si="6"/>
        <v>0</v>
      </c>
      <c r="S400" s="3" t="s">
        <v>957</v>
      </c>
      <c r="T400" s="12" t="s">
        <v>6118</v>
      </c>
      <c r="U400" s="12" t="s">
        <v>3619</v>
      </c>
      <c r="V400" s="12" t="s">
        <v>3555</v>
      </c>
      <c r="W400" s="18"/>
      <c r="X400" s="18"/>
      <c r="Y400" s="18"/>
      <c r="Z400" s="18"/>
      <c r="AA400" s="18"/>
      <c r="AB400" s="12" t="s">
        <v>936</v>
      </c>
      <c r="AC400" s="13">
        <v>522</v>
      </c>
      <c r="AD400" s="12" t="s">
        <v>1065</v>
      </c>
      <c r="AE400" s="12" t="s">
        <v>1063</v>
      </c>
      <c r="AF400" s="12" t="s">
        <v>1064</v>
      </c>
      <c r="AG400" s="12"/>
      <c r="AH400" s="12"/>
      <c r="AI400" s="12" t="s">
        <v>5437</v>
      </c>
      <c r="AJ400" s="12" t="s">
        <v>950</v>
      </c>
      <c r="AK400" s="12" t="s">
        <v>5644</v>
      </c>
      <c r="AL400" s="12" t="s">
        <v>5643</v>
      </c>
    </row>
    <row r="401" spans="1:38" hidden="1" x14ac:dyDescent="0.25">
      <c r="A401" s="17">
        <v>800229739</v>
      </c>
      <c r="B401" s="14">
        <v>38322</v>
      </c>
      <c r="C401" s="12" t="s">
        <v>5437</v>
      </c>
      <c r="D401" s="12" t="s">
        <v>5713</v>
      </c>
      <c r="E401" s="12" t="s">
        <v>1002</v>
      </c>
      <c r="F401" s="3" t="s">
        <v>933</v>
      </c>
      <c r="G401" s="12" t="s">
        <v>932</v>
      </c>
      <c r="H401" s="12" t="s">
        <v>3588</v>
      </c>
      <c r="I401" s="12" t="s">
        <v>3587</v>
      </c>
      <c r="J401" s="12" t="s">
        <v>931</v>
      </c>
      <c r="K401" s="12" t="s">
        <v>930</v>
      </c>
      <c r="L401" s="12" t="s">
        <v>929</v>
      </c>
      <c r="M401" s="4">
        <v>4552100</v>
      </c>
      <c r="N401" s="4">
        <v>-4552100</v>
      </c>
      <c r="O401" s="4">
        <v>0</v>
      </c>
      <c r="P401" s="4">
        <v>0</v>
      </c>
      <c r="Q401" s="4">
        <v>0</v>
      </c>
      <c r="R401" s="68">
        <f t="shared" si="6"/>
        <v>0</v>
      </c>
      <c r="S401" s="3" t="s">
        <v>957</v>
      </c>
      <c r="T401" s="12" t="s">
        <v>6113</v>
      </c>
      <c r="U401" s="12" t="s">
        <v>3613</v>
      </c>
      <c r="V401" s="12" t="s">
        <v>3555</v>
      </c>
      <c r="W401" s="18"/>
      <c r="X401" s="18"/>
      <c r="Y401" s="18"/>
      <c r="Z401" s="18"/>
      <c r="AA401" s="18"/>
      <c r="AB401" s="12" t="s">
        <v>936</v>
      </c>
      <c r="AC401" s="13">
        <v>522</v>
      </c>
      <c r="AD401" s="12" t="s">
        <v>1063</v>
      </c>
      <c r="AE401" s="12" t="s">
        <v>1059</v>
      </c>
      <c r="AF401" s="12" t="s">
        <v>1062</v>
      </c>
      <c r="AG401" s="12"/>
      <c r="AH401" s="12"/>
      <c r="AI401" s="12" t="s">
        <v>5437</v>
      </c>
      <c r="AJ401" s="12" t="s">
        <v>950</v>
      </c>
      <c r="AK401" s="12" t="s">
        <v>5644</v>
      </c>
      <c r="AL401" s="12" t="s">
        <v>5643</v>
      </c>
    </row>
    <row r="402" spans="1:38" hidden="1" x14ac:dyDescent="0.25">
      <c r="A402" s="17">
        <v>830113831</v>
      </c>
      <c r="B402" s="14">
        <v>38422</v>
      </c>
      <c r="C402" s="12" t="s">
        <v>5437</v>
      </c>
      <c r="D402" s="12" t="s">
        <v>5712</v>
      </c>
      <c r="E402" s="12" t="s">
        <v>1002</v>
      </c>
      <c r="F402" s="3" t="s">
        <v>933</v>
      </c>
      <c r="G402" s="12" t="s">
        <v>932</v>
      </c>
      <c r="H402" s="12" t="s">
        <v>3580</v>
      </c>
      <c r="I402" s="12" t="s">
        <v>3579</v>
      </c>
      <c r="J402" s="12" t="s">
        <v>931</v>
      </c>
      <c r="K402" s="12" t="s">
        <v>930</v>
      </c>
      <c r="L402" s="12" t="s">
        <v>929</v>
      </c>
      <c r="M402" s="4">
        <v>3355168</v>
      </c>
      <c r="N402" s="4">
        <v>-3355168</v>
      </c>
      <c r="O402" s="4">
        <v>0</v>
      </c>
      <c r="P402" s="4">
        <v>0</v>
      </c>
      <c r="Q402" s="4">
        <v>0</v>
      </c>
      <c r="R402" s="68">
        <f t="shared" si="6"/>
        <v>0</v>
      </c>
      <c r="S402" s="3" t="s">
        <v>957</v>
      </c>
      <c r="T402" s="12" t="s">
        <v>6183</v>
      </c>
      <c r="U402" s="12" t="s">
        <v>3693</v>
      </c>
      <c r="V402" s="12" t="s">
        <v>3555</v>
      </c>
      <c r="W402" s="18"/>
      <c r="X402" s="18"/>
      <c r="Y402" s="18"/>
      <c r="Z402" s="18"/>
      <c r="AA402" s="18"/>
      <c r="AB402" s="12" t="s">
        <v>936</v>
      </c>
      <c r="AC402" s="13">
        <v>522</v>
      </c>
      <c r="AD402" s="12" t="s">
        <v>1061</v>
      </c>
      <c r="AE402" s="12" t="s">
        <v>1057</v>
      </c>
      <c r="AF402" s="12" t="s">
        <v>1060</v>
      </c>
      <c r="AG402" s="12"/>
      <c r="AH402" s="12"/>
      <c r="AI402" s="12" t="s">
        <v>5437</v>
      </c>
      <c r="AJ402" s="12" t="s">
        <v>950</v>
      </c>
      <c r="AK402" s="12" t="s">
        <v>5644</v>
      </c>
      <c r="AL402" s="12" t="s">
        <v>5643</v>
      </c>
    </row>
    <row r="403" spans="1:38" hidden="1" x14ac:dyDescent="0.25">
      <c r="A403" s="17">
        <v>900298372</v>
      </c>
      <c r="B403" s="14">
        <v>38522</v>
      </c>
      <c r="C403" s="12" t="s">
        <v>5437</v>
      </c>
      <c r="D403" s="12" t="s">
        <v>5711</v>
      </c>
      <c r="E403" s="12" t="s">
        <v>1002</v>
      </c>
      <c r="F403" s="3" t="s">
        <v>933</v>
      </c>
      <c r="G403" s="12" t="s">
        <v>932</v>
      </c>
      <c r="H403" s="12" t="s">
        <v>3580</v>
      </c>
      <c r="I403" s="12" t="s">
        <v>3579</v>
      </c>
      <c r="J403" s="12" t="s">
        <v>931</v>
      </c>
      <c r="K403" s="12" t="s">
        <v>930</v>
      </c>
      <c r="L403" s="12" t="s">
        <v>929</v>
      </c>
      <c r="M403" s="4">
        <v>79968</v>
      </c>
      <c r="N403" s="4">
        <v>-79968</v>
      </c>
      <c r="O403" s="4">
        <v>0</v>
      </c>
      <c r="P403" s="4">
        <v>0</v>
      </c>
      <c r="Q403" s="4">
        <v>0</v>
      </c>
      <c r="R403" s="68">
        <f t="shared" si="6"/>
        <v>0</v>
      </c>
      <c r="S403" s="3" t="s">
        <v>957</v>
      </c>
      <c r="T403" s="12" t="s">
        <v>6173</v>
      </c>
      <c r="U403" s="12" t="s">
        <v>3680</v>
      </c>
      <c r="V403" s="12" t="s">
        <v>3555</v>
      </c>
      <c r="W403" s="18"/>
      <c r="X403" s="18"/>
      <c r="Y403" s="18"/>
      <c r="Z403" s="18"/>
      <c r="AA403" s="18"/>
      <c r="AB403" s="12" t="s">
        <v>936</v>
      </c>
      <c r="AC403" s="13">
        <v>522</v>
      </c>
      <c r="AD403" s="12" t="s">
        <v>1059</v>
      </c>
      <c r="AE403" s="12" t="s">
        <v>5707</v>
      </c>
      <c r="AF403" s="12" t="s">
        <v>1058</v>
      </c>
      <c r="AG403" s="12"/>
      <c r="AH403" s="12"/>
      <c r="AI403" s="12" t="s">
        <v>5437</v>
      </c>
      <c r="AJ403" s="12" t="s">
        <v>950</v>
      </c>
      <c r="AK403" s="12" t="s">
        <v>5644</v>
      </c>
      <c r="AL403" s="12" t="s">
        <v>5643</v>
      </c>
    </row>
    <row r="404" spans="1:38" hidden="1" x14ac:dyDescent="0.25">
      <c r="A404" s="17">
        <v>860066942</v>
      </c>
      <c r="B404" s="14">
        <v>38622</v>
      </c>
      <c r="C404" s="12" t="s">
        <v>5437</v>
      </c>
      <c r="D404" s="12" t="s">
        <v>5710</v>
      </c>
      <c r="E404" s="12" t="s">
        <v>1002</v>
      </c>
      <c r="F404" s="3" t="s">
        <v>933</v>
      </c>
      <c r="G404" s="12" t="s">
        <v>932</v>
      </c>
      <c r="H404" s="12" t="s">
        <v>3580</v>
      </c>
      <c r="I404" s="12" t="s">
        <v>3579</v>
      </c>
      <c r="J404" s="12" t="s">
        <v>931</v>
      </c>
      <c r="K404" s="12" t="s">
        <v>930</v>
      </c>
      <c r="L404" s="12" t="s">
        <v>929</v>
      </c>
      <c r="M404" s="4">
        <v>11979862</v>
      </c>
      <c r="N404" s="4">
        <v>-11979862</v>
      </c>
      <c r="O404" s="4">
        <v>0</v>
      </c>
      <c r="P404" s="4">
        <v>0</v>
      </c>
      <c r="Q404" s="4">
        <v>0</v>
      </c>
      <c r="R404" s="68">
        <f t="shared" si="6"/>
        <v>0</v>
      </c>
      <c r="S404" s="3" t="s">
        <v>957</v>
      </c>
      <c r="T404" s="12" t="s">
        <v>6133</v>
      </c>
      <c r="U404" s="12" t="s">
        <v>3639</v>
      </c>
      <c r="V404" s="12" t="s">
        <v>3555</v>
      </c>
      <c r="W404" s="18"/>
      <c r="X404" s="18"/>
      <c r="Y404" s="18"/>
      <c r="Z404" s="18"/>
      <c r="AA404" s="18"/>
      <c r="AB404" s="12" t="s">
        <v>936</v>
      </c>
      <c r="AC404" s="13">
        <v>522</v>
      </c>
      <c r="AD404" s="12" t="s">
        <v>1057</v>
      </c>
      <c r="AE404" s="12" t="s">
        <v>1055</v>
      </c>
      <c r="AF404" s="12" t="s">
        <v>1056</v>
      </c>
      <c r="AG404" s="12"/>
      <c r="AH404" s="12"/>
      <c r="AI404" s="12" t="s">
        <v>5437</v>
      </c>
      <c r="AJ404" s="12" t="s">
        <v>950</v>
      </c>
      <c r="AK404" s="12" t="s">
        <v>5644</v>
      </c>
      <c r="AL404" s="12" t="s">
        <v>5643</v>
      </c>
    </row>
    <row r="405" spans="1:38" hidden="1" x14ac:dyDescent="0.25">
      <c r="A405" s="17">
        <v>900226715</v>
      </c>
      <c r="B405" s="14">
        <v>38722</v>
      </c>
      <c r="C405" s="12" t="s">
        <v>5437</v>
      </c>
      <c r="D405" s="12" t="s">
        <v>5709</v>
      </c>
      <c r="E405" s="12" t="s">
        <v>1002</v>
      </c>
      <c r="F405" s="3" t="s">
        <v>933</v>
      </c>
      <c r="G405" s="12" t="s">
        <v>932</v>
      </c>
      <c r="H405" s="12" t="s">
        <v>3580</v>
      </c>
      <c r="I405" s="12" t="s">
        <v>3579</v>
      </c>
      <c r="J405" s="12" t="s">
        <v>931</v>
      </c>
      <c r="K405" s="12" t="s">
        <v>930</v>
      </c>
      <c r="L405" s="12" t="s">
        <v>929</v>
      </c>
      <c r="M405" s="4">
        <v>226715</v>
      </c>
      <c r="N405" s="4">
        <v>-226715</v>
      </c>
      <c r="O405" s="4">
        <v>0</v>
      </c>
      <c r="P405" s="4">
        <v>0</v>
      </c>
      <c r="Q405" s="4">
        <v>0</v>
      </c>
      <c r="R405" s="68">
        <f t="shared" si="6"/>
        <v>0</v>
      </c>
      <c r="S405" s="3" t="s">
        <v>957</v>
      </c>
      <c r="T405" s="12" t="s">
        <v>7163</v>
      </c>
      <c r="U405" s="12" t="s">
        <v>3792</v>
      </c>
      <c r="V405" s="12" t="s">
        <v>3555</v>
      </c>
      <c r="W405" s="18"/>
      <c r="X405" s="18"/>
      <c r="Y405" s="18"/>
      <c r="Z405" s="18"/>
      <c r="AA405" s="18"/>
      <c r="AB405" s="12" t="s">
        <v>936</v>
      </c>
      <c r="AC405" s="13">
        <v>522</v>
      </c>
      <c r="AD405" s="12" t="s">
        <v>1055</v>
      </c>
      <c r="AE405" s="12" t="s">
        <v>1052</v>
      </c>
      <c r="AF405" s="12" t="s">
        <v>1054</v>
      </c>
      <c r="AG405" s="12"/>
      <c r="AH405" s="12"/>
      <c r="AI405" s="12" t="s">
        <v>5437</v>
      </c>
      <c r="AJ405" s="12" t="s">
        <v>950</v>
      </c>
      <c r="AK405" s="12" t="s">
        <v>5644</v>
      </c>
      <c r="AL405" s="12" t="s">
        <v>5643</v>
      </c>
    </row>
    <row r="406" spans="1:38" hidden="1" x14ac:dyDescent="0.25">
      <c r="A406" s="17">
        <v>800088702</v>
      </c>
      <c r="B406" s="14">
        <v>38822</v>
      </c>
      <c r="C406" s="12" t="s">
        <v>5437</v>
      </c>
      <c r="D406" s="12" t="s">
        <v>5708</v>
      </c>
      <c r="E406" s="12" t="s">
        <v>1002</v>
      </c>
      <c r="F406" s="3" t="s">
        <v>933</v>
      </c>
      <c r="G406" s="12" t="s">
        <v>932</v>
      </c>
      <c r="H406" s="12" t="s">
        <v>3580</v>
      </c>
      <c r="I406" s="12" t="s">
        <v>3579</v>
      </c>
      <c r="J406" s="12" t="s">
        <v>931</v>
      </c>
      <c r="K406" s="12" t="s">
        <v>930</v>
      </c>
      <c r="L406" s="12" t="s">
        <v>929</v>
      </c>
      <c r="M406" s="4">
        <v>4562272</v>
      </c>
      <c r="N406" s="4">
        <v>-4562272</v>
      </c>
      <c r="O406" s="4">
        <v>0</v>
      </c>
      <c r="P406" s="4">
        <v>0</v>
      </c>
      <c r="Q406" s="4">
        <v>0</v>
      </c>
      <c r="R406" s="68">
        <f t="shared" si="6"/>
        <v>0</v>
      </c>
      <c r="S406" s="3" t="s">
        <v>957</v>
      </c>
      <c r="T406" s="12" t="s">
        <v>6153</v>
      </c>
      <c r="U406" s="12" t="s">
        <v>3578</v>
      </c>
      <c r="V406" s="12" t="s">
        <v>3555</v>
      </c>
      <c r="W406" s="18"/>
      <c r="X406" s="18"/>
      <c r="Y406" s="18"/>
      <c r="Z406" s="18"/>
      <c r="AA406" s="18"/>
      <c r="AB406" s="12" t="s">
        <v>936</v>
      </c>
      <c r="AC406" s="13">
        <v>522</v>
      </c>
      <c r="AD406" s="12" t="s">
        <v>5707</v>
      </c>
      <c r="AE406" s="12" t="s">
        <v>1050</v>
      </c>
      <c r="AF406" s="12" t="s">
        <v>1053</v>
      </c>
      <c r="AG406" s="12"/>
      <c r="AH406" s="12"/>
      <c r="AI406" s="12" t="s">
        <v>5437</v>
      </c>
      <c r="AJ406" s="12" t="s">
        <v>950</v>
      </c>
      <c r="AK406" s="12" t="s">
        <v>5644</v>
      </c>
      <c r="AL406" s="12" t="s">
        <v>5643</v>
      </c>
    </row>
    <row r="407" spans="1:38" hidden="1" x14ac:dyDescent="0.25">
      <c r="A407" s="17">
        <v>830003564</v>
      </c>
      <c r="B407" s="14">
        <v>38922</v>
      </c>
      <c r="C407" s="12" t="s">
        <v>5437</v>
      </c>
      <c r="D407" s="12" t="s">
        <v>5706</v>
      </c>
      <c r="E407" s="12" t="s">
        <v>1002</v>
      </c>
      <c r="F407" s="3" t="s">
        <v>933</v>
      </c>
      <c r="G407" s="12" t="s">
        <v>932</v>
      </c>
      <c r="H407" s="12" t="s">
        <v>3580</v>
      </c>
      <c r="I407" s="12" t="s">
        <v>3579</v>
      </c>
      <c r="J407" s="12" t="s">
        <v>931</v>
      </c>
      <c r="K407" s="12" t="s">
        <v>930</v>
      </c>
      <c r="L407" s="12" t="s">
        <v>929</v>
      </c>
      <c r="M407" s="4">
        <v>4118688</v>
      </c>
      <c r="N407" s="4">
        <v>-4118688</v>
      </c>
      <c r="O407" s="4">
        <v>0</v>
      </c>
      <c r="P407" s="4">
        <v>0</v>
      </c>
      <c r="Q407" s="4">
        <v>0</v>
      </c>
      <c r="R407" s="68">
        <f t="shared" si="6"/>
        <v>0</v>
      </c>
      <c r="S407" s="3" t="s">
        <v>957</v>
      </c>
      <c r="T407" s="12" t="s">
        <v>6148</v>
      </c>
      <c r="U407" s="12" t="s">
        <v>3659</v>
      </c>
      <c r="V407" s="12" t="s">
        <v>3555</v>
      </c>
      <c r="W407" s="18"/>
      <c r="X407" s="18"/>
      <c r="Y407" s="18"/>
      <c r="Z407" s="18"/>
      <c r="AA407" s="18"/>
      <c r="AB407" s="12" t="s">
        <v>936</v>
      </c>
      <c r="AC407" s="13">
        <v>522</v>
      </c>
      <c r="AD407" s="12" t="s">
        <v>1052</v>
      </c>
      <c r="AE407" s="12" t="s">
        <v>1049</v>
      </c>
      <c r="AF407" s="12" t="s">
        <v>1051</v>
      </c>
      <c r="AG407" s="12"/>
      <c r="AH407" s="12"/>
      <c r="AI407" s="12" t="s">
        <v>5437</v>
      </c>
      <c r="AJ407" s="12" t="s">
        <v>950</v>
      </c>
      <c r="AK407" s="12" t="s">
        <v>5644</v>
      </c>
      <c r="AL407" s="12" t="s">
        <v>5643</v>
      </c>
    </row>
    <row r="408" spans="1:38" hidden="1" x14ac:dyDescent="0.25">
      <c r="A408" s="17">
        <v>901037916</v>
      </c>
      <c r="B408" s="14">
        <v>39022</v>
      </c>
      <c r="C408" s="12" t="s">
        <v>5437</v>
      </c>
      <c r="D408" s="12" t="s">
        <v>5705</v>
      </c>
      <c r="E408" s="12" t="s">
        <v>1002</v>
      </c>
      <c r="F408" s="3" t="s">
        <v>933</v>
      </c>
      <c r="G408" s="12" t="s">
        <v>932</v>
      </c>
      <c r="H408" s="12" t="s">
        <v>3580</v>
      </c>
      <c r="I408" s="12" t="s">
        <v>3579</v>
      </c>
      <c r="J408" s="12" t="s">
        <v>931</v>
      </c>
      <c r="K408" s="12" t="s">
        <v>930</v>
      </c>
      <c r="L408" s="12" t="s">
        <v>929</v>
      </c>
      <c r="M408" s="4">
        <v>89568</v>
      </c>
      <c r="N408" s="4">
        <v>-89568</v>
      </c>
      <c r="O408" s="4">
        <v>0</v>
      </c>
      <c r="P408" s="4">
        <v>0</v>
      </c>
      <c r="Q408" s="4">
        <v>0</v>
      </c>
      <c r="R408" s="68">
        <f t="shared" si="6"/>
        <v>0</v>
      </c>
      <c r="S408" s="3" t="s">
        <v>957</v>
      </c>
      <c r="T408" s="12" t="s">
        <v>6143</v>
      </c>
      <c r="U408" s="12" t="s">
        <v>3654</v>
      </c>
      <c r="V408" s="12" t="s">
        <v>3555</v>
      </c>
      <c r="W408" s="18"/>
      <c r="X408" s="18"/>
      <c r="Y408" s="18"/>
      <c r="Z408" s="18"/>
      <c r="AA408" s="18"/>
      <c r="AB408" s="12" t="s">
        <v>936</v>
      </c>
      <c r="AC408" s="13">
        <v>522</v>
      </c>
      <c r="AD408" s="12" t="s">
        <v>1050</v>
      </c>
      <c r="AE408" s="12" t="s">
        <v>5334</v>
      </c>
      <c r="AF408" s="12" t="s">
        <v>992</v>
      </c>
      <c r="AG408" s="12"/>
      <c r="AH408" s="12"/>
      <c r="AI408" s="12" t="s">
        <v>5437</v>
      </c>
      <c r="AJ408" s="12" t="s">
        <v>950</v>
      </c>
      <c r="AK408" s="12" t="s">
        <v>5644</v>
      </c>
      <c r="AL408" s="12" t="s">
        <v>5698</v>
      </c>
    </row>
    <row r="409" spans="1:38" hidden="1" x14ac:dyDescent="0.25">
      <c r="A409" s="17">
        <v>901097473</v>
      </c>
      <c r="B409" s="14">
        <v>39122</v>
      </c>
      <c r="C409" s="12" t="s">
        <v>5437</v>
      </c>
      <c r="D409" s="12" t="s">
        <v>5704</v>
      </c>
      <c r="E409" s="12" t="s">
        <v>1002</v>
      </c>
      <c r="F409" s="3" t="s">
        <v>933</v>
      </c>
      <c r="G409" s="12" t="s">
        <v>932</v>
      </c>
      <c r="H409" s="12" t="s">
        <v>3580</v>
      </c>
      <c r="I409" s="12" t="s">
        <v>3579</v>
      </c>
      <c r="J409" s="12" t="s">
        <v>931</v>
      </c>
      <c r="K409" s="12" t="s">
        <v>930</v>
      </c>
      <c r="L409" s="12" t="s">
        <v>929</v>
      </c>
      <c r="M409" s="4">
        <v>349088</v>
      </c>
      <c r="N409" s="4">
        <v>-349088</v>
      </c>
      <c r="O409" s="4">
        <v>0</v>
      </c>
      <c r="P409" s="4">
        <v>0</v>
      </c>
      <c r="Q409" s="4">
        <v>0</v>
      </c>
      <c r="R409" s="68">
        <f t="shared" si="6"/>
        <v>0</v>
      </c>
      <c r="S409" s="3" t="s">
        <v>957</v>
      </c>
      <c r="T409" s="12" t="s">
        <v>7162</v>
      </c>
      <c r="U409" s="12" t="s">
        <v>3771</v>
      </c>
      <c r="V409" s="12" t="s">
        <v>3555</v>
      </c>
      <c r="W409" s="18"/>
      <c r="X409" s="18"/>
      <c r="Y409" s="18"/>
      <c r="Z409" s="18"/>
      <c r="AA409" s="18"/>
      <c r="AB409" s="12" t="s">
        <v>936</v>
      </c>
      <c r="AC409" s="13">
        <v>522</v>
      </c>
      <c r="AD409" s="12" t="s">
        <v>1049</v>
      </c>
      <c r="AE409" s="12" t="s">
        <v>1046</v>
      </c>
      <c r="AF409" s="12" t="s">
        <v>1048</v>
      </c>
      <c r="AG409" s="12"/>
      <c r="AH409" s="12"/>
      <c r="AI409" s="12" t="s">
        <v>5437</v>
      </c>
      <c r="AJ409" s="12" t="s">
        <v>950</v>
      </c>
      <c r="AK409" s="12" t="s">
        <v>5644</v>
      </c>
      <c r="AL409" s="12" t="s">
        <v>5698</v>
      </c>
    </row>
    <row r="410" spans="1:38" hidden="1" x14ac:dyDescent="0.25">
      <c r="A410" s="17">
        <v>900156264</v>
      </c>
      <c r="B410" s="14">
        <v>39222</v>
      </c>
      <c r="C410" s="12" t="s">
        <v>5437</v>
      </c>
      <c r="D410" s="12" t="s">
        <v>5703</v>
      </c>
      <c r="E410" s="12" t="s">
        <v>1002</v>
      </c>
      <c r="F410" s="3" t="s">
        <v>933</v>
      </c>
      <c r="G410" s="12" t="s">
        <v>932</v>
      </c>
      <c r="H410" s="12" t="s">
        <v>3580</v>
      </c>
      <c r="I410" s="12" t="s">
        <v>3579</v>
      </c>
      <c r="J410" s="12" t="s">
        <v>931</v>
      </c>
      <c r="K410" s="12" t="s">
        <v>930</v>
      </c>
      <c r="L410" s="12" t="s">
        <v>929</v>
      </c>
      <c r="M410" s="4">
        <v>1503584</v>
      </c>
      <c r="N410" s="4">
        <v>-1503584</v>
      </c>
      <c r="O410" s="4">
        <v>0</v>
      </c>
      <c r="P410" s="4">
        <v>0</v>
      </c>
      <c r="Q410" s="4">
        <v>0</v>
      </c>
      <c r="R410" s="68">
        <f t="shared" si="6"/>
        <v>0</v>
      </c>
      <c r="S410" s="3" t="s">
        <v>957</v>
      </c>
      <c r="T410" s="12" t="s">
        <v>6138</v>
      </c>
      <c r="U410" s="12" t="s">
        <v>3648</v>
      </c>
      <c r="V410" s="12" t="s">
        <v>3555</v>
      </c>
      <c r="W410" s="18"/>
      <c r="X410" s="18"/>
      <c r="Y410" s="18"/>
      <c r="Z410" s="18"/>
      <c r="AA410" s="18"/>
      <c r="AB410" s="12" t="s">
        <v>936</v>
      </c>
      <c r="AC410" s="13">
        <v>522</v>
      </c>
      <c r="AD410" s="12" t="s">
        <v>5334</v>
      </c>
      <c r="AE410" s="12" t="s">
        <v>1044</v>
      </c>
      <c r="AF410" s="12" t="s">
        <v>1047</v>
      </c>
      <c r="AG410" s="12"/>
      <c r="AH410" s="12"/>
      <c r="AI410" s="12" t="s">
        <v>5437</v>
      </c>
      <c r="AJ410" s="12" t="s">
        <v>950</v>
      </c>
      <c r="AK410" s="12" t="s">
        <v>5644</v>
      </c>
      <c r="AL410" s="12" t="s">
        <v>5698</v>
      </c>
    </row>
    <row r="411" spans="1:38" hidden="1" x14ac:dyDescent="0.25">
      <c r="A411" s="17">
        <v>800130907</v>
      </c>
      <c r="B411" s="14">
        <v>39322</v>
      </c>
      <c r="C411" s="12" t="s">
        <v>5437</v>
      </c>
      <c r="D411" s="12" t="s">
        <v>5702</v>
      </c>
      <c r="E411" s="12" t="s">
        <v>1002</v>
      </c>
      <c r="F411" s="3" t="s">
        <v>933</v>
      </c>
      <c r="G411" s="12" t="s">
        <v>932</v>
      </c>
      <c r="H411" s="12" t="s">
        <v>3580</v>
      </c>
      <c r="I411" s="12" t="s">
        <v>3579</v>
      </c>
      <c r="J411" s="12" t="s">
        <v>931</v>
      </c>
      <c r="K411" s="12" t="s">
        <v>930</v>
      </c>
      <c r="L411" s="12" t="s">
        <v>929</v>
      </c>
      <c r="M411" s="4">
        <v>2251232</v>
      </c>
      <c r="N411" s="4">
        <v>-2251232</v>
      </c>
      <c r="O411" s="4">
        <v>0</v>
      </c>
      <c r="P411" s="4">
        <v>0</v>
      </c>
      <c r="Q411" s="4">
        <v>0</v>
      </c>
      <c r="R411" s="68">
        <f t="shared" si="6"/>
        <v>0</v>
      </c>
      <c r="S411" s="3" t="s">
        <v>957</v>
      </c>
      <c r="T411" s="12" t="s">
        <v>6109</v>
      </c>
      <c r="U411" s="12" t="s">
        <v>3600</v>
      </c>
      <c r="V411" s="12" t="s">
        <v>3555</v>
      </c>
      <c r="W411" s="18"/>
      <c r="X411" s="18"/>
      <c r="Y411" s="18"/>
      <c r="Z411" s="18"/>
      <c r="AA411" s="18"/>
      <c r="AB411" s="12" t="s">
        <v>936</v>
      </c>
      <c r="AC411" s="13">
        <v>522</v>
      </c>
      <c r="AD411" s="12" t="s">
        <v>1046</v>
      </c>
      <c r="AE411" s="12" t="s">
        <v>5699</v>
      </c>
      <c r="AF411" s="12" t="s">
        <v>1045</v>
      </c>
      <c r="AG411" s="12"/>
      <c r="AH411" s="12"/>
      <c r="AI411" s="12" t="s">
        <v>5437</v>
      </c>
      <c r="AJ411" s="12" t="s">
        <v>950</v>
      </c>
      <c r="AK411" s="12" t="s">
        <v>5644</v>
      </c>
      <c r="AL411" s="12" t="s">
        <v>5698</v>
      </c>
    </row>
    <row r="412" spans="1:38" hidden="1" x14ac:dyDescent="0.25">
      <c r="A412" s="17">
        <v>800251440</v>
      </c>
      <c r="B412" s="14">
        <v>39422</v>
      </c>
      <c r="C412" s="12" t="s">
        <v>5437</v>
      </c>
      <c r="D412" s="12" t="s">
        <v>5701</v>
      </c>
      <c r="E412" s="12" t="s">
        <v>1002</v>
      </c>
      <c r="F412" s="3" t="s">
        <v>933</v>
      </c>
      <c r="G412" s="12" t="s">
        <v>932</v>
      </c>
      <c r="H412" s="12" t="s">
        <v>3580</v>
      </c>
      <c r="I412" s="12" t="s">
        <v>3579</v>
      </c>
      <c r="J412" s="12" t="s">
        <v>931</v>
      </c>
      <c r="K412" s="12" t="s">
        <v>930</v>
      </c>
      <c r="L412" s="12" t="s">
        <v>929</v>
      </c>
      <c r="M412" s="4">
        <v>12629568</v>
      </c>
      <c r="N412" s="4">
        <v>-12629568</v>
      </c>
      <c r="O412" s="4">
        <v>0</v>
      </c>
      <c r="P412" s="4">
        <v>0</v>
      </c>
      <c r="Q412" s="4">
        <v>0</v>
      </c>
      <c r="R412" s="68">
        <f t="shared" si="6"/>
        <v>0</v>
      </c>
      <c r="S412" s="3" t="s">
        <v>957</v>
      </c>
      <c r="T412" s="12" t="s">
        <v>6105</v>
      </c>
      <c r="U412" s="12" t="s">
        <v>3594</v>
      </c>
      <c r="V412" s="12" t="s">
        <v>3555</v>
      </c>
      <c r="W412" s="18"/>
      <c r="X412" s="18"/>
      <c r="Y412" s="18"/>
      <c r="Z412" s="18"/>
      <c r="AA412" s="18"/>
      <c r="AB412" s="12" t="s">
        <v>936</v>
      </c>
      <c r="AC412" s="13">
        <v>522</v>
      </c>
      <c r="AD412" s="12" t="s">
        <v>1044</v>
      </c>
      <c r="AE412" s="12" t="s">
        <v>1042</v>
      </c>
      <c r="AF412" s="12" t="s">
        <v>1043</v>
      </c>
      <c r="AG412" s="12"/>
      <c r="AH412" s="12"/>
      <c r="AI412" s="12" t="s">
        <v>5437</v>
      </c>
      <c r="AJ412" s="12" t="s">
        <v>950</v>
      </c>
      <c r="AK412" s="12" t="s">
        <v>5644</v>
      </c>
      <c r="AL412" s="12" t="s">
        <v>5698</v>
      </c>
    </row>
    <row r="413" spans="1:38" hidden="1" x14ac:dyDescent="0.25">
      <c r="A413" s="17">
        <v>900336004</v>
      </c>
      <c r="B413" s="14">
        <v>39522</v>
      </c>
      <c r="C413" s="12" t="s">
        <v>5437</v>
      </c>
      <c r="D413" s="12" t="s">
        <v>5700</v>
      </c>
      <c r="E413" s="12" t="s">
        <v>1002</v>
      </c>
      <c r="F413" s="3" t="s">
        <v>933</v>
      </c>
      <c r="G413" s="12" t="s">
        <v>932</v>
      </c>
      <c r="H413" s="12" t="s">
        <v>3580</v>
      </c>
      <c r="I413" s="12" t="s">
        <v>3579</v>
      </c>
      <c r="J413" s="12" t="s">
        <v>931</v>
      </c>
      <c r="K413" s="12" t="s">
        <v>930</v>
      </c>
      <c r="L413" s="12" t="s">
        <v>929</v>
      </c>
      <c r="M413" s="4">
        <v>20590175</v>
      </c>
      <c r="N413" s="4">
        <v>-20590175</v>
      </c>
      <c r="O413" s="4">
        <v>0</v>
      </c>
      <c r="P413" s="4">
        <v>0</v>
      </c>
      <c r="Q413" s="4">
        <v>0</v>
      </c>
      <c r="R413" s="68">
        <f t="shared" si="6"/>
        <v>0</v>
      </c>
      <c r="S413" s="3" t="s">
        <v>957</v>
      </c>
      <c r="T413" s="12" t="s">
        <v>6163</v>
      </c>
      <c r="U413" s="12" t="s">
        <v>3670</v>
      </c>
      <c r="V413" s="12" t="s">
        <v>3555</v>
      </c>
      <c r="W413" s="18"/>
      <c r="X413" s="18"/>
      <c r="Y413" s="18"/>
      <c r="Z413" s="18"/>
      <c r="AA413" s="18"/>
      <c r="AB413" s="12" t="s">
        <v>936</v>
      </c>
      <c r="AC413" s="13">
        <v>522</v>
      </c>
      <c r="AD413" s="12" t="s">
        <v>5699</v>
      </c>
      <c r="AE413" s="12"/>
      <c r="AF413" s="12"/>
      <c r="AG413" s="12"/>
      <c r="AH413" s="12"/>
      <c r="AI413" s="12" t="s">
        <v>5437</v>
      </c>
      <c r="AJ413" s="12" t="s">
        <v>950</v>
      </c>
      <c r="AK413" s="12" t="s">
        <v>5644</v>
      </c>
      <c r="AL413" s="12" t="s">
        <v>5698</v>
      </c>
    </row>
    <row r="414" spans="1:38" hidden="1" x14ac:dyDescent="0.25">
      <c r="A414" s="17">
        <v>860066942</v>
      </c>
      <c r="B414" s="14">
        <v>39622</v>
      </c>
      <c r="C414" s="12" t="s">
        <v>5628</v>
      </c>
      <c r="D414" s="12" t="s">
        <v>5697</v>
      </c>
      <c r="E414" s="12" t="s">
        <v>934</v>
      </c>
      <c r="F414" s="3" t="s">
        <v>933</v>
      </c>
      <c r="G414" s="12" t="s">
        <v>932</v>
      </c>
      <c r="H414" s="12" t="s">
        <v>3641</v>
      </c>
      <c r="I414" s="12" t="s">
        <v>3640</v>
      </c>
      <c r="J414" s="12" t="s">
        <v>931</v>
      </c>
      <c r="K414" s="12" t="s">
        <v>930</v>
      </c>
      <c r="L414" s="12" t="s">
        <v>929</v>
      </c>
      <c r="M414" s="4">
        <v>38914300</v>
      </c>
      <c r="N414" s="4">
        <v>0</v>
      </c>
      <c r="O414" s="4">
        <v>38914300</v>
      </c>
      <c r="P414" s="4">
        <v>0</v>
      </c>
      <c r="Q414" s="4">
        <v>38914300</v>
      </c>
      <c r="R414" s="68">
        <f t="shared" si="6"/>
        <v>1</v>
      </c>
      <c r="S414" s="3" t="s">
        <v>957</v>
      </c>
      <c r="T414" s="12" t="s">
        <v>6133</v>
      </c>
      <c r="U414" s="12" t="s">
        <v>3639</v>
      </c>
      <c r="V414" s="12" t="s">
        <v>3555</v>
      </c>
      <c r="W414" s="18"/>
      <c r="X414" s="18"/>
      <c r="Y414" s="18"/>
      <c r="Z414" s="18"/>
      <c r="AA414" s="18"/>
      <c r="AB414" s="12" t="s">
        <v>936</v>
      </c>
      <c r="AC414" s="13">
        <v>522</v>
      </c>
      <c r="AD414" s="12" t="s">
        <v>1042</v>
      </c>
      <c r="AE414" s="12" t="s">
        <v>1040</v>
      </c>
      <c r="AF414" s="12" t="s">
        <v>1041</v>
      </c>
      <c r="AG414" s="12" t="s">
        <v>5696</v>
      </c>
      <c r="AH414" s="12"/>
      <c r="AI414" s="12" t="s">
        <v>5628</v>
      </c>
      <c r="AJ414" s="12" t="s">
        <v>950</v>
      </c>
      <c r="AK414" s="12" t="s">
        <v>5644</v>
      </c>
      <c r="AL414" s="12" t="s">
        <v>5643</v>
      </c>
    </row>
    <row r="415" spans="1:38" hidden="1" x14ac:dyDescent="0.25">
      <c r="A415" s="17">
        <v>860011153</v>
      </c>
      <c r="B415" s="14">
        <v>39722</v>
      </c>
      <c r="C415" s="12" t="s">
        <v>5628</v>
      </c>
      <c r="D415" s="12" t="s">
        <v>5695</v>
      </c>
      <c r="E415" s="12" t="s">
        <v>934</v>
      </c>
      <c r="F415" s="3" t="s">
        <v>933</v>
      </c>
      <c r="G415" s="12" t="s">
        <v>932</v>
      </c>
      <c r="H415" s="12" t="s">
        <v>3687</v>
      </c>
      <c r="I415" s="12" t="s">
        <v>3686</v>
      </c>
      <c r="J415" s="12" t="s">
        <v>931</v>
      </c>
      <c r="K415" s="12" t="s">
        <v>930</v>
      </c>
      <c r="L415" s="12" t="s">
        <v>929</v>
      </c>
      <c r="M415" s="4">
        <v>5063100</v>
      </c>
      <c r="N415" s="4">
        <v>0</v>
      </c>
      <c r="O415" s="4">
        <v>5063100</v>
      </c>
      <c r="P415" s="4">
        <v>0</v>
      </c>
      <c r="Q415" s="4">
        <v>5063100</v>
      </c>
      <c r="R415" s="68">
        <f t="shared" si="6"/>
        <v>1</v>
      </c>
      <c r="S415" s="3" t="s">
        <v>957</v>
      </c>
      <c r="T415" s="12" t="s">
        <v>6178</v>
      </c>
      <c r="U415" s="12" t="s">
        <v>3556</v>
      </c>
      <c r="V415" s="12" t="s">
        <v>3555</v>
      </c>
      <c r="W415" s="18"/>
      <c r="X415" s="18"/>
      <c r="Y415" s="18"/>
      <c r="Z415" s="18"/>
      <c r="AA415" s="18"/>
      <c r="AB415" s="12" t="s">
        <v>936</v>
      </c>
      <c r="AC415" s="13">
        <v>522</v>
      </c>
      <c r="AD415" s="12" t="s">
        <v>1040</v>
      </c>
      <c r="AE415" s="12" t="s">
        <v>1038</v>
      </c>
      <c r="AF415" s="12" t="s">
        <v>1039</v>
      </c>
      <c r="AG415" s="12" t="s">
        <v>5694</v>
      </c>
      <c r="AH415" s="12"/>
      <c r="AI415" s="12" t="s">
        <v>5628</v>
      </c>
      <c r="AJ415" s="12" t="s">
        <v>950</v>
      </c>
      <c r="AK415" s="12" t="s">
        <v>5644</v>
      </c>
      <c r="AL415" s="12" t="s">
        <v>5643</v>
      </c>
    </row>
    <row r="416" spans="1:38" hidden="1" x14ac:dyDescent="0.25">
      <c r="A416" s="17">
        <v>899999034</v>
      </c>
      <c r="B416" s="14">
        <v>39822</v>
      </c>
      <c r="C416" s="12" t="s">
        <v>5628</v>
      </c>
      <c r="D416" s="12" t="s">
        <v>5693</v>
      </c>
      <c r="E416" s="12" t="s">
        <v>934</v>
      </c>
      <c r="F416" s="3" t="s">
        <v>933</v>
      </c>
      <c r="G416" s="12" t="s">
        <v>932</v>
      </c>
      <c r="H416" s="12" t="s">
        <v>3634</v>
      </c>
      <c r="I416" s="12" t="s">
        <v>3633</v>
      </c>
      <c r="J416" s="12" t="s">
        <v>931</v>
      </c>
      <c r="K416" s="12" t="s">
        <v>930</v>
      </c>
      <c r="L416" s="12" t="s">
        <v>929</v>
      </c>
      <c r="M416" s="4">
        <v>19464200</v>
      </c>
      <c r="N416" s="4">
        <v>0</v>
      </c>
      <c r="O416" s="4">
        <v>19464200</v>
      </c>
      <c r="P416" s="4">
        <v>0</v>
      </c>
      <c r="Q416" s="4">
        <v>19464200</v>
      </c>
      <c r="R416" s="68">
        <f t="shared" si="6"/>
        <v>1</v>
      </c>
      <c r="S416" s="3" t="s">
        <v>957</v>
      </c>
      <c r="T416" s="12" t="s">
        <v>6128</v>
      </c>
      <c r="U416" s="12" t="s">
        <v>3632</v>
      </c>
      <c r="V416" s="12" t="s">
        <v>3555</v>
      </c>
      <c r="W416" s="18"/>
      <c r="X416" s="18"/>
      <c r="Y416" s="18"/>
      <c r="Z416" s="18"/>
      <c r="AA416" s="18"/>
      <c r="AB416" s="12" t="s">
        <v>936</v>
      </c>
      <c r="AC416" s="13">
        <v>522</v>
      </c>
      <c r="AD416" s="12" t="s">
        <v>1038</v>
      </c>
      <c r="AE416" s="12" t="s">
        <v>5690</v>
      </c>
      <c r="AF416" s="12" t="s">
        <v>1037</v>
      </c>
      <c r="AG416" s="12" t="s">
        <v>5692</v>
      </c>
      <c r="AH416" s="12"/>
      <c r="AI416" s="12" t="s">
        <v>5628</v>
      </c>
      <c r="AJ416" s="12" t="s">
        <v>950</v>
      </c>
      <c r="AK416" s="12" t="s">
        <v>5644</v>
      </c>
      <c r="AL416" s="12" t="s">
        <v>5643</v>
      </c>
    </row>
    <row r="417" spans="1:38" hidden="1" x14ac:dyDescent="0.25">
      <c r="A417" s="17">
        <v>899999239</v>
      </c>
      <c r="B417" s="14">
        <v>39922</v>
      </c>
      <c r="C417" s="12" t="s">
        <v>5628</v>
      </c>
      <c r="D417" s="12" t="s">
        <v>5691</v>
      </c>
      <c r="E417" s="12" t="s">
        <v>934</v>
      </c>
      <c r="F417" s="3" t="s">
        <v>933</v>
      </c>
      <c r="G417" s="12" t="s">
        <v>932</v>
      </c>
      <c r="H417" s="12" t="s">
        <v>3626</v>
      </c>
      <c r="I417" s="12" t="s">
        <v>3625</v>
      </c>
      <c r="J417" s="12" t="s">
        <v>931</v>
      </c>
      <c r="K417" s="12" t="s">
        <v>930</v>
      </c>
      <c r="L417" s="12" t="s">
        <v>929</v>
      </c>
      <c r="M417" s="4">
        <v>29188100</v>
      </c>
      <c r="N417" s="4">
        <v>0</v>
      </c>
      <c r="O417" s="4">
        <v>29188100</v>
      </c>
      <c r="P417" s="4">
        <v>0</v>
      </c>
      <c r="Q417" s="4">
        <v>29188100</v>
      </c>
      <c r="R417" s="68">
        <f t="shared" si="6"/>
        <v>1</v>
      </c>
      <c r="S417" s="3" t="s">
        <v>957</v>
      </c>
      <c r="T417" s="12" t="s">
        <v>6123</v>
      </c>
      <c r="U417" s="12" t="s">
        <v>3624</v>
      </c>
      <c r="V417" s="12" t="s">
        <v>3555</v>
      </c>
      <c r="W417" s="18"/>
      <c r="X417" s="18"/>
      <c r="Y417" s="18"/>
      <c r="Z417" s="18"/>
      <c r="AA417" s="18"/>
      <c r="AB417" s="12" t="s">
        <v>936</v>
      </c>
      <c r="AC417" s="13">
        <v>522</v>
      </c>
      <c r="AD417" s="12" t="s">
        <v>5690</v>
      </c>
      <c r="AE417" s="12" t="s">
        <v>5687</v>
      </c>
      <c r="AF417" s="12" t="s">
        <v>1036</v>
      </c>
      <c r="AG417" s="12" t="s">
        <v>5689</v>
      </c>
      <c r="AH417" s="12"/>
      <c r="AI417" s="12" t="s">
        <v>5628</v>
      </c>
      <c r="AJ417" s="12" t="s">
        <v>950</v>
      </c>
      <c r="AK417" s="12" t="s">
        <v>5644</v>
      </c>
      <c r="AL417" s="12" t="s">
        <v>5643</v>
      </c>
    </row>
    <row r="418" spans="1:38" hidden="1" x14ac:dyDescent="0.25">
      <c r="A418" s="17">
        <v>830113831</v>
      </c>
      <c r="B418" s="14">
        <v>40022</v>
      </c>
      <c r="C418" s="12" t="s">
        <v>5628</v>
      </c>
      <c r="D418" s="12" t="s">
        <v>5688</v>
      </c>
      <c r="E418" s="12" t="s">
        <v>934</v>
      </c>
      <c r="F418" s="3" t="s">
        <v>933</v>
      </c>
      <c r="G418" s="12" t="s">
        <v>932</v>
      </c>
      <c r="H418" s="12" t="s">
        <v>3580</v>
      </c>
      <c r="I418" s="12" t="s">
        <v>3579</v>
      </c>
      <c r="J418" s="12" t="s">
        <v>931</v>
      </c>
      <c r="K418" s="12" t="s">
        <v>930</v>
      </c>
      <c r="L418" s="12" t="s">
        <v>929</v>
      </c>
      <c r="M418" s="4">
        <v>7129732</v>
      </c>
      <c r="N418" s="4">
        <v>0</v>
      </c>
      <c r="O418" s="4">
        <v>7129732</v>
      </c>
      <c r="P418" s="4">
        <v>0</v>
      </c>
      <c r="Q418" s="4">
        <v>7129732</v>
      </c>
      <c r="R418" s="68">
        <f t="shared" si="6"/>
        <v>1</v>
      </c>
      <c r="S418" s="3" t="s">
        <v>957</v>
      </c>
      <c r="T418" s="12" t="s">
        <v>6183</v>
      </c>
      <c r="U418" s="12" t="s">
        <v>3693</v>
      </c>
      <c r="V418" s="12" t="s">
        <v>3555</v>
      </c>
      <c r="W418" s="18"/>
      <c r="X418" s="18"/>
      <c r="Y418" s="18"/>
      <c r="Z418" s="18"/>
      <c r="AA418" s="18"/>
      <c r="AB418" s="12" t="s">
        <v>936</v>
      </c>
      <c r="AC418" s="13">
        <v>522</v>
      </c>
      <c r="AD418" s="12" t="s">
        <v>5687</v>
      </c>
      <c r="AE418" s="12" t="s">
        <v>5684</v>
      </c>
      <c r="AF418" s="12" t="s">
        <v>1035</v>
      </c>
      <c r="AG418" s="12" t="s">
        <v>5686</v>
      </c>
      <c r="AH418" s="12"/>
      <c r="AI418" s="12" t="s">
        <v>5628</v>
      </c>
      <c r="AJ418" s="12" t="s">
        <v>950</v>
      </c>
      <c r="AK418" s="12" t="s">
        <v>5644</v>
      </c>
      <c r="AL418" s="12" t="s">
        <v>5643</v>
      </c>
    </row>
    <row r="419" spans="1:38" hidden="1" x14ac:dyDescent="0.25">
      <c r="A419" s="17">
        <v>900298372</v>
      </c>
      <c r="B419" s="14">
        <v>40122</v>
      </c>
      <c r="C419" s="12" t="s">
        <v>5628</v>
      </c>
      <c r="D419" s="12" t="s">
        <v>5685</v>
      </c>
      <c r="E419" s="12" t="s">
        <v>934</v>
      </c>
      <c r="F419" s="3" t="s">
        <v>933</v>
      </c>
      <c r="G419" s="12" t="s">
        <v>932</v>
      </c>
      <c r="H419" s="12" t="s">
        <v>3580</v>
      </c>
      <c r="I419" s="12" t="s">
        <v>3579</v>
      </c>
      <c r="J419" s="12" t="s">
        <v>931</v>
      </c>
      <c r="K419" s="12" t="s">
        <v>930</v>
      </c>
      <c r="L419" s="12" t="s">
        <v>929</v>
      </c>
      <c r="M419" s="4">
        <v>169932</v>
      </c>
      <c r="N419" s="4">
        <v>0</v>
      </c>
      <c r="O419" s="4">
        <v>169932</v>
      </c>
      <c r="P419" s="4">
        <v>0</v>
      </c>
      <c r="Q419" s="4">
        <v>169932</v>
      </c>
      <c r="R419" s="68">
        <f t="shared" si="6"/>
        <v>1</v>
      </c>
      <c r="S419" s="3" t="s">
        <v>957</v>
      </c>
      <c r="T419" s="12" t="s">
        <v>6173</v>
      </c>
      <c r="U419" s="12" t="s">
        <v>3680</v>
      </c>
      <c r="V419" s="12" t="s">
        <v>3555</v>
      </c>
      <c r="W419" s="18"/>
      <c r="X419" s="18"/>
      <c r="Y419" s="18"/>
      <c r="Z419" s="18"/>
      <c r="AA419" s="18"/>
      <c r="AB419" s="12" t="s">
        <v>936</v>
      </c>
      <c r="AC419" s="13">
        <v>522</v>
      </c>
      <c r="AD419" s="12" t="s">
        <v>5684</v>
      </c>
      <c r="AE419" s="12" t="s">
        <v>5681</v>
      </c>
      <c r="AF419" s="12" t="s">
        <v>1034</v>
      </c>
      <c r="AG419" s="12" t="s">
        <v>5683</v>
      </c>
      <c r="AH419" s="12"/>
      <c r="AI419" s="12" t="s">
        <v>5628</v>
      </c>
      <c r="AJ419" s="12" t="s">
        <v>950</v>
      </c>
      <c r="AK419" s="12" t="s">
        <v>5644</v>
      </c>
      <c r="AL419" s="12" t="s">
        <v>5643</v>
      </c>
    </row>
    <row r="420" spans="1:38" hidden="1" x14ac:dyDescent="0.25">
      <c r="A420" s="17">
        <v>860066942</v>
      </c>
      <c r="B420" s="14">
        <v>40222</v>
      </c>
      <c r="C420" s="12" t="s">
        <v>5628</v>
      </c>
      <c r="D420" s="12" t="s">
        <v>5682</v>
      </c>
      <c r="E420" s="12" t="s">
        <v>934</v>
      </c>
      <c r="F420" s="3" t="s">
        <v>933</v>
      </c>
      <c r="G420" s="12" t="s">
        <v>932</v>
      </c>
      <c r="H420" s="12" t="s">
        <v>3580</v>
      </c>
      <c r="I420" s="12" t="s">
        <v>3579</v>
      </c>
      <c r="J420" s="12" t="s">
        <v>931</v>
      </c>
      <c r="K420" s="12" t="s">
        <v>930</v>
      </c>
      <c r="L420" s="12" t="s">
        <v>929</v>
      </c>
      <c r="M420" s="4">
        <v>25457228</v>
      </c>
      <c r="N420" s="4">
        <v>0</v>
      </c>
      <c r="O420" s="4">
        <v>25457228</v>
      </c>
      <c r="P420" s="4">
        <v>0</v>
      </c>
      <c r="Q420" s="4">
        <v>25457228</v>
      </c>
      <c r="R420" s="68">
        <f t="shared" si="6"/>
        <v>1</v>
      </c>
      <c r="S420" s="3" t="s">
        <v>957</v>
      </c>
      <c r="T420" s="12" t="s">
        <v>6133</v>
      </c>
      <c r="U420" s="12" t="s">
        <v>3639</v>
      </c>
      <c r="V420" s="12" t="s">
        <v>3555</v>
      </c>
      <c r="W420" s="18"/>
      <c r="X420" s="18"/>
      <c r="Y420" s="18"/>
      <c r="Z420" s="18"/>
      <c r="AA420" s="18"/>
      <c r="AB420" s="12" t="s">
        <v>936</v>
      </c>
      <c r="AC420" s="13">
        <v>522</v>
      </c>
      <c r="AD420" s="12" t="s">
        <v>5681</v>
      </c>
      <c r="AE420" s="12" t="s">
        <v>5678</v>
      </c>
      <c r="AF420" s="12" t="s">
        <v>1033</v>
      </c>
      <c r="AG420" s="12" t="s">
        <v>5680</v>
      </c>
      <c r="AH420" s="12"/>
      <c r="AI420" s="12" t="s">
        <v>5628</v>
      </c>
      <c r="AJ420" s="12" t="s">
        <v>950</v>
      </c>
      <c r="AK420" s="12" t="s">
        <v>5644</v>
      </c>
      <c r="AL420" s="12" t="s">
        <v>5643</v>
      </c>
    </row>
    <row r="421" spans="1:38" hidden="1" x14ac:dyDescent="0.25">
      <c r="A421" s="17">
        <v>900226715</v>
      </c>
      <c r="B421" s="14">
        <v>40322</v>
      </c>
      <c r="C421" s="12" t="s">
        <v>5628</v>
      </c>
      <c r="D421" s="12" t="s">
        <v>5679</v>
      </c>
      <c r="E421" s="12" t="s">
        <v>934</v>
      </c>
      <c r="F421" s="3" t="s">
        <v>933</v>
      </c>
      <c r="G421" s="12" t="s">
        <v>932</v>
      </c>
      <c r="H421" s="12" t="s">
        <v>3580</v>
      </c>
      <c r="I421" s="12" t="s">
        <v>3579</v>
      </c>
      <c r="J421" s="12" t="s">
        <v>931</v>
      </c>
      <c r="K421" s="12" t="s">
        <v>930</v>
      </c>
      <c r="L421" s="12" t="s">
        <v>929</v>
      </c>
      <c r="M421" s="4">
        <v>169932</v>
      </c>
      <c r="N421" s="4">
        <v>0</v>
      </c>
      <c r="O421" s="4">
        <v>169932</v>
      </c>
      <c r="P421" s="4">
        <v>0</v>
      </c>
      <c r="Q421" s="4">
        <v>169932</v>
      </c>
      <c r="R421" s="68">
        <f t="shared" si="6"/>
        <v>1</v>
      </c>
      <c r="S421" s="3" t="s">
        <v>957</v>
      </c>
      <c r="T421" s="12" t="s">
        <v>7163</v>
      </c>
      <c r="U421" s="12" t="s">
        <v>3792</v>
      </c>
      <c r="V421" s="12" t="s">
        <v>3555</v>
      </c>
      <c r="W421" s="18"/>
      <c r="X421" s="18"/>
      <c r="Y421" s="18"/>
      <c r="Z421" s="18"/>
      <c r="AA421" s="18"/>
      <c r="AB421" s="12" t="s">
        <v>936</v>
      </c>
      <c r="AC421" s="13">
        <v>522</v>
      </c>
      <c r="AD421" s="12" t="s">
        <v>5678</v>
      </c>
      <c r="AE421" s="12" t="s">
        <v>5675</v>
      </c>
      <c r="AF421" s="12" t="s">
        <v>1032</v>
      </c>
      <c r="AG421" s="12" t="s">
        <v>5677</v>
      </c>
      <c r="AH421" s="12"/>
      <c r="AI421" s="12" t="s">
        <v>5628</v>
      </c>
      <c r="AJ421" s="12" t="s">
        <v>950</v>
      </c>
      <c r="AK421" s="12" t="s">
        <v>5644</v>
      </c>
      <c r="AL421" s="12" t="s">
        <v>5643</v>
      </c>
    </row>
    <row r="422" spans="1:38" hidden="1" x14ac:dyDescent="0.25">
      <c r="A422" s="17">
        <v>800088702</v>
      </c>
      <c r="B422" s="14">
        <v>40422</v>
      </c>
      <c r="C422" s="12" t="s">
        <v>5628</v>
      </c>
      <c r="D422" s="12" t="s">
        <v>5676</v>
      </c>
      <c r="E422" s="12" t="s">
        <v>934</v>
      </c>
      <c r="F422" s="3" t="s">
        <v>933</v>
      </c>
      <c r="G422" s="12" t="s">
        <v>932</v>
      </c>
      <c r="H422" s="12" t="s">
        <v>3580</v>
      </c>
      <c r="I422" s="12" t="s">
        <v>3579</v>
      </c>
      <c r="J422" s="12" t="s">
        <v>931</v>
      </c>
      <c r="K422" s="12" t="s">
        <v>930</v>
      </c>
      <c r="L422" s="12" t="s">
        <v>929</v>
      </c>
      <c r="M422" s="4">
        <v>9694828</v>
      </c>
      <c r="N422" s="4">
        <v>0</v>
      </c>
      <c r="O422" s="4">
        <v>9694828</v>
      </c>
      <c r="P422" s="4">
        <v>0</v>
      </c>
      <c r="Q422" s="4">
        <v>9694828</v>
      </c>
      <c r="R422" s="68">
        <f t="shared" si="6"/>
        <v>1</v>
      </c>
      <c r="S422" s="3" t="s">
        <v>957</v>
      </c>
      <c r="T422" s="12" t="s">
        <v>6153</v>
      </c>
      <c r="U422" s="12" t="s">
        <v>3578</v>
      </c>
      <c r="V422" s="12" t="s">
        <v>3555</v>
      </c>
      <c r="W422" s="18"/>
      <c r="X422" s="18"/>
      <c r="Y422" s="18"/>
      <c r="Z422" s="18"/>
      <c r="AA422" s="18"/>
      <c r="AB422" s="12" t="s">
        <v>936</v>
      </c>
      <c r="AC422" s="13">
        <v>522</v>
      </c>
      <c r="AD422" s="12" t="s">
        <v>5675</v>
      </c>
      <c r="AE422" s="12" t="s">
        <v>5672</v>
      </c>
      <c r="AF422" s="12" t="s">
        <v>1031</v>
      </c>
      <c r="AG422" s="12" t="s">
        <v>5674</v>
      </c>
      <c r="AH422" s="12"/>
      <c r="AI422" s="12" t="s">
        <v>5628</v>
      </c>
      <c r="AJ422" s="12" t="s">
        <v>950</v>
      </c>
      <c r="AK422" s="12" t="s">
        <v>5644</v>
      </c>
      <c r="AL422" s="12" t="s">
        <v>5643</v>
      </c>
    </row>
    <row r="423" spans="1:38" hidden="1" x14ac:dyDescent="0.25">
      <c r="A423" s="17">
        <v>830003564</v>
      </c>
      <c r="B423" s="14">
        <v>40522</v>
      </c>
      <c r="C423" s="12" t="s">
        <v>5628</v>
      </c>
      <c r="D423" s="12" t="s">
        <v>5673</v>
      </c>
      <c r="E423" s="12" t="s">
        <v>934</v>
      </c>
      <c r="F423" s="3" t="s">
        <v>933</v>
      </c>
      <c r="G423" s="12" t="s">
        <v>932</v>
      </c>
      <c r="H423" s="12" t="s">
        <v>3580</v>
      </c>
      <c r="I423" s="12" t="s">
        <v>3579</v>
      </c>
      <c r="J423" s="12" t="s">
        <v>931</v>
      </c>
      <c r="K423" s="12" t="s">
        <v>930</v>
      </c>
      <c r="L423" s="12" t="s">
        <v>929</v>
      </c>
      <c r="M423" s="4">
        <v>8762212</v>
      </c>
      <c r="N423" s="4">
        <v>-10000</v>
      </c>
      <c r="O423" s="4">
        <v>8752212</v>
      </c>
      <c r="P423" s="4">
        <v>0</v>
      </c>
      <c r="Q423" s="4">
        <v>8752212</v>
      </c>
      <c r="R423" s="68">
        <f t="shared" si="6"/>
        <v>1</v>
      </c>
      <c r="S423" s="3" t="s">
        <v>957</v>
      </c>
      <c r="T423" s="12" t="s">
        <v>6148</v>
      </c>
      <c r="U423" s="12" t="s">
        <v>3659</v>
      </c>
      <c r="V423" s="12" t="s">
        <v>3555</v>
      </c>
      <c r="W423" s="18"/>
      <c r="X423" s="18"/>
      <c r="Y423" s="18"/>
      <c r="Z423" s="18"/>
      <c r="AA423" s="18"/>
      <c r="AB423" s="12" t="s">
        <v>936</v>
      </c>
      <c r="AC423" s="13">
        <v>522</v>
      </c>
      <c r="AD423" s="12" t="s">
        <v>5672</v>
      </c>
      <c r="AE423" s="12" t="s">
        <v>5669</v>
      </c>
      <c r="AF423" s="12" t="s">
        <v>1030</v>
      </c>
      <c r="AG423" s="12" t="s">
        <v>5671</v>
      </c>
      <c r="AH423" s="12"/>
      <c r="AI423" s="12" t="s">
        <v>5628</v>
      </c>
      <c r="AJ423" s="12" t="s">
        <v>950</v>
      </c>
      <c r="AK423" s="12" t="s">
        <v>5644</v>
      </c>
      <c r="AL423" s="12" t="s">
        <v>5643</v>
      </c>
    </row>
    <row r="424" spans="1:38" hidden="1" x14ac:dyDescent="0.25">
      <c r="A424" s="17">
        <v>901037916</v>
      </c>
      <c r="B424" s="14">
        <v>40622</v>
      </c>
      <c r="C424" s="12" t="s">
        <v>5628</v>
      </c>
      <c r="D424" s="12" t="s">
        <v>5670</v>
      </c>
      <c r="E424" s="12" t="s">
        <v>934</v>
      </c>
      <c r="F424" s="3" t="s">
        <v>933</v>
      </c>
      <c r="G424" s="12" t="s">
        <v>932</v>
      </c>
      <c r="H424" s="12" t="s">
        <v>3580</v>
      </c>
      <c r="I424" s="12" t="s">
        <v>3579</v>
      </c>
      <c r="J424" s="12" t="s">
        <v>931</v>
      </c>
      <c r="K424" s="12" t="s">
        <v>930</v>
      </c>
      <c r="L424" s="12" t="s">
        <v>929</v>
      </c>
      <c r="M424" s="4">
        <v>190332</v>
      </c>
      <c r="N424" s="4">
        <v>0</v>
      </c>
      <c r="O424" s="4">
        <v>190332</v>
      </c>
      <c r="P424" s="4">
        <v>0</v>
      </c>
      <c r="Q424" s="4">
        <v>190332</v>
      </c>
      <c r="R424" s="68">
        <f t="shared" si="6"/>
        <v>1</v>
      </c>
      <c r="S424" s="3" t="s">
        <v>957</v>
      </c>
      <c r="T424" s="12" t="s">
        <v>6143</v>
      </c>
      <c r="U424" s="12" t="s">
        <v>3654</v>
      </c>
      <c r="V424" s="12" t="s">
        <v>3555</v>
      </c>
      <c r="W424" s="18"/>
      <c r="X424" s="18"/>
      <c r="Y424" s="18"/>
      <c r="Z424" s="18"/>
      <c r="AA424" s="18"/>
      <c r="AB424" s="12" t="s">
        <v>936</v>
      </c>
      <c r="AC424" s="13">
        <v>522</v>
      </c>
      <c r="AD424" s="12" t="s">
        <v>5669</v>
      </c>
      <c r="AE424" s="12" t="s">
        <v>5666</v>
      </c>
      <c r="AF424" s="12" t="s">
        <v>1029</v>
      </c>
      <c r="AG424" s="12" t="s">
        <v>5668</v>
      </c>
      <c r="AH424" s="12"/>
      <c r="AI424" s="12" t="s">
        <v>5628</v>
      </c>
      <c r="AJ424" s="12" t="s">
        <v>950</v>
      </c>
      <c r="AK424" s="12" t="s">
        <v>5644</v>
      </c>
      <c r="AL424" s="12" t="s">
        <v>5643</v>
      </c>
    </row>
    <row r="425" spans="1:38" hidden="1" x14ac:dyDescent="0.25">
      <c r="A425" s="17">
        <v>901097473</v>
      </c>
      <c r="B425" s="14">
        <v>40722</v>
      </c>
      <c r="C425" s="12" t="s">
        <v>5628</v>
      </c>
      <c r="D425" s="12" t="s">
        <v>5667</v>
      </c>
      <c r="E425" s="12" t="s">
        <v>934</v>
      </c>
      <c r="F425" s="3" t="s">
        <v>933</v>
      </c>
      <c r="G425" s="12" t="s">
        <v>932</v>
      </c>
      <c r="H425" s="12" t="s">
        <v>3580</v>
      </c>
      <c r="I425" s="12" t="s">
        <v>3579</v>
      </c>
      <c r="J425" s="12" t="s">
        <v>931</v>
      </c>
      <c r="K425" s="12" t="s">
        <v>930</v>
      </c>
      <c r="L425" s="12" t="s">
        <v>929</v>
      </c>
      <c r="M425" s="4">
        <v>741812</v>
      </c>
      <c r="N425" s="4">
        <v>0</v>
      </c>
      <c r="O425" s="4">
        <v>741812</v>
      </c>
      <c r="P425" s="4">
        <v>0</v>
      </c>
      <c r="Q425" s="4">
        <v>741812</v>
      </c>
      <c r="R425" s="68">
        <f t="shared" si="6"/>
        <v>1</v>
      </c>
      <c r="S425" s="3" t="s">
        <v>957</v>
      </c>
      <c r="T425" s="12" t="s">
        <v>7162</v>
      </c>
      <c r="U425" s="12" t="s">
        <v>3771</v>
      </c>
      <c r="V425" s="12" t="s">
        <v>3555</v>
      </c>
      <c r="W425" s="18"/>
      <c r="X425" s="18"/>
      <c r="Y425" s="18"/>
      <c r="Z425" s="18"/>
      <c r="AA425" s="18"/>
      <c r="AB425" s="12" t="s">
        <v>936</v>
      </c>
      <c r="AC425" s="13">
        <v>522</v>
      </c>
      <c r="AD425" s="12" t="s">
        <v>5666</v>
      </c>
      <c r="AE425" s="12" t="s">
        <v>5381</v>
      </c>
      <c r="AF425" s="12" t="s">
        <v>1028</v>
      </c>
      <c r="AG425" s="12" t="s">
        <v>5665</v>
      </c>
      <c r="AH425" s="12"/>
      <c r="AI425" s="12" t="s">
        <v>5628</v>
      </c>
      <c r="AJ425" s="12" t="s">
        <v>950</v>
      </c>
      <c r="AK425" s="12" t="s">
        <v>5644</v>
      </c>
      <c r="AL425" s="12" t="s">
        <v>5643</v>
      </c>
    </row>
    <row r="426" spans="1:38" hidden="1" x14ac:dyDescent="0.25">
      <c r="A426" s="17">
        <v>900156264</v>
      </c>
      <c r="B426" s="14">
        <v>40822</v>
      </c>
      <c r="C426" s="12" t="s">
        <v>5628</v>
      </c>
      <c r="D426" s="12" t="s">
        <v>5664</v>
      </c>
      <c r="E426" s="12" t="s">
        <v>934</v>
      </c>
      <c r="F426" s="3" t="s">
        <v>933</v>
      </c>
      <c r="G426" s="12" t="s">
        <v>932</v>
      </c>
      <c r="H426" s="12" t="s">
        <v>3580</v>
      </c>
      <c r="I426" s="12" t="s">
        <v>3579</v>
      </c>
      <c r="J426" s="12" t="s">
        <v>931</v>
      </c>
      <c r="K426" s="12" t="s">
        <v>930</v>
      </c>
      <c r="L426" s="12" t="s">
        <v>929</v>
      </c>
      <c r="M426" s="4">
        <v>3195116</v>
      </c>
      <c r="N426" s="4">
        <v>0</v>
      </c>
      <c r="O426" s="4">
        <v>3195116</v>
      </c>
      <c r="P426" s="4">
        <v>0</v>
      </c>
      <c r="Q426" s="4">
        <v>3195116</v>
      </c>
      <c r="R426" s="68">
        <f t="shared" si="6"/>
        <v>1</v>
      </c>
      <c r="S426" s="3" t="s">
        <v>957</v>
      </c>
      <c r="T426" s="12" t="s">
        <v>6138</v>
      </c>
      <c r="U426" s="12" t="s">
        <v>3648</v>
      </c>
      <c r="V426" s="12" t="s">
        <v>3555</v>
      </c>
      <c r="W426" s="18"/>
      <c r="X426" s="18"/>
      <c r="Y426" s="18"/>
      <c r="Z426" s="18"/>
      <c r="AA426" s="18"/>
      <c r="AB426" s="12" t="s">
        <v>936</v>
      </c>
      <c r="AC426" s="13">
        <v>522</v>
      </c>
      <c r="AD426" s="12" t="s">
        <v>5381</v>
      </c>
      <c r="AE426" s="12" t="s">
        <v>3554</v>
      </c>
      <c r="AF426" s="12" t="s">
        <v>1027</v>
      </c>
      <c r="AG426" s="12" t="s">
        <v>5663</v>
      </c>
      <c r="AH426" s="12"/>
      <c r="AI426" s="12" t="s">
        <v>5628</v>
      </c>
      <c r="AJ426" s="12" t="s">
        <v>950</v>
      </c>
      <c r="AK426" s="12" t="s">
        <v>5644</v>
      </c>
      <c r="AL426" s="12" t="s">
        <v>5643</v>
      </c>
    </row>
    <row r="427" spans="1:38" hidden="1" x14ac:dyDescent="0.25">
      <c r="A427" s="17">
        <v>800130907</v>
      </c>
      <c r="B427" s="14">
        <v>40922</v>
      </c>
      <c r="C427" s="12" t="s">
        <v>5628</v>
      </c>
      <c r="D427" s="12" t="s">
        <v>5662</v>
      </c>
      <c r="E427" s="12" t="s">
        <v>934</v>
      </c>
      <c r="F427" s="3" t="s">
        <v>933</v>
      </c>
      <c r="G427" s="12" t="s">
        <v>932</v>
      </c>
      <c r="H427" s="12" t="s">
        <v>3580</v>
      </c>
      <c r="I427" s="12" t="s">
        <v>3579</v>
      </c>
      <c r="J427" s="12" t="s">
        <v>931</v>
      </c>
      <c r="K427" s="12" t="s">
        <v>930</v>
      </c>
      <c r="L427" s="12" t="s">
        <v>929</v>
      </c>
      <c r="M427" s="4">
        <v>4783868</v>
      </c>
      <c r="N427" s="4">
        <v>0</v>
      </c>
      <c r="O427" s="4">
        <v>4783868</v>
      </c>
      <c r="P427" s="4">
        <v>0</v>
      </c>
      <c r="Q427" s="4">
        <v>4783868</v>
      </c>
      <c r="R427" s="68">
        <f t="shared" si="6"/>
        <v>1</v>
      </c>
      <c r="S427" s="3" t="s">
        <v>957</v>
      </c>
      <c r="T427" s="12" t="s">
        <v>6109</v>
      </c>
      <c r="U427" s="12" t="s">
        <v>3600</v>
      </c>
      <c r="V427" s="12" t="s">
        <v>3555</v>
      </c>
      <c r="W427" s="18"/>
      <c r="X427" s="18"/>
      <c r="Y427" s="18"/>
      <c r="Z427" s="18"/>
      <c r="AA427" s="18"/>
      <c r="AB427" s="12" t="s">
        <v>936</v>
      </c>
      <c r="AC427" s="13">
        <v>522</v>
      </c>
      <c r="AD427" s="12" t="s">
        <v>3554</v>
      </c>
      <c r="AE427" s="12" t="s">
        <v>5444</v>
      </c>
      <c r="AF427" s="12" t="s">
        <v>1026</v>
      </c>
      <c r="AG427" s="12" t="s">
        <v>5661</v>
      </c>
      <c r="AH427" s="12"/>
      <c r="AI427" s="12" t="s">
        <v>5628</v>
      </c>
      <c r="AJ427" s="12" t="s">
        <v>950</v>
      </c>
      <c r="AK427" s="12" t="s">
        <v>5644</v>
      </c>
      <c r="AL427" s="12" t="s">
        <v>5643</v>
      </c>
    </row>
    <row r="428" spans="1:38" hidden="1" x14ac:dyDescent="0.25">
      <c r="A428" s="17">
        <v>800251440</v>
      </c>
      <c r="B428" s="14">
        <v>41022</v>
      </c>
      <c r="C428" s="12" t="s">
        <v>5628</v>
      </c>
      <c r="D428" s="12" t="s">
        <v>5660</v>
      </c>
      <c r="E428" s="12" t="s">
        <v>934</v>
      </c>
      <c r="F428" s="3" t="s">
        <v>933</v>
      </c>
      <c r="G428" s="12" t="s">
        <v>932</v>
      </c>
      <c r="H428" s="12" t="s">
        <v>3580</v>
      </c>
      <c r="I428" s="12" t="s">
        <v>3579</v>
      </c>
      <c r="J428" s="12" t="s">
        <v>931</v>
      </c>
      <c r="K428" s="12" t="s">
        <v>930</v>
      </c>
      <c r="L428" s="12" t="s">
        <v>929</v>
      </c>
      <c r="M428" s="4">
        <v>26837832</v>
      </c>
      <c r="N428" s="4">
        <v>0</v>
      </c>
      <c r="O428" s="4">
        <v>26837832</v>
      </c>
      <c r="P428" s="4">
        <v>0</v>
      </c>
      <c r="Q428" s="4">
        <v>26837832</v>
      </c>
      <c r="R428" s="68">
        <f t="shared" si="6"/>
        <v>1</v>
      </c>
      <c r="S428" s="3" t="s">
        <v>957</v>
      </c>
      <c r="T428" s="12" t="s">
        <v>6105</v>
      </c>
      <c r="U428" s="12" t="s">
        <v>3594</v>
      </c>
      <c r="V428" s="12" t="s">
        <v>3555</v>
      </c>
      <c r="W428" s="18"/>
      <c r="X428" s="18"/>
      <c r="Y428" s="18"/>
      <c r="Z428" s="18"/>
      <c r="AA428" s="18"/>
      <c r="AB428" s="12" t="s">
        <v>936</v>
      </c>
      <c r="AC428" s="13">
        <v>522</v>
      </c>
      <c r="AD428" s="12" t="s">
        <v>5444</v>
      </c>
      <c r="AE428" s="12" t="s">
        <v>5277</v>
      </c>
      <c r="AF428" s="12" t="s">
        <v>1025</v>
      </c>
      <c r="AG428" s="12" t="s">
        <v>5659</v>
      </c>
      <c r="AH428" s="12"/>
      <c r="AI428" s="12" t="s">
        <v>5628</v>
      </c>
      <c r="AJ428" s="12" t="s">
        <v>950</v>
      </c>
      <c r="AK428" s="12" t="s">
        <v>5644</v>
      </c>
      <c r="AL428" s="12" t="s">
        <v>5643</v>
      </c>
    </row>
    <row r="429" spans="1:38" hidden="1" x14ac:dyDescent="0.25">
      <c r="A429" s="17">
        <v>800170433</v>
      </c>
      <c r="B429" s="14">
        <v>41122</v>
      </c>
      <c r="C429" s="12" t="s">
        <v>5628</v>
      </c>
      <c r="D429" s="12" t="s">
        <v>5658</v>
      </c>
      <c r="E429" s="12" t="s">
        <v>934</v>
      </c>
      <c r="F429" s="3" t="s">
        <v>933</v>
      </c>
      <c r="G429" s="12" t="s">
        <v>932</v>
      </c>
      <c r="H429" s="12" t="s">
        <v>967</v>
      </c>
      <c r="I429" s="12" t="s">
        <v>966</v>
      </c>
      <c r="J429" s="12" t="s">
        <v>931</v>
      </c>
      <c r="K429" s="12" t="s">
        <v>930</v>
      </c>
      <c r="L429" s="12" t="s">
        <v>929</v>
      </c>
      <c r="M429" s="4">
        <v>1556736</v>
      </c>
      <c r="N429" s="4">
        <v>0</v>
      </c>
      <c r="O429" s="4">
        <v>1556736</v>
      </c>
      <c r="P429" s="4">
        <v>0</v>
      </c>
      <c r="Q429" s="4">
        <v>1556736</v>
      </c>
      <c r="R429" s="68">
        <f t="shared" si="6"/>
        <v>1</v>
      </c>
      <c r="S429" s="3" t="s">
        <v>957</v>
      </c>
      <c r="T429" s="12" t="s">
        <v>5989</v>
      </c>
      <c r="U429" s="12" t="s">
        <v>956</v>
      </c>
      <c r="V429" s="12" t="s">
        <v>3555</v>
      </c>
      <c r="W429" s="18"/>
      <c r="X429" s="18"/>
      <c r="Y429" s="18"/>
      <c r="Z429" s="18"/>
      <c r="AA429" s="18"/>
      <c r="AB429" s="12" t="s">
        <v>936</v>
      </c>
      <c r="AC429" s="13">
        <v>522</v>
      </c>
      <c r="AD429" s="12" t="s">
        <v>5277</v>
      </c>
      <c r="AE429" s="12" t="s">
        <v>5293</v>
      </c>
      <c r="AF429" s="12" t="s">
        <v>1024</v>
      </c>
      <c r="AG429" s="12" t="s">
        <v>5657</v>
      </c>
      <c r="AH429" s="12"/>
      <c r="AI429" s="12" t="s">
        <v>5628</v>
      </c>
      <c r="AJ429" s="12" t="s">
        <v>950</v>
      </c>
      <c r="AK429" s="12" t="s">
        <v>5644</v>
      </c>
      <c r="AL429" s="12" t="s">
        <v>5643</v>
      </c>
    </row>
    <row r="430" spans="1:38" hidden="1" x14ac:dyDescent="0.25">
      <c r="A430" s="17">
        <v>800253055</v>
      </c>
      <c r="B430" s="14">
        <v>41222</v>
      </c>
      <c r="C430" s="12" t="s">
        <v>5628</v>
      </c>
      <c r="D430" s="12" t="s">
        <v>5656</v>
      </c>
      <c r="E430" s="12" t="s">
        <v>934</v>
      </c>
      <c r="F430" s="3" t="s">
        <v>933</v>
      </c>
      <c r="G430" s="12" t="s">
        <v>932</v>
      </c>
      <c r="H430" s="12" t="s">
        <v>3588</v>
      </c>
      <c r="I430" s="12" t="s">
        <v>3587</v>
      </c>
      <c r="J430" s="12" t="s">
        <v>931</v>
      </c>
      <c r="K430" s="12" t="s">
        <v>930</v>
      </c>
      <c r="L430" s="12" t="s">
        <v>929</v>
      </c>
      <c r="M430" s="4">
        <v>5878350</v>
      </c>
      <c r="N430" s="4">
        <v>0</v>
      </c>
      <c r="O430" s="4">
        <v>5878350</v>
      </c>
      <c r="P430" s="4">
        <v>0</v>
      </c>
      <c r="Q430" s="4">
        <v>5878350</v>
      </c>
      <c r="R430" s="68">
        <f t="shared" si="6"/>
        <v>1</v>
      </c>
      <c r="S430" s="3" t="s">
        <v>957</v>
      </c>
      <c r="T430" s="12" t="s">
        <v>6100</v>
      </c>
      <c r="U430" s="12" t="s">
        <v>3586</v>
      </c>
      <c r="V430" s="12" t="s">
        <v>3555</v>
      </c>
      <c r="W430" s="18"/>
      <c r="X430" s="18"/>
      <c r="Y430" s="18"/>
      <c r="Z430" s="18"/>
      <c r="AA430" s="18"/>
      <c r="AB430" s="12" t="s">
        <v>936</v>
      </c>
      <c r="AC430" s="13">
        <v>522</v>
      </c>
      <c r="AD430" s="12" t="s">
        <v>5293</v>
      </c>
      <c r="AE430" s="12" t="s">
        <v>5262</v>
      </c>
      <c r="AF430" s="12" t="s">
        <v>1023</v>
      </c>
      <c r="AG430" s="12" t="s">
        <v>5655</v>
      </c>
      <c r="AH430" s="12"/>
      <c r="AI430" s="12" t="s">
        <v>5628</v>
      </c>
      <c r="AJ430" s="12" t="s">
        <v>950</v>
      </c>
      <c r="AK430" s="12" t="s">
        <v>5644</v>
      </c>
      <c r="AL430" s="12" t="s">
        <v>5643</v>
      </c>
    </row>
    <row r="431" spans="1:38" hidden="1" x14ac:dyDescent="0.25">
      <c r="A431" s="17">
        <v>800224808</v>
      </c>
      <c r="B431" s="14">
        <v>41322</v>
      </c>
      <c r="C431" s="12" t="s">
        <v>5628</v>
      </c>
      <c r="D431" s="12" t="s">
        <v>5654</v>
      </c>
      <c r="E431" s="12" t="s">
        <v>934</v>
      </c>
      <c r="F431" s="3" t="s">
        <v>933</v>
      </c>
      <c r="G431" s="12" t="s">
        <v>932</v>
      </c>
      <c r="H431" s="12" t="s">
        <v>3588</v>
      </c>
      <c r="I431" s="12" t="s">
        <v>3587</v>
      </c>
      <c r="J431" s="12" t="s">
        <v>931</v>
      </c>
      <c r="K431" s="12" t="s">
        <v>930</v>
      </c>
      <c r="L431" s="12" t="s">
        <v>929</v>
      </c>
      <c r="M431" s="4">
        <v>28339350</v>
      </c>
      <c r="N431" s="4">
        <v>0</v>
      </c>
      <c r="O431" s="4">
        <v>28339350</v>
      </c>
      <c r="P431" s="4">
        <v>0</v>
      </c>
      <c r="Q431" s="4">
        <v>28339350</v>
      </c>
      <c r="R431" s="68">
        <f t="shared" si="6"/>
        <v>1</v>
      </c>
      <c r="S431" s="3" t="s">
        <v>957</v>
      </c>
      <c r="T431" s="12" t="s">
        <v>6118</v>
      </c>
      <c r="U431" s="12" t="s">
        <v>3619</v>
      </c>
      <c r="V431" s="12" t="s">
        <v>3555</v>
      </c>
      <c r="W431" s="18"/>
      <c r="X431" s="18"/>
      <c r="Y431" s="18"/>
      <c r="Z431" s="18"/>
      <c r="AA431" s="18"/>
      <c r="AB431" s="12" t="s">
        <v>936</v>
      </c>
      <c r="AC431" s="13">
        <v>522</v>
      </c>
      <c r="AD431" s="12" t="s">
        <v>5262</v>
      </c>
      <c r="AE431" s="12" t="s">
        <v>5250</v>
      </c>
      <c r="AF431" s="12" t="s">
        <v>1022</v>
      </c>
      <c r="AG431" s="12" t="s">
        <v>5653</v>
      </c>
      <c r="AH431" s="12"/>
      <c r="AI431" s="12" t="s">
        <v>5628</v>
      </c>
      <c r="AJ431" s="12" t="s">
        <v>950</v>
      </c>
      <c r="AK431" s="12" t="s">
        <v>5644</v>
      </c>
      <c r="AL431" s="12" t="s">
        <v>5643</v>
      </c>
    </row>
    <row r="432" spans="1:38" hidden="1" x14ac:dyDescent="0.25">
      <c r="A432" s="17">
        <v>800229739</v>
      </c>
      <c r="B432" s="14">
        <v>41422</v>
      </c>
      <c r="C432" s="12" t="s">
        <v>5628</v>
      </c>
      <c r="D432" s="12" t="s">
        <v>5652</v>
      </c>
      <c r="E432" s="12" t="s">
        <v>934</v>
      </c>
      <c r="F432" s="3" t="s">
        <v>933</v>
      </c>
      <c r="G432" s="12" t="s">
        <v>932</v>
      </c>
      <c r="H432" s="12" t="s">
        <v>3588</v>
      </c>
      <c r="I432" s="12" t="s">
        <v>3587</v>
      </c>
      <c r="J432" s="12" t="s">
        <v>931</v>
      </c>
      <c r="K432" s="12" t="s">
        <v>930</v>
      </c>
      <c r="L432" s="12" t="s">
        <v>929</v>
      </c>
      <c r="M432" s="4">
        <v>13656300</v>
      </c>
      <c r="N432" s="4">
        <v>0</v>
      </c>
      <c r="O432" s="4">
        <v>13656300</v>
      </c>
      <c r="P432" s="4">
        <v>0</v>
      </c>
      <c r="Q432" s="4">
        <v>13656300</v>
      </c>
      <c r="R432" s="68">
        <f t="shared" si="6"/>
        <v>1</v>
      </c>
      <c r="S432" s="3" t="s">
        <v>957</v>
      </c>
      <c r="T432" s="12" t="s">
        <v>6113</v>
      </c>
      <c r="U432" s="12" t="s">
        <v>3613</v>
      </c>
      <c r="V432" s="12" t="s">
        <v>3555</v>
      </c>
      <c r="W432" s="18"/>
      <c r="X432" s="18"/>
      <c r="Y432" s="18"/>
      <c r="Z432" s="18"/>
      <c r="AA432" s="18"/>
      <c r="AB432" s="12" t="s">
        <v>936</v>
      </c>
      <c r="AC432" s="13">
        <v>522</v>
      </c>
      <c r="AD432" s="12" t="s">
        <v>5250</v>
      </c>
      <c r="AE432" s="12" t="s">
        <v>5641</v>
      </c>
      <c r="AF432" s="12" t="s">
        <v>1021</v>
      </c>
      <c r="AG432" s="12" t="s">
        <v>5651</v>
      </c>
      <c r="AH432" s="12"/>
      <c r="AI432" s="12" t="s">
        <v>5628</v>
      </c>
      <c r="AJ432" s="12" t="s">
        <v>950</v>
      </c>
      <c r="AK432" s="12" t="s">
        <v>5644</v>
      </c>
      <c r="AL432" s="12" t="s">
        <v>5643</v>
      </c>
    </row>
    <row r="433" spans="1:38" hidden="1" x14ac:dyDescent="0.25">
      <c r="A433" s="17">
        <v>800227940</v>
      </c>
      <c r="B433" s="14">
        <v>41522</v>
      </c>
      <c r="C433" s="12" t="s">
        <v>5628</v>
      </c>
      <c r="D433" s="12" t="s">
        <v>5650</v>
      </c>
      <c r="E433" s="12" t="s">
        <v>934</v>
      </c>
      <c r="F433" s="3" t="s">
        <v>933</v>
      </c>
      <c r="G433" s="12" t="s">
        <v>932</v>
      </c>
      <c r="H433" s="12" t="s">
        <v>3588</v>
      </c>
      <c r="I433" s="12" t="s">
        <v>3587</v>
      </c>
      <c r="J433" s="12" t="s">
        <v>931</v>
      </c>
      <c r="K433" s="12" t="s">
        <v>930</v>
      </c>
      <c r="L433" s="12" t="s">
        <v>929</v>
      </c>
      <c r="M433" s="4">
        <v>12592725</v>
      </c>
      <c r="N433" s="4">
        <v>0</v>
      </c>
      <c r="O433" s="4">
        <v>12592725</v>
      </c>
      <c r="P433" s="4">
        <v>0</v>
      </c>
      <c r="Q433" s="4">
        <v>12592725</v>
      </c>
      <c r="R433" s="68">
        <f t="shared" si="6"/>
        <v>1</v>
      </c>
      <c r="S433" s="3" t="s">
        <v>957</v>
      </c>
      <c r="T433" s="12" t="s">
        <v>6168</v>
      </c>
      <c r="U433" s="12" t="s">
        <v>3676</v>
      </c>
      <c r="V433" s="12" t="s">
        <v>3555</v>
      </c>
      <c r="W433" s="18"/>
      <c r="X433" s="18"/>
      <c r="Y433" s="18"/>
      <c r="Z433" s="18"/>
      <c r="AA433" s="18"/>
      <c r="AB433" s="12" t="s">
        <v>936</v>
      </c>
      <c r="AC433" s="13">
        <v>522</v>
      </c>
      <c r="AD433" s="12" t="s">
        <v>5641</v>
      </c>
      <c r="AE433" s="12" t="s">
        <v>5638</v>
      </c>
      <c r="AF433" s="12" t="s">
        <v>1020</v>
      </c>
      <c r="AG433" s="12" t="s">
        <v>5649</v>
      </c>
      <c r="AH433" s="12"/>
      <c r="AI433" s="12" t="s">
        <v>5628</v>
      </c>
      <c r="AJ433" s="12" t="s">
        <v>950</v>
      </c>
      <c r="AK433" s="12" t="s">
        <v>5644</v>
      </c>
      <c r="AL433" s="12" t="s">
        <v>5643</v>
      </c>
    </row>
    <row r="434" spans="1:38" hidden="1" x14ac:dyDescent="0.25">
      <c r="A434" s="17">
        <v>899999284</v>
      </c>
      <c r="B434" s="14">
        <v>41622</v>
      </c>
      <c r="C434" s="12" t="s">
        <v>5628</v>
      </c>
      <c r="D434" s="12" t="s">
        <v>5648</v>
      </c>
      <c r="E434" s="12" t="s">
        <v>934</v>
      </c>
      <c r="F434" s="3" t="s">
        <v>933</v>
      </c>
      <c r="G434" s="12" t="s">
        <v>932</v>
      </c>
      <c r="H434" s="12" t="s">
        <v>3607</v>
      </c>
      <c r="I434" s="12" t="s">
        <v>3606</v>
      </c>
      <c r="J434" s="12" t="s">
        <v>931</v>
      </c>
      <c r="K434" s="12" t="s">
        <v>930</v>
      </c>
      <c r="L434" s="12" t="s">
        <v>929</v>
      </c>
      <c r="M434" s="4">
        <v>87766506</v>
      </c>
      <c r="N434" s="4">
        <v>0</v>
      </c>
      <c r="O434" s="4">
        <v>87766506</v>
      </c>
      <c r="P434" s="4">
        <v>0</v>
      </c>
      <c r="Q434" s="4">
        <v>87766506</v>
      </c>
      <c r="R434" s="68">
        <f t="shared" si="6"/>
        <v>1</v>
      </c>
      <c r="S434" s="3" t="s">
        <v>957</v>
      </c>
      <c r="T434" s="12" t="s">
        <v>6213</v>
      </c>
      <c r="U434" s="12" t="s">
        <v>3247</v>
      </c>
      <c r="V434" s="12" t="s">
        <v>927</v>
      </c>
      <c r="W434" s="12" t="s">
        <v>955</v>
      </c>
      <c r="X434" s="12" t="s">
        <v>3246</v>
      </c>
      <c r="Y434" s="12" t="s">
        <v>925</v>
      </c>
      <c r="Z434" s="12" t="s">
        <v>979</v>
      </c>
      <c r="AA434" s="12" t="s">
        <v>978</v>
      </c>
      <c r="AB434" s="12" t="s">
        <v>936</v>
      </c>
      <c r="AC434" s="13">
        <v>522</v>
      </c>
      <c r="AD434" s="12" t="s">
        <v>5638</v>
      </c>
      <c r="AE434" s="12" t="s">
        <v>5388</v>
      </c>
      <c r="AF434" s="12" t="s">
        <v>1019</v>
      </c>
      <c r="AG434" s="12" t="s">
        <v>5647</v>
      </c>
      <c r="AH434" s="12"/>
      <c r="AI434" s="12" t="s">
        <v>5628</v>
      </c>
      <c r="AJ434" s="12" t="s">
        <v>950</v>
      </c>
      <c r="AK434" s="12" t="s">
        <v>5644</v>
      </c>
      <c r="AL434" s="12" t="s">
        <v>5643</v>
      </c>
    </row>
    <row r="435" spans="1:38" hidden="1" x14ac:dyDescent="0.25">
      <c r="A435" s="17">
        <v>900336004</v>
      </c>
      <c r="B435" s="14">
        <v>41722</v>
      </c>
      <c r="C435" s="12" t="s">
        <v>5628</v>
      </c>
      <c r="D435" s="12" t="s">
        <v>5646</v>
      </c>
      <c r="E435" s="12" t="s">
        <v>934</v>
      </c>
      <c r="F435" s="3" t="s">
        <v>933</v>
      </c>
      <c r="G435" s="12" t="s">
        <v>932</v>
      </c>
      <c r="H435" s="12" t="s">
        <v>3588</v>
      </c>
      <c r="I435" s="12" t="s">
        <v>3587</v>
      </c>
      <c r="J435" s="12" t="s">
        <v>931</v>
      </c>
      <c r="K435" s="12" t="s">
        <v>930</v>
      </c>
      <c r="L435" s="12" t="s">
        <v>929</v>
      </c>
      <c r="M435" s="4">
        <v>61770525</v>
      </c>
      <c r="N435" s="4">
        <v>0</v>
      </c>
      <c r="O435" s="4">
        <v>61770525</v>
      </c>
      <c r="P435" s="4">
        <v>0</v>
      </c>
      <c r="Q435" s="4">
        <v>61770525</v>
      </c>
      <c r="R435" s="68">
        <f t="shared" si="6"/>
        <v>1</v>
      </c>
      <c r="S435" s="3" t="s">
        <v>957</v>
      </c>
      <c r="T435" s="12" t="s">
        <v>6163</v>
      </c>
      <c r="U435" s="12" t="s">
        <v>3670</v>
      </c>
      <c r="V435" s="12" t="s">
        <v>3555</v>
      </c>
      <c r="W435" s="18"/>
      <c r="X435" s="18"/>
      <c r="Y435" s="18"/>
      <c r="Z435" s="18"/>
      <c r="AA435" s="18"/>
      <c r="AB435" s="12" t="s">
        <v>936</v>
      </c>
      <c r="AC435" s="13">
        <v>522</v>
      </c>
      <c r="AD435" s="12" t="s">
        <v>5388</v>
      </c>
      <c r="AE435" s="12" t="s">
        <v>5376</v>
      </c>
      <c r="AF435" s="12" t="s">
        <v>1018</v>
      </c>
      <c r="AG435" s="12" t="s">
        <v>5645</v>
      </c>
      <c r="AH435" s="12"/>
      <c r="AI435" s="12" t="s">
        <v>5628</v>
      </c>
      <c r="AJ435" s="12" t="s">
        <v>950</v>
      </c>
      <c r="AK435" s="12" t="s">
        <v>5644</v>
      </c>
      <c r="AL435" s="12" t="s">
        <v>5643</v>
      </c>
    </row>
    <row r="436" spans="1:38" hidden="1" x14ac:dyDescent="0.25">
      <c r="A436" s="17">
        <v>800170433</v>
      </c>
      <c r="B436" s="14">
        <v>41822</v>
      </c>
      <c r="C436" s="12" t="s">
        <v>5628</v>
      </c>
      <c r="D436" s="12" t="s">
        <v>5642</v>
      </c>
      <c r="E436" s="12" t="s">
        <v>934</v>
      </c>
      <c r="F436" s="3" t="s">
        <v>933</v>
      </c>
      <c r="G436" s="12" t="s">
        <v>932</v>
      </c>
      <c r="H436" s="12" t="s">
        <v>3231</v>
      </c>
      <c r="I436" s="12" t="s">
        <v>3230</v>
      </c>
      <c r="J436" s="12" t="s">
        <v>931</v>
      </c>
      <c r="K436" s="12" t="s">
        <v>930</v>
      </c>
      <c r="L436" s="12" t="s">
        <v>929</v>
      </c>
      <c r="M436" s="4">
        <v>441300</v>
      </c>
      <c r="N436" s="4">
        <v>0</v>
      </c>
      <c r="O436" s="4">
        <v>441300</v>
      </c>
      <c r="P436" s="4">
        <v>0</v>
      </c>
      <c r="Q436" s="4">
        <v>441300</v>
      </c>
      <c r="R436" s="68">
        <f t="shared" si="6"/>
        <v>1</v>
      </c>
      <c r="S436" s="3" t="s">
        <v>957</v>
      </c>
      <c r="T436" s="12" t="s">
        <v>5989</v>
      </c>
      <c r="U436" s="12" t="s">
        <v>956</v>
      </c>
      <c r="V436" s="12" t="s">
        <v>927</v>
      </c>
      <c r="W436" s="12" t="s">
        <v>955</v>
      </c>
      <c r="X436" s="12" t="s">
        <v>954</v>
      </c>
      <c r="Y436" s="12" t="s">
        <v>925</v>
      </c>
      <c r="Z436" s="12" t="s">
        <v>953</v>
      </c>
      <c r="AA436" s="12" t="s">
        <v>952</v>
      </c>
      <c r="AB436" s="12" t="s">
        <v>5641</v>
      </c>
      <c r="AC436" s="13">
        <v>40922</v>
      </c>
      <c r="AD436" s="12" t="s">
        <v>5376</v>
      </c>
      <c r="AE436" s="12" t="s">
        <v>5308</v>
      </c>
      <c r="AF436" s="12" t="s">
        <v>1017</v>
      </c>
      <c r="AG436" s="12" t="s">
        <v>5640</v>
      </c>
      <c r="AH436" s="12"/>
      <c r="AI436" s="12" t="s">
        <v>5628</v>
      </c>
      <c r="AJ436" s="12" t="s">
        <v>950</v>
      </c>
      <c r="AK436" s="12" t="s">
        <v>5636</v>
      </c>
      <c r="AL436" s="12" t="s">
        <v>5635</v>
      </c>
    </row>
    <row r="437" spans="1:38" hidden="1" x14ac:dyDescent="0.25">
      <c r="A437" s="17">
        <v>800170433</v>
      </c>
      <c r="B437" s="14">
        <v>41922</v>
      </c>
      <c r="C437" s="12" t="s">
        <v>5628</v>
      </c>
      <c r="D437" s="12" t="s">
        <v>5639</v>
      </c>
      <c r="E437" s="12" t="s">
        <v>934</v>
      </c>
      <c r="F437" s="3" t="s">
        <v>933</v>
      </c>
      <c r="G437" s="12" t="s">
        <v>932</v>
      </c>
      <c r="H437" s="12" t="s">
        <v>3231</v>
      </c>
      <c r="I437" s="12" t="s">
        <v>3230</v>
      </c>
      <c r="J437" s="12" t="s">
        <v>931</v>
      </c>
      <c r="K437" s="12" t="s">
        <v>930</v>
      </c>
      <c r="L437" s="12" t="s">
        <v>929</v>
      </c>
      <c r="M437" s="4">
        <v>1765</v>
      </c>
      <c r="N437" s="4">
        <v>0</v>
      </c>
      <c r="O437" s="4">
        <v>1765</v>
      </c>
      <c r="P437" s="4">
        <v>0</v>
      </c>
      <c r="Q437" s="4">
        <v>1765</v>
      </c>
      <c r="R437" s="68">
        <f t="shared" si="6"/>
        <v>1</v>
      </c>
      <c r="S437" s="3" t="s">
        <v>957</v>
      </c>
      <c r="T437" s="12" t="s">
        <v>5989</v>
      </c>
      <c r="U437" s="12" t="s">
        <v>956</v>
      </c>
      <c r="V437" s="12" t="s">
        <v>927</v>
      </c>
      <c r="W437" s="12" t="s">
        <v>955</v>
      </c>
      <c r="X437" s="12" t="s">
        <v>954</v>
      </c>
      <c r="Y437" s="12" t="s">
        <v>925</v>
      </c>
      <c r="Z437" s="12" t="s">
        <v>953</v>
      </c>
      <c r="AA437" s="12" t="s">
        <v>952</v>
      </c>
      <c r="AB437" s="12" t="s">
        <v>5638</v>
      </c>
      <c r="AC437" s="13">
        <v>41022</v>
      </c>
      <c r="AD437" s="12" t="s">
        <v>5308</v>
      </c>
      <c r="AE437" s="12" t="s">
        <v>5365</v>
      </c>
      <c r="AF437" s="12" t="s">
        <v>1016</v>
      </c>
      <c r="AG437" s="12" t="s">
        <v>5637</v>
      </c>
      <c r="AH437" s="12"/>
      <c r="AI437" s="12" t="s">
        <v>5628</v>
      </c>
      <c r="AJ437" s="12" t="s">
        <v>950</v>
      </c>
      <c r="AK437" s="12" t="s">
        <v>5636</v>
      </c>
      <c r="AL437" s="12" t="s">
        <v>5635</v>
      </c>
    </row>
    <row r="438" spans="1:38" hidden="1" x14ac:dyDescent="0.25">
      <c r="A438" s="17">
        <v>35896070</v>
      </c>
      <c r="B438" s="14">
        <v>42022</v>
      </c>
      <c r="C438" s="12" t="s">
        <v>5628</v>
      </c>
      <c r="D438" s="12" t="s">
        <v>5634</v>
      </c>
      <c r="E438" s="12" t="s">
        <v>934</v>
      </c>
      <c r="F438" s="3" t="s">
        <v>933</v>
      </c>
      <c r="G438" s="12" t="s">
        <v>932</v>
      </c>
      <c r="H438" s="12" t="s">
        <v>3607</v>
      </c>
      <c r="I438" s="12" t="s">
        <v>3606</v>
      </c>
      <c r="J438" s="12" t="s">
        <v>931</v>
      </c>
      <c r="K438" s="12" t="s">
        <v>930</v>
      </c>
      <c r="L438" s="12" t="s">
        <v>929</v>
      </c>
      <c r="M438" s="4">
        <v>19955</v>
      </c>
      <c r="N438" s="4">
        <v>0</v>
      </c>
      <c r="O438" s="4">
        <v>19955</v>
      </c>
      <c r="P438" s="4">
        <v>0</v>
      </c>
      <c r="Q438" s="4">
        <v>19955</v>
      </c>
      <c r="R438" s="68">
        <f t="shared" si="6"/>
        <v>1</v>
      </c>
      <c r="S438" s="3" t="s">
        <v>928</v>
      </c>
      <c r="T438" s="12" t="s">
        <v>7306</v>
      </c>
      <c r="U438" s="12" t="s">
        <v>5633</v>
      </c>
      <c r="V438" s="12" t="s">
        <v>927</v>
      </c>
      <c r="W438" s="12" t="s">
        <v>926</v>
      </c>
      <c r="X438" s="12" t="s">
        <v>5632</v>
      </c>
      <c r="Y438" s="12" t="s">
        <v>925</v>
      </c>
      <c r="Z438" s="12" t="s">
        <v>984</v>
      </c>
      <c r="AA438" s="12" t="s">
        <v>983</v>
      </c>
      <c r="AB438" s="12" t="s">
        <v>936</v>
      </c>
      <c r="AC438" s="13">
        <v>522</v>
      </c>
      <c r="AD438" s="12" t="s">
        <v>5365</v>
      </c>
      <c r="AE438" s="12" t="s">
        <v>5631</v>
      </c>
      <c r="AF438" s="12" t="s">
        <v>5630</v>
      </c>
      <c r="AG438" s="12" t="s">
        <v>5629</v>
      </c>
      <c r="AH438" s="12"/>
      <c r="AI438" s="12" t="s">
        <v>5628</v>
      </c>
      <c r="AJ438" s="12" t="s">
        <v>950</v>
      </c>
      <c r="AK438" s="12" t="s">
        <v>5627</v>
      </c>
      <c r="AL438" s="12" t="s">
        <v>5626</v>
      </c>
    </row>
    <row r="439" spans="1:38" hidden="1" x14ac:dyDescent="0.25">
      <c r="A439" s="17">
        <v>35896070</v>
      </c>
      <c r="B439" s="14">
        <v>42022</v>
      </c>
      <c r="C439" s="12" t="s">
        <v>5628</v>
      </c>
      <c r="D439" s="12" t="s">
        <v>5634</v>
      </c>
      <c r="E439" s="12" t="s">
        <v>934</v>
      </c>
      <c r="F439" s="3" t="s">
        <v>933</v>
      </c>
      <c r="G439" s="12" t="s">
        <v>932</v>
      </c>
      <c r="H439" s="12" t="s">
        <v>940</v>
      </c>
      <c r="I439" s="12" t="s">
        <v>939</v>
      </c>
      <c r="J439" s="12" t="s">
        <v>931</v>
      </c>
      <c r="K439" s="12" t="s">
        <v>930</v>
      </c>
      <c r="L439" s="12" t="s">
        <v>929</v>
      </c>
      <c r="M439" s="4">
        <v>1245815</v>
      </c>
      <c r="N439" s="4">
        <v>0</v>
      </c>
      <c r="O439" s="4">
        <v>1245815</v>
      </c>
      <c r="P439" s="4">
        <v>0</v>
      </c>
      <c r="Q439" s="4">
        <v>1245815</v>
      </c>
      <c r="R439" s="68">
        <f t="shared" si="6"/>
        <v>1</v>
      </c>
      <c r="S439" s="3" t="s">
        <v>928</v>
      </c>
      <c r="T439" s="12" t="s">
        <v>7306</v>
      </c>
      <c r="U439" s="12" t="s">
        <v>5633</v>
      </c>
      <c r="V439" s="12" t="s">
        <v>927</v>
      </c>
      <c r="W439" s="12" t="s">
        <v>926</v>
      </c>
      <c r="X439" s="12" t="s">
        <v>5632</v>
      </c>
      <c r="Y439" s="12" t="s">
        <v>925</v>
      </c>
      <c r="Z439" s="12" t="s">
        <v>984</v>
      </c>
      <c r="AA439" s="12" t="s">
        <v>983</v>
      </c>
      <c r="AB439" s="12" t="s">
        <v>936</v>
      </c>
      <c r="AC439" s="13">
        <v>522</v>
      </c>
      <c r="AD439" s="12" t="s">
        <v>5365</v>
      </c>
      <c r="AE439" s="12" t="s">
        <v>5631</v>
      </c>
      <c r="AF439" s="12" t="s">
        <v>5630</v>
      </c>
      <c r="AG439" s="12" t="s">
        <v>5629</v>
      </c>
      <c r="AH439" s="12"/>
      <c r="AI439" s="12" t="s">
        <v>5628</v>
      </c>
      <c r="AJ439" s="12" t="s">
        <v>950</v>
      </c>
      <c r="AK439" s="12" t="s">
        <v>5627</v>
      </c>
      <c r="AL439" s="12" t="s">
        <v>5626</v>
      </c>
    </row>
    <row r="440" spans="1:38" hidden="1" x14ac:dyDescent="0.25">
      <c r="A440" s="17">
        <v>35896070</v>
      </c>
      <c r="B440" s="14">
        <v>42022</v>
      </c>
      <c r="C440" s="12" t="s">
        <v>5628</v>
      </c>
      <c r="D440" s="12" t="s">
        <v>5634</v>
      </c>
      <c r="E440" s="12" t="s">
        <v>934</v>
      </c>
      <c r="F440" s="3" t="s">
        <v>933</v>
      </c>
      <c r="G440" s="12" t="s">
        <v>932</v>
      </c>
      <c r="H440" s="12" t="s">
        <v>938</v>
      </c>
      <c r="I440" s="12" t="s">
        <v>937</v>
      </c>
      <c r="J440" s="12" t="s">
        <v>931</v>
      </c>
      <c r="K440" s="12" t="s">
        <v>930</v>
      </c>
      <c r="L440" s="12" t="s">
        <v>929</v>
      </c>
      <c r="M440" s="4">
        <v>149926</v>
      </c>
      <c r="N440" s="4">
        <v>0</v>
      </c>
      <c r="O440" s="4">
        <v>149926</v>
      </c>
      <c r="P440" s="4">
        <v>0</v>
      </c>
      <c r="Q440" s="4">
        <v>149926</v>
      </c>
      <c r="R440" s="68">
        <f t="shared" si="6"/>
        <v>1</v>
      </c>
      <c r="S440" s="3" t="s">
        <v>928</v>
      </c>
      <c r="T440" s="12" t="s">
        <v>7306</v>
      </c>
      <c r="U440" s="12" t="s">
        <v>5633</v>
      </c>
      <c r="V440" s="12" t="s">
        <v>927</v>
      </c>
      <c r="W440" s="12" t="s">
        <v>926</v>
      </c>
      <c r="X440" s="12" t="s">
        <v>5632</v>
      </c>
      <c r="Y440" s="12" t="s">
        <v>925</v>
      </c>
      <c r="Z440" s="12" t="s">
        <v>984</v>
      </c>
      <c r="AA440" s="12" t="s">
        <v>983</v>
      </c>
      <c r="AB440" s="12" t="s">
        <v>936</v>
      </c>
      <c r="AC440" s="13">
        <v>522</v>
      </c>
      <c r="AD440" s="12" t="s">
        <v>5365</v>
      </c>
      <c r="AE440" s="12" t="s">
        <v>5631</v>
      </c>
      <c r="AF440" s="12" t="s">
        <v>5630</v>
      </c>
      <c r="AG440" s="12" t="s">
        <v>5629</v>
      </c>
      <c r="AH440" s="12"/>
      <c r="AI440" s="12" t="s">
        <v>5628</v>
      </c>
      <c r="AJ440" s="12" t="s">
        <v>950</v>
      </c>
      <c r="AK440" s="12" t="s">
        <v>5627</v>
      </c>
      <c r="AL440" s="12" t="s">
        <v>5626</v>
      </c>
    </row>
    <row r="441" spans="1:38" hidden="1" x14ac:dyDescent="0.25">
      <c r="A441" s="17">
        <v>35896070</v>
      </c>
      <c r="B441" s="14">
        <v>42022</v>
      </c>
      <c r="C441" s="12" t="s">
        <v>5628</v>
      </c>
      <c r="D441" s="12" t="s">
        <v>5634</v>
      </c>
      <c r="E441" s="12" t="s">
        <v>934</v>
      </c>
      <c r="F441" s="3" t="s">
        <v>933</v>
      </c>
      <c r="G441" s="12" t="s">
        <v>932</v>
      </c>
      <c r="H441" s="12" t="s">
        <v>3188</v>
      </c>
      <c r="I441" s="12" t="s">
        <v>3187</v>
      </c>
      <c r="J441" s="12" t="s">
        <v>931</v>
      </c>
      <c r="K441" s="12" t="s">
        <v>930</v>
      </c>
      <c r="L441" s="12" t="s">
        <v>929</v>
      </c>
      <c r="M441" s="4">
        <v>1696016</v>
      </c>
      <c r="N441" s="4">
        <v>0</v>
      </c>
      <c r="O441" s="4">
        <v>1696016</v>
      </c>
      <c r="P441" s="4">
        <v>0</v>
      </c>
      <c r="Q441" s="4">
        <v>1696016</v>
      </c>
      <c r="R441" s="68">
        <f t="shared" si="6"/>
        <v>1</v>
      </c>
      <c r="S441" s="3" t="s">
        <v>928</v>
      </c>
      <c r="T441" s="12" t="s">
        <v>7306</v>
      </c>
      <c r="U441" s="12" t="s">
        <v>5633</v>
      </c>
      <c r="V441" s="12" t="s">
        <v>927</v>
      </c>
      <c r="W441" s="12" t="s">
        <v>926</v>
      </c>
      <c r="X441" s="12" t="s">
        <v>5632</v>
      </c>
      <c r="Y441" s="12" t="s">
        <v>925</v>
      </c>
      <c r="Z441" s="12" t="s">
        <v>984</v>
      </c>
      <c r="AA441" s="12" t="s">
        <v>983</v>
      </c>
      <c r="AB441" s="12" t="s">
        <v>936</v>
      </c>
      <c r="AC441" s="13">
        <v>522</v>
      </c>
      <c r="AD441" s="12" t="s">
        <v>5365</v>
      </c>
      <c r="AE441" s="12" t="s">
        <v>5631</v>
      </c>
      <c r="AF441" s="12" t="s">
        <v>5630</v>
      </c>
      <c r="AG441" s="12" t="s">
        <v>5629</v>
      </c>
      <c r="AH441" s="12"/>
      <c r="AI441" s="12" t="s">
        <v>5628</v>
      </c>
      <c r="AJ441" s="12" t="s">
        <v>950</v>
      </c>
      <c r="AK441" s="12" t="s">
        <v>5627</v>
      </c>
      <c r="AL441" s="12" t="s">
        <v>5626</v>
      </c>
    </row>
    <row r="442" spans="1:38" hidden="1" x14ac:dyDescent="0.25">
      <c r="A442" s="17">
        <v>79445721</v>
      </c>
      <c r="B442" s="14">
        <v>42122</v>
      </c>
      <c r="C442" s="12" t="s">
        <v>5487</v>
      </c>
      <c r="D442" s="12" t="s">
        <v>5625</v>
      </c>
      <c r="E442" s="12" t="s">
        <v>934</v>
      </c>
      <c r="F442" s="3" t="s">
        <v>933</v>
      </c>
      <c r="G442" s="12" t="s">
        <v>932</v>
      </c>
      <c r="H442" s="12" t="s">
        <v>940</v>
      </c>
      <c r="I442" s="12" t="s">
        <v>939</v>
      </c>
      <c r="J442" s="12" t="s">
        <v>931</v>
      </c>
      <c r="K442" s="12" t="s">
        <v>930</v>
      </c>
      <c r="L442" s="12" t="s">
        <v>929</v>
      </c>
      <c r="M442" s="4">
        <v>530226</v>
      </c>
      <c r="N442" s="4">
        <v>0</v>
      </c>
      <c r="O442" s="4">
        <v>530226</v>
      </c>
      <c r="P442" s="4">
        <v>0</v>
      </c>
      <c r="Q442" s="4">
        <v>530226</v>
      </c>
      <c r="R442" s="68">
        <f t="shared" si="6"/>
        <v>1</v>
      </c>
      <c r="S442" s="3" t="s">
        <v>928</v>
      </c>
      <c r="T442" s="12" t="s">
        <v>7305</v>
      </c>
      <c r="U442" s="12" t="s">
        <v>5619</v>
      </c>
      <c r="V442" s="12" t="s">
        <v>927</v>
      </c>
      <c r="W442" s="12" t="s">
        <v>926</v>
      </c>
      <c r="X442" s="12" t="s">
        <v>5618</v>
      </c>
      <c r="Y442" s="12" t="s">
        <v>925</v>
      </c>
      <c r="Z442" s="12" t="s">
        <v>1015</v>
      </c>
      <c r="AA442" s="12" t="s">
        <v>1014</v>
      </c>
      <c r="AB442" s="12" t="s">
        <v>936</v>
      </c>
      <c r="AC442" s="13">
        <v>522</v>
      </c>
      <c r="AD442" s="12" t="s">
        <v>5351</v>
      </c>
      <c r="AE442" s="12" t="s">
        <v>5624</v>
      </c>
      <c r="AF442" s="12" t="s">
        <v>5623</v>
      </c>
      <c r="AG442" s="12" t="s">
        <v>5622</v>
      </c>
      <c r="AH442" s="12"/>
      <c r="AI442" s="12" t="s">
        <v>5487</v>
      </c>
      <c r="AJ442" s="12" t="s">
        <v>3196</v>
      </c>
      <c r="AK442" s="12" t="s">
        <v>5427</v>
      </c>
      <c r="AL442" s="12" t="s">
        <v>5621</v>
      </c>
    </row>
    <row r="443" spans="1:38" hidden="1" x14ac:dyDescent="0.25">
      <c r="A443" s="17">
        <v>79445721</v>
      </c>
      <c r="B443" s="14">
        <v>42122</v>
      </c>
      <c r="C443" s="12" t="s">
        <v>5487</v>
      </c>
      <c r="D443" s="12" t="s">
        <v>5625</v>
      </c>
      <c r="E443" s="12" t="s">
        <v>934</v>
      </c>
      <c r="F443" s="3" t="s">
        <v>933</v>
      </c>
      <c r="G443" s="12" t="s">
        <v>932</v>
      </c>
      <c r="H443" s="12" t="s">
        <v>3188</v>
      </c>
      <c r="I443" s="12" t="s">
        <v>3187</v>
      </c>
      <c r="J443" s="12" t="s">
        <v>931</v>
      </c>
      <c r="K443" s="12" t="s">
        <v>930</v>
      </c>
      <c r="L443" s="12" t="s">
        <v>929</v>
      </c>
      <c r="M443" s="4">
        <v>587837</v>
      </c>
      <c r="N443" s="4">
        <v>0</v>
      </c>
      <c r="O443" s="4">
        <v>587837</v>
      </c>
      <c r="P443" s="4">
        <v>0</v>
      </c>
      <c r="Q443" s="4">
        <v>587837</v>
      </c>
      <c r="R443" s="68">
        <f t="shared" si="6"/>
        <v>1</v>
      </c>
      <c r="S443" s="3" t="s">
        <v>928</v>
      </c>
      <c r="T443" s="12" t="s">
        <v>7305</v>
      </c>
      <c r="U443" s="12" t="s">
        <v>5619</v>
      </c>
      <c r="V443" s="12" t="s">
        <v>927</v>
      </c>
      <c r="W443" s="12" t="s">
        <v>926</v>
      </c>
      <c r="X443" s="12" t="s">
        <v>5618</v>
      </c>
      <c r="Y443" s="12" t="s">
        <v>925</v>
      </c>
      <c r="Z443" s="12" t="s">
        <v>1015</v>
      </c>
      <c r="AA443" s="12" t="s">
        <v>1014</v>
      </c>
      <c r="AB443" s="12" t="s">
        <v>936</v>
      </c>
      <c r="AC443" s="13">
        <v>522</v>
      </c>
      <c r="AD443" s="12" t="s">
        <v>5351</v>
      </c>
      <c r="AE443" s="12" t="s">
        <v>5624</v>
      </c>
      <c r="AF443" s="12" t="s">
        <v>5623</v>
      </c>
      <c r="AG443" s="12" t="s">
        <v>5622</v>
      </c>
      <c r="AH443" s="12"/>
      <c r="AI443" s="12" t="s">
        <v>5487</v>
      </c>
      <c r="AJ443" s="12" t="s">
        <v>3196</v>
      </c>
      <c r="AK443" s="12" t="s">
        <v>5427</v>
      </c>
      <c r="AL443" s="12" t="s">
        <v>5621</v>
      </c>
    </row>
    <row r="444" spans="1:38" hidden="1" x14ac:dyDescent="0.25">
      <c r="A444" s="17">
        <v>79445721</v>
      </c>
      <c r="B444" s="14">
        <v>42122</v>
      </c>
      <c r="C444" s="12" t="s">
        <v>5487</v>
      </c>
      <c r="D444" s="12" t="s">
        <v>5625</v>
      </c>
      <c r="E444" s="12" t="s">
        <v>934</v>
      </c>
      <c r="F444" s="3" t="s">
        <v>933</v>
      </c>
      <c r="G444" s="12" t="s">
        <v>932</v>
      </c>
      <c r="H444" s="12" t="s">
        <v>938</v>
      </c>
      <c r="I444" s="12" t="s">
        <v>937</v>
      </c>
      <c r="J444" s="12" t="s">
        <v>931</v>
      </c>
      <c r="K444" s="12" t="s">
        <v>930</v>
      </c>
      <c r="L444" s="12" t="s">
        <v>929</v>
      </c>
      <c r="M444" s="4">
        <v>49215</v>
      </c>
      <c r="N444" s="4">
        <v>0</v>
      </c>
      <c r="O444" s="4">
        <v>49215</v>
      </c>
      <c r="P444" s="4">
        <v>0</v>
      </c>
      <c r="Q444" s="4">
        <v>49215</v>
      </c>
      <c r="R444" s="68">
        <f t="shared" si="6"/>
        <v>1</v>
      </c>
      <c r="S444" s="3" t="s">
        <v>928</v>
      </c>
      <c r="T444" s="12" t="s">
        <v>7305</v>
      </c>
      <c r="U444" s="12" t="s">
        <v>5619</v>
      </c>
      <c r="V444" s="12" t="s">
        <v>927</v>
      </c>
      <c r="W444" s="12" t="s">
        <v>926</v>
      </c>
      <c r="X444" s="12" t="s">
        <v>5618</v>
      </c>
      <c r="Y444" s="12" t="s">
        <v>925</v>
      </c>
      <c r="Z444" s="12" t="s">
        <v>1015</v>
      </c>
      <c r="AA444" s="12" t="s">
        <v>1014</v>
      </c>
      <c r="AB444" s="12" t="s">
        <v>936</v>
      </c>
      <c r="AC444" s="13">
        <v>522</v>
      </c>
      <c r="AD444" s="12" t="s">
        <v>5351</v>
      </c>
      <c r="AE444" s="12" t="s">
        <v>5624</v>
      </c>
      <c r="AF444" s="12" t="s">
        <v>5623</v>
      </c>
      <c r="AG444" s="12" t="s">
        <v>5622</v>
      </c>
      <c r="AH444" s="12"/>
      <c r="AI444" s="12" t="s">
        <v>5487</v>
      </c>
      <c r="AJ444" s="12" t="s">
        <v>3196</v>
      </c>
      <c r="AK444" s="12" t="s">
        <v>5427</v>
      </c>
      <c r="AL444" s="12" t="s">
        <v>5621</v>
      </c>
    </row>
    <row r="445" spans="1:38" hidden="1" x14ac:dyDescent="0.25">
      <c r="A445" s="17">
        <v>79445721</v>
      </c>
      <c r="B445" s="14">
        <v>42222</v>
      </c>
      <c r="C445" s="12" t="s">
        <v>5487</v>
      </c>
      <c r="D445" s="12" t="s">
        <v>5620</v>
      </c>
      <c r="E445" s="12" t="s">
        <v>934</v>
      </c>
      <c r="F445" s="3" t="s">
        <v>933</v>
      </c>
      <c r="G445" s="12" t="s">
        <v>932</v>
      </c>
      <c r="H445" s="12" t="s">
        <v>967</v>
      </c>
      <c r="I445" s="12" t="s">
        <v>966</v>
      </c>
      <c r="J445" s="12" t="s">
        <v>931</v>
      </c>
      <c r="K445" s="12" t="s">
        <v>930</v>
      </c>
      <c r="L445" s="12" t="s">
        <v>929</v>
      </c>
      <c r="M445" s="4">
        <v>1612673</v>
      </c>
      <c r="N445" s="4">
        <v>0</v>
      </c>
      <c r="O445" s="4">
        <v>1612673</v>
      </c>
      <c r="P445" s="4">
        <v>0</v>
      </c>
      <c r="Q445" s="4">
        <v>1612673</v>
      </c>
      <c r="R445" s="68">
        <f t="shared" si="6"/>
        <v>1</v>
      </c>
      <c r="S445" s="3" t="s">
        <v>928</v>
      </c>
      <c r="T445" s="12" t="s">
        <v>7305</v>
      </c>
      <c r="U445" s="12" t="s">
        <v>5619</v>
      </c>
      <c r="V445" s="12" t="s">
        <v>927</v>
      </c>
      <c r="W445" s="12" t="s">
        <v>926</v>
      </c>
      <c r="X445" s="12" t="s">
        <v>5618</v>
      </c>
      <c r="Y445" s="12" t="s">
        <v>925</v>
      </c>
      <c r="Z445" s="12" t="s">
        <v>1015</v>
      </c>
      <c r="AA445" s="12" t="s">
        <v>1014</v>
      </c>
      <c r="AB445" s="12" t="s">
        <v>5444</v>
      </c>
      <c r="AC445" s="13">
        <v>40422</v>
      </c>
      <c r="AD445" s="12" t="s">
        <v>5327</v>
      </c>
      <c r="AE445" s="12" t="s">
        <v>5617</v>
      </c>
      <c r="AF445" s="12" t="s">
        <v>5616</v>
      </c>
      <c r="AG445" s="12" t="s">
        <v>5615</v>
      </c>
      <c r="AH445" s="12"/>
      <c r="AI445" s="12" t="s">
        <v>5487</v>
      </c>
      <c r="AJ445" s="12" t="s">
        <v>3196</v>
      </c>
      <c r="AK445" s="12" t="s">
        <v>5427</v>
      </c>
      <c r="AL445" s="12" t="s">
        <v>5426</v>
      </c>
    </row>
    <row r="446" spans="1:38" hidden="1" x14ac:dyDescent="0.25">
      <c r="A446" s="17">
        <v>79445721</v>
      </c>
      <c r="B446" s="14">
        <v>42222</v>
      </c>
      <c r="C446" s="12" t="s">
        <v>5487</v>
      </c>
      <c r="D446" s="12" t="s">
        <v>5620</v>
      </c>
      <c r="E446" s="12" t="s">
        <v>934</v>
      </c>
      <c r="F446" s="3" t="s">
        <v>933</v>
      </c>
      <c r="G446" s="12" t="s">
        <v>932</v>
      </c>
      <c r="H446" s="12" t="s">
        <v>3193</v>
      </c>
      <c r="I446" s="12" t="s">
        <v>3192</v>
      </c>
      <c r="J446" s="12" t="s">
        <v>931</v>
      </c>
      <c r="K446" s="12" t="s">
        <v>930</v>
      </c>
      <c r="L446" s="12" t="s">
        <v>929</v>
      </c>
      <c r="M446" s="4">
        <v>139309</v>
      </c>
      <c r="N446" s="4">
        <v>0</v>
      </c>
      <c r="O446" s="4">
        <v>139309</v>
      </c>
      <c r="P446" s="4">
        <v>0</v>
      </c>
      <c r="Q446" s="4">
        <v>139309</v>
      </c>
      <c r="R446" s="68">
        <f t="shared" si="6"/>
        <v>1</v>
      </c>
      <c r="S446" s="3" t="s">
        <v>928</v>
      </c>
      <c r="T446" s="12" t="s">
        <v>7305</v>
      </c>
      <c r="U446" s="12" t="s">
        <v>5619</v>
      </c>
      <c r="V446" s="12" t="s">
        <v>927</v>
      </c>
      <c r="W446" s="12" t="s">
        <v>926</v>
      </c>
      <c r="X446" s="12" t="s">
        <v>5618</v>
      </c>
      <c r="Y446" s="12" t="s">
        <v>925</v>
      </c>
      <c r="Z446" s="12" t="s">
        <v>1015</v>
      </c>
      <c r="AA446" s="12" t="s">
        <v>1014</v>
      </c>
      <c r="AB446" s="12" t="s">
        <v>5444</v>
      </c>
      <c r="AC446" s="13">
        <v>40422</v>
      </c>
      <c r="AD446" s="12" t="s">
        <v>5327</v>
      </c>
      <c r="AE446" s="12" t="s">
        <v>5617</v>
      </c>
      <c r="AF446" s="12" t="s">
        <v>5616</v>
      </c>
      <c r="AG446" s="12" t="s">
        <v>5615</v>
      </c>
      <c r="AH446" s="12"/>
      <c r="AI446" s="12" t="s">
        <v>5487</v>
      </c>
      <c r="AJ446" s="12" t="s">
        <v>3196</v>
      </c>
      <c r="AK446" s="12" t="s">
        <v>5427</v>
      </c>
      <c r="AL446" s="12" t="s">
        <v>5426</v>
      </c>
    </row>
    <row r="447" spans="1:38" hidden="1" x14ac:dyDescent="0.25">
      <c r="A447" s="17">
        <v>79445721</v>
      </c>
      <c r="B447" s="14">
        <v>42222</v>
      </c>
      <c r="C447" s="12" t="s">
        <v>5487</v>
      </c>
      <c r="D447" s="12" t="s">
        <v>5620</v>
      </c>
      <c r="E447" s="12" t="s">
        <v>934</v>
      </c>
      <c r="F447" s="3" t="s">
        <v>933</v>
      </c>
      <c r="G447" s="12" t="s">
        <v>932</v>
      </c>
      <c r="H447" s="12" t="s">
        <v>963</v>
      </c>
      <c r="I447" s="12" t="s">
        <v>962</v>
      </c>
      <c r="J447" s="12" t="s">
        <v>931</v>
      </c>
      <c r="K447" s="12" t="s">
        <v>930</v>
      </c>
      <c r="L447" s="12" t="s">
        <v>929</v>
      </c>
      <c r="M447" s="4">
        <v>63527</v>
      </c>
      <c r="N447" s="4">
        <v>0</v>
      </c>
      <c r="O447" s="4">
        <v>63527</v>
      </c>
      <c r="P447" s="4">
        <v>0</v>
      </c>
      <c r="Q447" s="4">
        <v>63527</v>
      </c>
      <c r="R447" s="68">
        <f t="shared" si="6"/>
        <v>1</v>
      </c>
      <c r="S447" s="3" t="s">
        <v>928</v>
      </c>
      <c r="T447" s="12" t="s">
        <v>7305</v>
      </c>
      <c r="U447" s="12" t="s">
        <v>5619</v>
      </c>
      <c r="V447" s="12" t="s">
        <v>927</v>
      </c>
      <c r="W447" s="12" t="s">
        <v>926</v>
      </c>
      <c r="X447" s="12" t="s">
        <v>5618</v>
      </c>
      <c r="Y447" s="12" t="s">
        <v>925</v>
      </c>
      <c r="Z447" s="12" t="s">
        <v>1015</v>
      </c>
      <c r="AA447" s="12" t="s">
        <v>1014</v>
      </c>
      <c r="AB447" s="12" t="s">
        <v>5444</v>
      </c>
      <c r="AC447" s="13">
        <v>40422</v>
      </c>
      <c r="AD447" s="12" t="s">
        <v>5327</v>
      </c>
      <c r="AE447" s="12" t="s">
        <v>5617</v>
      </c>
      <c r="AF447" s="12" t="s">
        <v>5616</v>
      </c>
      <c r="AG447" s="12" t="s">
        <v>5615</v>
      </c>
      <c r="AH447" s="12"/>
      <c r="AI447" s="12" t="s">
        <v>5487</v>
      </c>
      <c r="AJ447" s="12" t="s">
        <v>3196</v>
      </c>
      <c r="AK447" s="12" t="s">
        <v>5427</v>
      </c>
      <c r="AL447" s="12" t="s">
        <v>5426</v>
      </c>
    </row>
    <row r="448" spans="1:38" hidden="1" x14ac:dyDescent="0.25">
      <c r="A448" s="17">
        <v>79445721</v>
      </c>
      <c r="B448" s="14">
        <v>42222</v>
      </c>
      <c r="C448" s="12" t="s">
        <v>5487</v>
      </c>
      <c r="D448" s="12" t="s">
        <v>5620</v>
      </c>
      <c r="E448" s="12" t="s">
        <v>934</v>
      </c>
      <c r="F448" s="3" t="s">
        <v>933</v>
      </c>
      <c r="G448" s="12" t="s">
        <v>932</v>
      </c>
      <c r="H448" s="12" t="s">
        <v>3191</v>
      </c>
      <c r="I448" s="12" t="s">
        <v>3190</v>
      </c>
      <c r="J448" s="12" t="s">
        <v>931</v>
      </c>
      <c r="K448" s="12" t="s">
        <v>930</v>
      </c>
      <c r="L448" s="12" t="s">
        <v>929</v>
      </c>
      <c r="M448" s="4">
        <v>179360</v>
      </c>
      <c r="N448" s="4">
        <v>0</v>
      </c>
      <c r="O448" s="4">
        <v>179360</v>
      </c>
      <c r="P448" s="4">
        <v>0</v>
      </c>
      <c r="Q448" s="4">
        <v>179360</v>
      </c>
      <c r="R448" s="68">
        <f t="shared" si="6"/>
        <v>1</v>
      </c>
      <c r="S448" s="3" t="s">
        <v>928</v>
      </c>
      <c r="T448" s="12" t="s">
        <v>7305</v>
      </c>
      <c r="U448" s="12" t="s">
        <v>5619</v>
      </c>
      <c r="V448" s="12" t="s">
        <v>927</v>
      </c>
      <c r="W448" s="12" t="s">
        <v>926</v>
      </c>
      <c r="X448" s="12" t="s">
        <v>5618</v>
      </c>
      <c r="Y448" s="12" t="s">
        <v>925</v>
      </c>
      <c r="Z448" s="12" t="s">
        <v>1015</v>
      </c>
      <c r="AA448" s="12" t="s">
        <v>1014</v>
      </c>
      <c r="AB448" s="12" t="s">
        <v>5444</v>
      </c>
      <c r="AC448" s="13">
        <v>40422</v>
      </c>
      <c r="AD448" s="12" t="s">
        <v>5327</v>
      </c>
      <c r="AE448" s="12" t="s">
        <v>5617</v>
      </c>
      <c r="AF448" s="12" t="s">
        <v>5616</v>
      </c>
      <c r="AG448" s="12" t="s">
        <v>5615</v>
      </c>
      <c r="AH448" s="12"/>
      <c r="AI448" s="12" t="s">
        <v>5487</v>
      </c>
      <c r="AJ448" s="12" t="s">
        <v>3196</v>
      </c>
      <c r="AK448" s="12" t="s">
        <v>5427</v>
      </c>
      <c r="AL448" s="12" t="s">
        <v>5426</v>
      </c>
    </row>
    <row r="449" spans="1:38" hidden="1" x14ac:dyDescent="0.25">
      <c r="A449" s="17">
        <v>79445721</v>
      </c>
      <c r="B449" s="14">
        <v>42222</v>
      </c>
      <c r="C449" s="12" t="s">
        <v>5487</v>
      </c>
      <c r="D449" s="12" t="s">
        <v>5620</v>
      </c>
      <c r="E449" s="12" t="s">
        <v>934</v>
      </c>
      <c r="F449" s="3" t="s">
        <v>933</v>
      </c>
      <c r="G449" s="12" t="s">
        <v>932</v>
      </c>
      <c r="H449" s="12" t="s">
        <v>959</v>
      </c>
      <c r="I449" s="12" t="s">
        <v>958</v>
      </c>
      <c r="J449" s="12" t="s">
        <v>931</v>
      </c>
      <c r="K449" s="12" t="s">
        <v>930</v>
      </c>
      <c r="L449" s="12" t="s">
        <v>929</v>
      </c>
      <c r="M449" s="4">
        <v>806333</v>
      </c>
      <c r="N449" s="4">
        <v>0</v>
      </c>
      <c r="O449" s="4">
        <v>806333</v>
      </c>
      <c r="P449" s="4">
        <v>0</v>
      </c>
      <c r="Q449" s="4">
        <v>806333</v>
      </c>
      <c r="R449" s="68">
        <f t="shared" si="6"/>
        <v>1</v>
      </c>
      <c r="S449" s="3" t="s">
        <v>928</v>
      </c>
      <c r="T449" s="12" t="s">
        <v>7305</v>
      </c>
      <c r="U449" s="12" t="s">
        <v>5619</v>
      </c>
      <c r="V449" s="12" t="s">
        <v>927</v>
      </c>
      <c r="W449" s="12" t="s">
        <v>926</v>
      </c>
      <c r="X449" s="12" t="s">
        <v>5618</v>
      </c>
      <c r="Y449" s="12" t="s">
        <v>925</v>
      </c>
      <c r="Z449" s="12" t="s">
        <v>1015</v>
      </c>
      <c r="AA449" s="12" t="s">
        <v>1014</v>
      </c>
      <c r="AB449" s="12" t="s">
        <v>5444</v>
      </c>
      <c r="AC449" s="13">
        <v>40422</v>
      </c>
      <c r="AD449" s="12" t="s">
        <v>5327</v>
      </c>
      <c r="AE449" s="12" t="s">
        <v>5617</v>
      </c>
      <c r="AF449" s="12" t="s">
        <v>5616</v>
      </c>
      <c r="AG449" s="12" t="s">
        <v>5615</v>
      </c>
      <c r="AH449" s="12"/>
      <c r="AI449" s="12" t="s">
        <v>5487</v>
      </c>
      <c r="AJ449" s="12" t="s">
        <v>3196</v>
      </c>
      <c r="AK449" s="12" t="s">
        <v>5427</v>
      </c>
      <c r="AL449" s="12" t="s">
        <v>5426</v>
      </c>
    </row>
    <row r="450" spans="1:38" hidden="1" x14ac:dyDescent="0.25">
      <c r="A450" s="17">
        <v>1233189525</v>
      </c>
      <c r="B450" s="14">
        <v>42322</v>
      </c>
      <c r="C450" s="12" t="s">
        <v>5487</v>
      </c>
      <c r="D450" s="12" t="s">
        <v>5614</v>
      </c>
      <c r="E450" s="12" t="s">
        <v>934</v>
      </c>
      <c r="F450" s="3" t="s">
        <v>933</v>
      </c>
      <c r="G450" s="12" t="s">
        <v>932</v>
      </c>
      <c r="H450" s="12" t="s">
        <v>940</v>
      </c>
      <c r="I450" s="12" t="s">
        <v>939</v>
      </c>
      <c r="J450" s="12" t="s">
        <v>931</v>
      </c>
      <c r="K450" s="12" t="s">
        <v>930</v>
      </c>
      <c r="L450" s="12" t="s">
        <v>929</v>
      </c>
      <c r="M450" s="4">
        <v>19216</v>
      </c>
      <c r="N450" s="4">
        <v>0</v>
      </c>
      <c r="O450" s="4">
        <v>19216</v>
      </c>
      <c r="P450" s="4">
        <v>0</v>
      </c>
      <c r="Q450" s="4">
        <v>19216</v>
      </c>
      <c r="R450" s="68">
        <f t="shared" si="6"/>
        <v>1</v>
      </c>
      <c r="S450" s="3" t="s">
        <v>928</v>
      </c>
      <c r="T450" s="12" t="s">
        <v>7304</v>
      </c>
      <c r="U450" s="12" t="s">
        <v>5608</v>
      </c>
      <c r="V450" s="12" t="s">
        <v>927</v>
      </c>
      <c r="W450" s="12" t="s">
        <v>926</v>
      </c>
      <c r="X450" s="12" t="s">
        <v>5607</v>
      </c>
      <c r="Y450" s="12" t="s">
        <v>925</v>
      </c>
      <c r="Z450" s="12" t="s">
        <v>984</v>
      </c>
      <c r="AA450" s="12" t="s">
        <v>983</v>
      </c>
      <c r="AB450" s="12" t="s">
        <v>936</v>
      </c>
      <c r="AC450" s="13">
        <v>522</v>
      </c>
      <c r="AD450" s="12" t="s">
        <v>5613</v>
      </c>
      <c r="AE450" s="12" t="s">
        <v>5612</v>
      </c>
      <c r="AF450" s="12" t="s">
        <v>5611</v>
      </c>
      <c r="AG450" s="12" t="s">
        <v>5610</v>
      </c>
      <c r="AH450" s="12"/>
      <c r="AI450" s="12" t="s">
        <v>5487</v>
      </c>
      <c r="AJ450" s="12" t="s">
        <v>3196</v>
      </c>
      <c r="AK450" s="12" t="s">
        <v>5427</v>
      </c>
      <c r="AL450" s="12" t="s">
        <v>5426</v>
      </c>
    </row>
    <row r="451" spans="1:38" hidden="1" x14ac:dyDescent="0.25">
      <c r="A451" s="17">
        <v>1233189525</v>
      </c>
      <c r="B451" s="14">
        <v>42322</v>
      </c>
      <c r="C451" s="12" t="s">
        <v>5487</v>
      </c>
      <c r="D451" s="12" t="s">
        <v>5614</v>
      </c>
      <c r="E451" s="12" t="s">
        <v>934</v>
      </c>
      <c r="F451" s="3" t="s">
        <v>933</v>
      </c>
      <c r="G451" s="12" t="s">
        <v>932</v>
      </c>
      <c r="H451" s="12" t="s">
        <v>3188</v>
      </c>
      <c r="I451" s="12" t="s">
        <v>3187</v>
      </c>
      <c r="J451" s="12" t="s">
        <v>931</v>
      </c>
      <c r="K451" s="12" t="s">
        <v>930</v>
      </c>
      <c r="L451" s="12" t="s">
        <v>929</v>
      </c>
      <c r="M451" s="4">
        <v>28121</v>
      </c>
      <c r="N451" s="4">
        <v>0</v>
      </c>
      <c r="O451" s="4">
        <v>28121</v>
      </c>
      <c r="P451" s="4">
        <v>0</v>
      </c>
      <c r="Q451" s="4">
        <v>28121</v>
      </c>
      <c r="R451" s="68">
        <f t="shared" ref="R451:R514" si="7">+IFERROR(Q451/O451,0)</f>
        <v>1</v>
      </c>
      <c r="S451" s="3" t="s">
        <v>928</v>
      </c>
      <c r="T451" s="12" t="s">
        <v>7304</v>
      </c>
      <c r="U451" s="12" t="s">
        <v>5608</v>
      </c>
      <c r="V451" s="12" t="s">
        <v>927</v>
      </c>
      <c r="W451" s="12" t="s">
        <v>926</v>
      </c>
      <c r="X451" s="12" t="s">
        <v>5607</v>
      </c>
      <c r="Y451" s="12" t="s">
        <v>925</v>
      </c>
      <c r="Z451" s="12" t="s">
        <v>984</v>
      </c>
      <c r="AA451" s="12" t="s">
        <v>983</v>
      </c>
      <c r="AB451" s="12" t="s">
        <v>936</v>
      </c>
      <c r="AC451" s="13">
        <v>522</v>
      </c>
      <c r="AD451" s="12" t="s">
        <v>5613</v>
      </c>
      <c r="AE451" s="12" t="s">
        <v>5612</v>
      </c>
      <c r="AF451" s="12" t="s">
        <v>5611</v>
      </c>
      <c r="AG451" s="12" t="s">
        <v>5610</v>
      </c>
      <c r="AH451" s="12"/>
      <c r="AI451" s="12" t="s">
        <v>5487</v>
      </c>
      <c r="AJ451" s="12" t="s">
        <v>3196</v>
      </c>
      <c r="AK451" s="12" t="s">
        <v>5427</v>
      </c>
      <c r="AL451" s="12" t="s">
        <v>5426</v>
      </c>
    </row>
    <row r="452" spans="1:38" hidden="1" x14ac:dyDescent="0.25">
      <c r="A452" s="17">
        <v>1233189525</v>
      </c>
      <c r="B452" s="14">
        <v>42322</v>
      </c>
      <c r="C452" s="12" t="s">
        <v>5487</v>
      </c>
      <c r="D452" s="12" t="s">
        <v>5614</v>
      </c>
      <c r="E452" s="12" t="s">
        <v>934</v>
      </c>
      <c r="F452" s="3" t="s">
        <v>933</v>
      </c>
      <c r="G452" s="12" t="s">
        <v>932</v>
      </c>
      <c r="H452" s="12" t="s">
        <v>938</v>
      </c>
      <c r="I452" s="12" t="s">
        <v>937</v>
      </c>
      <c r="J452" s="12" t="s">
        <v>931</v>
      </c>
      <c r="K452" s="12" t="s">
        <v>930</v>
      </c>
      <c r="L452" s="12" t="s">
        <v>929</v>
      </c>
      <c r="M452" s="4">
        <v>2440</v>
      </c>
      <c r="N452" s="4">
        <v>0</v>
      </c>
      <c r="O452" s="4">
        <v>2440</v>
      </c>
      <c r="P452" s="4">
        <v>0</v>
      </c>
      <c r="Q452" s="4">
        <v>2440</v>
      </c>
      <c r="R452" s="68">
        <f t="shared" si="7"/>
        <v>1</v>
      </c>
      <c r="S452" s="3" t="s">
        <v>928</v>
      </c>
      <c r="T452" s="12" t="s">
        <v>7304</v>
      </c>
      <c r="U452" s="12" t="s">
        <v>5608</v>
      </c>
      <c r="V452" s="12" t="s">
        <v>927</v>
      </c>
      <c r="W452" s="12" t="s">
        <v>926</v>
      </c>
      <c r="X452" s="12" t="s">
        <v>5607</v>
      </c>
      <c r="Y452" s="12" t="s">
        <v>925</v>
      </c>
      <c r="Z452" s="12" t="s">
        <v>984</v>
      </c>
      <c r="AA452" s="12" t="s">
        <v>983</v>
      </c>
      <c r="AB452" s="12" t="s">
        <v>936</v>
      </c>
      <c r="AC452" s="13">
        <v>522</v>
      </c>
      <c r="AD452" s="12" t="s">
        <v>5613</v>
      </c>
      <c r="AE452" s="12" t="s">
        <v>5612</v>
      </c>
      <c r="AF452" s="12" t="s">
        <v>5611</v>
      </c>
      <c r="AG452" s="12" t="s">
        <v>5610</v>
      </c>
      <c r="AH452" s="12"/>
      <c r="AI452" s="12" t="s">
        <v>5487</v>
      </c>
      <c r="AJ452" s="12" t="s">
        <v>3196</v>
      </c>
      <c r="AK452" s="12" t="s">
        <v>5427</v>
      </c>
      <c r="AL452" s="12" t="s">
        <v>5426</v>
      </c>
    </row>
    <row r="453" spans="1:38" hidden="1" x14ac:dyDescent="0.25">
      <c r="A453" s="17">
        <v>1233189525</v>
      </c>
      <c r="B453" s="14">
        <v>42422</v>
      </c>
      <c r="C453" s="12" t="s">
        <v>5487</v>
      </c>
      <c r="D453" s="12" t="s">
        <v>5609</v>
      </c>
      <c r="E453" s="12" t="s">
        <v>934</v>
      </c>
      <c r="F453" s="3" t="s">
        <v>933</v>
      </c>
      <c r="G453" s="12" t="s">
        <v>932</v>
      </c>
      <c r="H453" s="12" t="s">
        <v>967</v>
      </c>
      <c r="I453" s="12" t="s">
        <v>966</v>
      </c>
      <c r="J453" s="12" t="s">
        <v>931</v>
      </c>
      <c r="K453" s="12" t="s">
        <v>930</v>
      </c>
      <c r="L453" s="12" t="s">
        <v>929</v>
      </c>
      <c r="M453" s="4">
        <v>311788</v>
      </c>
      <c r="N453" s="4">
        <v>0</v>
      </c>
      <c r="O453" s="4">
        <v>311788</v>
      </c>
      <c r="P453" s="4">
        <v>0</v>
      </c>
      <c r="Q453" s="4">
        <v>311788</v>
      </c>
      <c r="R453" s="68">
        <f t="shared" si="7"/>
        <v>1</v>
      </c>
      <c r="S453" s="3" t="s">
        <v>928</v>
      </c>
      <c r="T453" s="12" t="s">
        <v>7304</v>
      </c>
      <c r="U453" s="12" t="s">
        <v>5608</v>
      </c>
      <c r="V453" s="12" t="s">
        <v>927</v>
      </c>
      <c r="W453" s="12" t="s">
        <v>926</v>
      </c>
      <c r="X453" s="12" t="s">
        <v>5607</v>
      </c>
      <c r="Y453" s="12" t="s">
        <v>925</v>
      </c>
      <c r="Z453" s="12" t="s">
        <v>984</v>
      </c>
      <c r="AA453" s="12" t="s">
        <v>983</v>
      </c>
      <c r="AB453" s="12" t="s">
        <v>5444</v>
      </c>
      <c r="AC453" s="13">
        <v>40422</v>
      </c>
      <c r="AD453" s="12" t="s">
        <v>4987</v>
      </c>
      <c r="AE453" s="12" t="s">
        <v>5606</v>
      </c>
      <c r="AF453" s="12" t="s">
        <v>5605</v>
      </c>
      <c r="AG453" s="12" t="s">
        <v>5604</v>
      </c>
      <c r="AH453" s="12"/>
      <c r="AI453" s="12" t="s">
        <v>5487</v>
      </c>
      <c r="AJ453" s="12" t="s">
        <v>3196</v>
      </c>
      <c r="AK453" s="12" t="s">
        <v>5427</v>
      </c>
      <c r="AL453" s="12" t="s">
        <v>5426</v>
      </c>
    </row>
    <row r="454" spans="1:38" hidden="1" x14ac:dyDescent="0.25">
      <c r="A454" s="17">
        <v>1233189525</v>
      </c>
      <c r="B454" s="14">
        <v>42422</v>
      </c>
      <c r="C454" s="12" t="s">
        <v>5487</v>
      </c>
      <c r="D454" s="12" t="s">
        <v>5609</v>
      </c>
      <c r="E454" s="12" t="s">
        <v>934</v>
      </c>
      <c r="F454" s="3" t="s">
        <v>933</v>
      </c>
      <c r="G454" s="12" t="s">
        <v>932</v>
      </c>
      <c r="H454" s="12" t="s">
        <v>3193</v>
      </c>
      <c r="I454" s="12" t="s">
        <v>3192</v>
      </c>
      <c r="J454" s="12" t="s">
        <v>931</v>
      </c>
      <c r="K454" s="12" t="s">
        <v>930</v>
      </c>
      <c r="L454" s="12" t="s">
        <v>929</v>
      </c>
      <c r="M454" s="4">
        <v>18292</v>
      </c>
      <c r="N454" s="4">
        <v>0</v>
      </c>
      <c r="O454" s="4">
        <v>18292</v>
      </c>
      <c r="P454" s="4">
        <v>0</v>
      </c>
      <c r="Q454" s="4">
        <v>18292</v>
      </c>
      <c r="R454" s="68">
        <f t="shared" si="7"/>
        <v>1</v>
      </c>
      <c r="S454" s="3" t="s">
        <v>928</v>
      </c>
      <c r="T454" s="12" t="s">
        <v>7304</v>
      </c>
      <c r="U454" s="12" t="s">
        <v>5608</v>
      </c>
      <c r="V454" s="12" t="s">
        <v>927</v>
      </c>
      <c r="W454" s="12" t="s">
        <v>926</v>
      </c>
      <c r="X454" s="12" t="s">
        <v>5607</v>
      </c>
      <c r="Y454" s="12" t="s">
        <v>925</v>
      </c>
      <c r="Z454" s="12" t="s">
        <v>984</v>
      </c>
      <c r="AA454" s="12" t="s">
        <v>983</v>
      </c>
      <c r="AB454" s="12" t="s">
        <v>5444</v>
      </c>
      <c r="AC454" s="13">
        <v>40422</v>
      </c>
      <c r="AD454" s="12" t="s">
        <v>4987</v>
      </c>
      <c r="AE454" s="12" t="s">
        <v>5606</v>
      </c>
      <c r="AF454" s="12" t="s">
        <v>5605</v>
      </c>
      <c r="AG454" s="12" t="s">
        <v>5604</v>
      </c>
      <c r="AH454" s="12"/>
      <c r="AI454" s="12" t="s">
        <v>5487</v>
      </c>
      <c r="AJ454" s="12" t="s">
        <v>3196</v>
      </c>
      <c r="AK454" s="12" t="s">
        <v>5427</v>
      </c>
      <c r="AL454" s="12" t="s">
        <v>5426</v>
      </c>
    </row>
    <row r="455" spans="1:38" hidden="1" x14ac:dyDescent="0.25">
      <c r="A455" s="17">
        <v>1233189525</v>
      </c>
      <c r="B455" s="14">
        <v>42422</v>
      </c>
      <c r="C455" s="12" t="s">
        <v>5487</v>
      </c>
      <c r="D455" s="12" t="s">
        <v>5609</v>
      </c>
      <c r="E455" s="12" t="s">
        <v>934</v>
      </c>
      <c r="F455" s="3" t="s">
        <v>933</v>
      </c>
      <c r="G455" s="12" t="s">
        <v>932</v>
      </c>
      <c r="H455" s="12" t="s">
        <v>963</v>
      </c>
      <c r="I455" s="12" t="s">
        <v>962</v>
      </c>
      <c r="J455" s="12" t="s">
        <v>931</v>
      </c>
      <c r="K455" s="12" t="s">
        <v>930</v>
      </c>
      <c r="L455" s="12" t="s">
        <v>929</v>
      </c>
      <c r="M455" s="4">
        <v>12800</v>
      </c>
      <c r="N455" s="4">
        <v>0</v>
      </c>
      <c r="O455" s="4">
        <v>12800</v>
      </c>
      <c r="P455" s="4">
        <v>0</v>
      </c>
      <c r="Q455" s="4">
        <v>12800</v>
      </c>
      <c r="R455" s="68">
        <f t="shared" si="7"/>
        <v>1</v>
      </c>
      <c r="S455" s="3" t="s">
        <v>928</v>
      </c>
      <c r="T455" s="12" t="s">
        <v>7304</v>
      </c>
      <c r="U455" s="12" t="s">
        <v>5608</v>
      </c>
      <c r="V455" s="12" t="s">
        <v>927</v>
      </c>
      <c r="W455" s="12" t="s">
        <v>926</v>
      </c>
      <c r="X455" s="12" t="s">
        <v>5607</v>
      </c>
      <c r="Y455" s="12" t="s">
        <v>925</v>
      </c>
      <c r="Z455" s="12" t="s">
        <v>984</v>
      </c>
      <c r="AA455" s="12" t="s">
        <v>983</v>
      </c>
      <c r="AB455" s="12" t="s">
        <v>5444</v>
      </c>
      <c r="AC455" s="13">
        <v>40422</v>
      </c>
      <c r="AD455" s="12" t="s">
        <v>4987</v>
      </c>
      <c r="AE455" s="12" t="s">
        <v>5606</v>
      </c>
      <c r="AF455" s="12" t="s">
        <v>5605</v>
      </c>
      <c r="AG455" s="12" t="s">
        <v>5604</v>
      </c>
      <c r="AH455" s="12"/>
      <c r="AI455" s="12" t="s">
        <v>5487</v>
      </c>
      <c r="AJ455" s="12" t="s">
        <v>3196</v>
      </c>
      <c r="AK455" s="12" t="s">
        <v>5427</v>
      </c>
      <c r="AL455" s="12" t="s">
        <v>5426</v>
      </c>
    </row>
    <row r="456" spans="1:38" hidden="1" x14ac:dyDescent="0.25">
      <c r="A456" s="17">
        <v>1233189525</v>
      </c>
      <c r="B456" s="14">
        <v>42422</v>
      </c>
      <c r="C456" s="12" t="s">
        <v>5487</v>
      </c>
      <c r="D456" s="12" t="s">
        <v>5609</v>
      </c>
      <c r="E456" s="12" t="s">
        <v>934</v>
      </c>
      <c r="F456" s="3" t="s">
        <v>933</v>
      </c>
      <c r="G456" s="12" t="s">
        <v>932</v>
      </c>
      <c r="H456" s="12" t="s">
        <v>3191</v>
      </c>
      <c r="I456" s="12" t="s">
        <v>3190</v>
      </c>
      <c r="J456" s="12" t="s">
        <v>931</v>
      </c>
      <c r="K456" s="12" t="s">
        <v>930</v>
      </c>
      <c r="L456" s="12" t="s">
        <v>929</v>
      </c>
      <c r="M456" s="4">
        <v>28125</v>
      </c>
      <c r="N456" s="4">
        <v>0</v>
      </c>
      <c r="O456" s="4">
        <v>28125</v>
      </c>
      <c r="P456" s="4">
        <v>0</v>
      </c>
      <c r="Q456" s="4">
        <v>28125</v>
      </c>
      <c r="R456" s="68">
        <f t="shared" si="7"/>
        <v>1</v>
      </c>
      <c r="S456" s="3" t="s">
        <v>928</v>
      </c>
      <c r="T456" s="12" t="s">
        <v>7304</v>
      </c>
      <c r="U456" s="12" t="s">
        <v>5608</v>
      </c>
      <c r="V456" s="12" t="s">
        <v>927</v>
      </c>
      <c r="W456" s="12" t="s">
        <v>926</v>
      </c>
      <c r="X456" s="12" t="s">
        <v>5607</v>
      </c>
      <c r="Y456" s="12" t="s">
        <v>925</v>
      </c>
      <c r="Z456" s="12" t="s">
        <v>984</v>
      </c>
      <c r="AA456" s="12" t="s">
        <v>983</v>
      </c>
      <c r="AB456" s="12" t="s">
        <v>5444</v>
      </c>
      <c r="AC456" s="13">
        <v>40422</v>
      </c>
      <c r="AD456" s="12" t="s">
        <v>4987</v>
      </c>
      <c r="AE456" s="12" t="s">
        <v>5606</v>
      </c>
      <c r="AF456" s="12" t="s">
        <v>5605</v>
      </c>
      <c r="AG456" s="12" t="s">
        <v>5604</v>
      </c>
      <c r="AH456" s="12"/>
      <c r="AI456" s="12" t="s">
        <v>5487</v>
      </c>
      <c r="AJ456" s="12" t="s">
        <v>3196</v>
      </c>
      <c r="AK456" s="12" t="s">
        <v>5427</v>
      </c>
      <c r="AL456" s="12" t="s">
        <v>5426</v>
      </c>
    </row>
    <row r="457" spans="1:38" hidden="1" x14ac:dyDescent="0.25">
      <c r="A457" s="17">
        <v>1020768480</v>
      </c>
      <c r="B457" s="14">
        <v>42522</v>
      </c>
      <c r="C457" s="12" t="s">
        <v>5487</v>
      </c>
      <c r="D457" s="12" t="s">
        <v>5603</v>
      </c>
      <c r="E457" s="12" t="s">
        <v>934</v>
      </c>
      <c r="F457" s="3" t="s">
        <v>933</v>
      </c>
      <c r="G457" s="12" t="s">
        <v>932</v>
      </c>
      <c r="H457" s="12" t="s">
        <v>940</v>
      </c>
      <c r="I457" s="12" t="s">
        <v>939</v>
      </c>
      <c r="J457" s="12" t="s">
        <v>931</v>
      </c>
      <c r="K457" s="12" t="s">
        <v>930</v>
      </c>
      <c r="L457" s="12" t="s">
        <v>929</v>
      </c>
      <c r="M457" s="4">
        <v>44087</v>
      </c>
      <c r="N457" s="4">
        <v>0</v>
      </c>
      <c r="O457" s="4">
        <v>44087</v>
      </c>
      <c r="P457" s="4">
        <v>0</v>
      </c>
      <c r="Q457" s="4">
        <v>44087</v>
      </c>
      <c r="R457" s="68">
        <f t="shared" si="7"/>
        <v>1</v>
      </c>
      <c r="S457" s="3" t="s">
        <v>928</v>
      </c>
      <c r="T457" s="12" t="s">
        <v>7303</v>
      </c>
      <c r="U457" s="12" t="s">
        <v>5598</v>
      </c>
      <c r="V457" s="12" t="s">
        <v>927</v>
      </c>
      <c r="W457" s="12" t="s">
        <v>926</v>
      </c>
      <c r="X457" s="12" t="s">
        <v>5597</v>
      </c>
      <c r="Y457" s="12" t="s">
        <v>925</v>
      </c>
      <c r="Z457" s="12" t="s">
        <v>924</v>
      </c>
      <c r="AA457" s="12" t="s">
        <v>923</v>
      </c>
      <c r="AB457" s="12" t="s">
        <v>936</v>
      </c>
      <c r="AC457" s="13">
        <v>522</v>
      </c>
      <c r="AD457" s="12" t="s">
        <v>4967</v>
      </c>
      <c r="AE457" s="12" t="s">
        <v>5602</v>
      </c>
      <c r="AF457" s="12" t="s">
        <v>5601</v>
      </c>
      <c r="AG457" s="12" t="s">
        <v>5600</v>
      </c>
      <c r="AH457" s="12"/>
      <c r="AI457" s="12" t="s">
        <v>5487</v>
      </c>
      <c r="AJ457" s="12" t="s">
        <v>3196</v>
      </c>
      <c r="AK457" s="12" t="s">
        <v>5427</v>
      </c>
      <c r="AL457" s="12" t="s">
        <v>5426</v>
      </c>
    </row>
    <row r="458" spans="1:38" hidden="1" x14ac:dyDescent="0.25">
      <c r="A458" s="17">
        <v>1020768480</v>
      </c>
      <c r="B458" s="14">
        <v>42522</v>
      </c>
      <c r="C458" s="12" t="s">
        <v>5487</v>
      </c>
      <c r="D458" s="12" t="s">
        <v>5603</v>
      </c>
      <c r="E458" s="12" t="s">
        <v>934</v>
      </c>
      <c r="F458" s="3" t="s">
        <v>933</v>
      </c>
      <c r="G458" s="12" t="s">
        <v>932</v>
      </c>
      <c r="H458" s="12" t="s">
        <v>3188</v>
      </c>
      <c r="I458" s="12" t="s">
        <v>3187</v>
      </c>
      <c r="J458" s="12" t="s">
        <v>931</v>
      </c>
      <c r="K458" s="12" t="s">
        <v>930</v>
      </c>
      <c r="L458" s="12" t="s">
        <v>929</v>
      </c>
      <c r="M458" s="4">
        <v>54991</v>
      </c>
      <c r="N458" s="4">
        <v>0</v>
      </c>
      <c r="O458" s="4">
        <v>54991</v>
      </c>
      <c r="P458" s="4">
        <v>0</v>
      </c>
      <c r="Q458" s="4">
        <v>54991</v>
      </c>
      <c r="R458" s="68">
        <f t="shared" si="7"/>
        <v>1</v>
      </c>
      <c r="S458" s="3" t="s">
        <v>928</v>
      </c>
      <c r="T458" s="12" t="s">
        <v>7303</v>
      </c>
      <c r="U458" s="12" t="s">
        <v>5598</v>
      </c>
      <c r="V458" s="12" t="s">
        <v>927</v>
      </c>
      <c r="W458" s="12" t="s">
        <v>926</v>
      </c>
      <c r="X458" s="12" t="s">
        <v>5597</v>
      </c>
      <c r="Y458" s="12" t="s">
        <v>925</v>
      </c>
      <c r="Z458" s="12" t="s">
        <v>924</v>
      </c>
      <c r="AA458" s="12" t="s">
        <v>923</v>
      </c>
      <c r="AB458" s="12" t="s">
        <v>936</v>
      </c>
      <c r="AC458" s="13">
        <v>522</v>
      </c>
      <c r="AD458" s="12" t="s">
        <v>4967</v>
      </c>
      <c r="AE458" s="12" t="s">
        <v>5602</v>
      </c>
      <c r="AF458" s="12" t="s">
        <v>5601</v>
      </c>
      <c r="AG458" s="12" t="s">
        <v>5600</v>
      </c>
      <c r="AH458" s="12"/>
      <c r="AI458" s="12" t="s">
        <v>5487</v>
      </c>
      <c r="AJ458" s="12" t="s">
        <v>3196</v>
      </c>
      <c r="AK458" s="12" t="s">
        <v>5427</v>
      </c>
      <c r="AL458" s="12" t="s">
        <v>5426</v>
      </c>
    </row>
    <row r="459" spans="1:38" hidden="1" x14ac:dyDescent="0.25">
      <c r="A459" s="17">
        <v>1020768480</v>
      </c>
      <c r="B459" s="14">
        <v>42522</v>
      </c>
      <c r="C459" s="12" t="s">
        <v>5487</v>
      </c>
      <c r="D459" s="12" t="s">
        <v>5603</v>
      </c>
      <c r="E459" s="12" t="s">
        <v>934</v>
      </c>
      <c r="F459" s="3" t="s">
        <v>933</v>
      </c>
      <c r="G459" s="12" t="s">
        <v>932</v>
      </c>
      <c r="H459" s="12" t="s">
        <v>938</v>
      </c>
      <c r="I459" s="12" t="s">
        <v>937</v>
      </c>
      <c r="J459" s="12" t="s">
        <v>931</v>
      </c>
      <c r="K459" s="12" t="s">
        <v>930</v>
      </c>
      <c r="L459" s="12" t="s">
        <v>929</v>
      </c>
      <c r="M459" s="4">
        <v>5569</v>
      </c>
      <c r="N459" s="4">
        <v>0</v>
      </c>
      <c r="O459" s="4">
        <v>5569</v>
      </c>
      <c r="P459" s="4">
        <v>0</v>
      </c>
      <c r="Q459" s="4">
        <v>5569</v>
      </c>
      <c r="R459" s="68">
        <f t="shared" si="7"/>
        <v>1</v>
      </c>
      <c r="S459" s="3" t="s">
        <v>928</v>
      </c>
      <c r="T459" s="12" t="s">
        <v>7303</v>
      </c>
      <c r="U459" s="12" t="s">
        <v>5598</v>
      </c>
      <c r="V459" s="12" t="s">
        <v>927</v>
      </c>
      <c r="W459" s="12" t="s">
        <v>926</v>
      </c>
      <c r="X459" s="12" t="s">
        <v>5597</v>
      </c>
      <c r="Y459" s="12" t="s">
        <v>925</v>
      </c>
      <c r="Z459" s="12" t="s">
        <v>924</v>
      </c>
      <c r="AA459" s="12" t="s">
        <v>923</v>
      </c>
      <c r="AB459" s="12" t="s">
        <v>936</v>
      </c>
      <c r="AC459" s="13">
        <v>522</v>
      </c>
      <c r="AD459" s="12" t="s">
        <v>4967</v>
      </c>
      <c r="AE459" s="12" t="s">
        <v>5602</v>
      </c>
      <c r="AF459" s="12" t="s">
        <v>5601</v>
      </c>
      <c r="AG459" s="12" t="s">
        <v>5600</v>
      </c>
      <c r="AH459" s="12"/>
      <c r="AI459" s="12" t="s">
        <v>5487</v>
      </c>
      <c r="AJ459" s="12" t="s">
        <v>3196</v>
      </c>
      <c r="AK459" s="12" t="s">
        <v>5427</v>
      </c>
      <c r="AL459" s="12" t="s">
        <v>5426</v>
      </c>
    </row>
    <row r="460" spans="1:38" hidden="1" x14ac:dyDescent="0.25">
      <c r="A460" s="17">
        <v>1020768480</v>
      </c>
      <c r="B460" s="14">
        <v>42622</v>
      </c>
      <c r="C460" s="12" t="s">
        <v>5487</v>
      </c>
      <c r="D460" s="12" t="s">
        <v>5599</v>
      </c>
      <c r="E460" s="12" t="s">
        <v>934</v>
      </c>
      <c r="F460" s="3" t="s">
        <v>933</v>
      </c>
      <c r="G460" s="12" t="s">
        <v>932</v>
      </c>
      <c r="H460" s="12" t="s">
        <v>967</v>
      </c>
      <c r="I460" s="12" t="s">
        <v>966</v>
      </c>
      <c r="J460" s="12" t="s">
        <v>931</v>
      </c>
      <c r="K460" s="12" t="s">
        <v>930</v>
      </c>
      <c r="L460" s="12" t="s">
        <v>929</v>
      </c>
      <c r="M460" s="4">
        <v>824920</v>
      </c>
      <c r="N460" s="4">
        <v>0</v>
      </c>
      <c r="O460" s="4">
        <v>824920</v>
      </c>
      <c r="P460" s="4">
        <v>0</v>
      </c>
      <c r="Q460" s="4">
        <v>824920</v>
      </c>
      <c r="R460" s="68">
        <f t="shared" si="7"/>
        <v>1</v>
      </c>
      <c r="S460" s="3" t="s">
        <v>928</v>
      </c>
      <c r="T460" s="12" t="s">
        <v>7303</v>
      </c>
      <c r="U460" s="12" t="s">
        <v>5598</v>
      </c>
      <c r="V460" s="12" t="s">
        <v>927</v>
      </c>
      <c r="W460" s="12" t="s">
        <v>926</v>
      </c>
      <c r="X460" s="12" t="s">
        <v>5597</v>
      </c>
      <c r="Y460" s="12" t="s">
        <v>925</v>
      </c>
      <c r="Z460" s="12" t="s">
        <v>924</v>
      </c>
      <c r="AA460" s="12" t="s">
        <v>923</v>
      </c>
      <c r="AB460" s="12" t="s">
        <v>5444</v>
      </c>
      <c r="AC460" s="13">
        <v>40422</v>
      </c>
      <c r="AD460" s="12" t="s">
        <v>4995</v>
      </c>
      <c r="AE460" s="12" t="s">
        <v>5596</v>
      </c>
      <c r="AF460" s="12" t="s">
        <v>5595</v>
      </c>
      <c r="AG460" s="12" t="s">
        <v>5594</v>
      </c>
      <c r="AH460" s="12"/>
      <c r="AI460" s="12" t="s">
        <v>5487</v>
      </c>
      <c r="AJ460" s="12" t="s">
        <v>3196</v>
      </c>
      <c r="AK460" s="12" t="s">
        <v>5427</v>
      </c>
      <c r="AL460" s="12" t="s">
        <v>5426</v>
      </c>
    </row>
    <row r="461" spans="1:38" hidden="1" x14ac:dyDescent="0.25">
      <c r="A461" s="17">
        <v>1020768480</v>
      </c>
      <c r="B461" s="14">
        <v>42622</v>
      </c>
      <c r="C461" s="12" t="s">
        <v>5487</v>
      </c>
      <c r="D461" s="12" t="s">
        <v>5599</v>
      </c>
      <c r="E461" s="12" t="s">
        <v>934</v>
      </c>
      <c r="F461" s="3" t="s">
        <v>933</v>
      </c>
      <c r="G461" s="12" t="s">
        <v>932</v>
      </c>
      <c r="H461" s="12" t="s">
        <v>3193</v>
      </c>
      <c r="I461" s="12" t="s">
        <v>3192</v>
      </c>
      <c r="J461" s="12" t="s">
        <v>931</v>
      </c>
      <c r="K461" s="12" t="s">
        <v>930</v>
      </c>
      <c r="L461" s="12" t="s">
        <v>929</v>
      </c>
      <c r="M461" s="4">
        <v>41878</v>
      </c>
      <c r="N461" s="4">
        <v>0</v>
      </c>
      <c r="O461" s="4">
        <v>41878</v>
      </c>
      <c r="P461" s="4">
        <v>0</v>
      </c>
      <c r="Q461" s="4">
        <v>41878</v>
      </c>
      <c r="R461" s="68">
        <f t="shared" si="7"/>
        <v>1</v>
      </c>
      <c r="S461" s="3" t="s">
        <v>928</v>
      </c>
      <c r="T461" s="12" t="s">
        <v>7303</v>
      </c>
      <c r="U461" s="12" t="s">
        <v>5598</v>
      </c>
      <c r="V461" s="12" t="s">
        <v>927</v>
      </c>
      <c r="W461" s="12" t="s">
        <v>926</v>
      </c>
      <c r="X461" s="12" t="s">
        <v>5597</v>
      </c>
      <c r="Y461" s="12" t="s">
        <v>925</v>
      </c>
      <c r="Z461" s="12" t="s">
        <v>924</v>
      </c>
      <c r="AA461" s="12" t="s">
        <v>923</v>
      </c>
      <c r="AB461" s="12" t="s">
        <v>5444</v>
      </c>
      <c r="AC461" s="13">
        <v>40422</v>
      </c>
      <c r="AD461" s="12" t="s">
        <v>4995</v>
      </c>
      <c r="AE461" s="12" t="s">
        <v>5596</v>
      </c>
      <c r="AF461" s="12" t="s">
        <v>5595</v>
      </c>
      <c r="AG461" s="12" t="s">
        <v>5594</v>
      </c>
      <c r="AH461" s="12"/>
      <c r="AI461" s="12" t="s">
        <v>5487</v>
      </c>
      <c r="AJ461" s="12" t="s">
        <v>3196</v>
      </c>
      <c r="AK461" s="12" t="s">
        <v>5427</v>
      </c>
      <c r="AL461" s="12" t="s">
        <v>5426</v>
      </c>
    </row>
    <row r="462" spans="1:38" hidden="1" x14ac:dyDescent="0.25">
      <c r="A462" s="17">
        <v>1020768480</v>
      </c>
      <c r="B462" s="14">
        <v>42622</v>
      </c>
      <c r="C462" s="12" t="s">
        <v>5487</v>
      </c>
      <c r="D462" s="12" t="s">
        <v>5599</v>
      </c>
      <c r="E462" s="12" t="s">
        <v>934</v>
      </c>
      <c r="F462" s="3" t="s">
        <v>933</v>
      </c>
      <c r="G462" s="12" t="s">
        <v>932</v>
      </c>
      <c r="H462" s="12" t="s">
        <v>963</v>
      </c>
      <c r="I462" s="12" t="s">
        <v>962</v>
      </c>
      <c r="J462" s="12" t="s">
        <v>931</v>
      </c>
      <c r="K462" s="12" t="s">
        <v>930</v>
      </c>
      <c r="L462" s="12" t="s">
        <v>929</v>
      </c>
      <c r="M462" s="4">
        <v>29173</v>
      </c>
      <c r="N462" s="4">
        <v>0</v>
      </c>
      <c r="O462" s="4">
        <v>29173</v>
      </c>
      <c r="P462" s="4">
        <v>0</v>
      </c>
      <c r="Q462" s="4">
        <v>29173</v>
      </c>
      <c r="R462" s="68">
        <f t="shared" si="7"/>
        <v>1</v>
      </c>
      <c r="S462" s="3" t="s">
        <v>928</v>
      </c>
      <c r="T462" s="12" t="s">
        <v>7303</v>
      </c>
      <c r="U462" s="12" t="s">
        <v>5598</v>
      </c>
      <c r="V462" s="12" t="s">
        <v>927</v>
      </c>
      <c r="W462" s="12" t="s">
        <v>926</v>
      </c>
      <c r="X462" s="12" t="s">
        <v>5597</v>
      </c>
      <c r="Y462" s="12" t="s">
        <v>925</v>
      </c>
      <c r="Z462" s="12" t="s">
        <v>924</v>
      </c>
      <c r="AA462" s="12" t="s">
        <v>923</v>
      </c>
      <c r="AB462" s="12" t="s">
        <v>5444</v>
      </c>
      <c r="AC462" s="13">
        <v>40422</v>
      </c>
      <c r="AD462" s="12" t="s">
        <v>4995</v>
      </c>
      <c r="AE462" s="12" t="s">
        <v>5596</v>
      </c>
      <c r="AF462" s="12" t="s">
        <v>5595</v>
      </c>
      <c r="AG462" s="12" t="s">
        <v>5594</v>
      </c>
      <c r="AH462" s="12"/>
      <c r="AI462" s="12" t="s">
        <v>5487</v>
      </c>
      <c r="AJ462" s="12" t="s">
        <v>3196</v>
      </c>
      <c r="AK462" s="12" t="s">
        <v>5427</v>
      </c>
      <c r="AL462" s="12" t="s">
        <v>5426</v>
      </c>
    </row>
    <row r="463" spans="1:38" hidden="1" x14ac:dyDescent="0.25">
      <c r="A463" s="17">
        <v>1020768480</v>
      </c>
      <c r="B463" s="14">
        <v>42622</v>
      </c>
      <c r="C463" s="12" t="s">
        <v>5487</v>
      </c>
      <c r="D463" s="12" t="s">
        <v>5599</v>
      </c>
      <c r="E463" s="12" t="s">
        <v>934</v>
      </c>
      <c r="F463" s="3" t="s">
        <v>933</v>
      </c>
      <c r="G463" s="12" t="s">
        <v>932</v>
      </c>
      <c r="H463" s="12" t="s">
        <v>3191</v>
      </c>
      <c r="I463" s="12" t="s">
        <v>3190</v>
      </c>
      <c r="J463" s="12" t="s">
        <v>931</v>
      </c>
      <c r="K463" s="12" t="s">
        <v>930</v>
      </c>
      <c r="L463" s="12" t="s">
        <v>929</v>
      </c>
      <c r="M463" s="4">
        <v>75140</v>
      </c>
      <c r="N463" s="4">
        <v>0</v>
      </c>
      <c r="O463" s="4">
        <v>75140</v>
      </c>
      <c r="P463" s="4">
        <v>0</v>
      </c>
      <c r="Q463" s="4">
        <v>75140</v>
      </c>
      <c r="R463" s="68">
        <f t="shared" si="7"/>
        <v>1</v>
      </c>
      <c r="S463" s="3" t="s">
        <v>928</v>
      </c>
      <c r="T463" s="12" t="s">
        <v>7303</v>
      </c>
      <c r="U463" s="12" t="s">
        <v>5598</v>
      </c>
      <c r="V463" s="12" t="s">
        <v>927</v>
      </c>
      <c r="W463" s="12" t="s">
        <v>926</v>
      </c>
      <c r="X463" s="12" t="s">
        <v>5597</v>
      </c>
      <c r="Y463" s="12" t="s">
        <v>925</v>
      </c>
      <c r="Z463" s="12" t="s">
        <v>924</v>
      </c>
      <c r="AA463" s="12" t="s">
        <v>923</v>
      </c>
      <c r="AB463" s="12" t="s">
        <v>5444</v>
      </c>
      <c r="AC463" s="13">
        <v>40422</v>
      </c>
      <c r="AD463" s="12" t="s">
        <v>4995</v>
      </c>
      <c r="AE463" s="12" t="s">
        <v>5596</v>
      </c>
      <c r="AF463" s="12" t="s">
        <v>5595</v>
      </c>
      <c r="AG463" s="12" t="s">
        <v>5594</v>
      </c>
      <c r="AH463" s="12"/>
      <c r="AI463" s="12" t="s">
        <v>5487</v>
      </c>
      <c r="AJ463" s="12" t="s">
        <v>3196</v>
      </c>
      <c r="AK463" s="12" t="s">
        <v>5427</v>
      </c>
      <c r="AL463" s="12" t="s">
        <v>5426</v>
      </c>
    </row>
    <row r="464" spans="1:38" hidden="1" x14ac:dyDescent="0.25">
      <c r="A464" s="17">
        <v>79965135</v>
      </c>
      <c r="B464" s="14">
        <v>42722</v>
      </c>
      <c r="C464" s="12" t="s">
        <v>5487</v>
      </c>
      <c r="D464" s="12" t="s">
        <v>5593</v>
      </c>
      <c r="E464" s="12" t="s">
        <v>934</v>
      </c>
      <c r="F464" s="3" t="s">
        <v>933</v>
      </c>
      <c r="G464" s="12" t="s">
        <v>932</v>
      </c>
      <c r="H464" s="12" t="s">
        <v>940</v>
      </c>
      <c r="I464" s="12" t="s">
        <v>939</v>
      </c>
      <c r="J464" s="12" t="s">
        <v>931</v>
      </c>
      <c r="K464" s="12" t="s">
        <v>930</v>
      </c>
      <c r="L464" s="12" t="s">
        <v>929</v>
      </c>
      <c r="M464" s="4">
        <v>106110</v>
      </c>
      <c r="N464" s="4">
        <v>0</v>
      </c>
      <c r="O464" s="4">
        <v>106110</v>
      </c>
      <c r="P464" s="4">
        <v>0</v>
      </c>
      <c r="Q464" s="4">
        <v>106110</v>
      </c>
      <c r="R464" s="68">
        <f t="shared" si="7"/>
        <v>1</v>
      </c>
      <c r="S464" s="3" t="s">
        <v>928</v>
      </c>
      <c r="T464" s="12" t="s">
        <v>7302</v>
      </c>
      <c r="U464" s="12" t="s">
        <v>5588</v>
      </c>
      <c r="V464" s="12" t="s">
        <v>927</v>
      </c>
      <c r="W464" s="12" t="s">
        <v>926</v>
      </c>
      <c r="X464" s="12" t="s">
        <v>5587</v>
      </c>
      <c r="Y464" s="12" t="s">
        <v>925</v>
      </c>
      <c r="Z464" s="12" t="s">
        <v>1013</v>
      </c>
      <c r="AA464" s="12" t="s">
        <v>1012</v>
      </c>
      <c r="AB464" s="12" t="s">
        <v>936</v>
      </c>
      <c r="AC464" s="13">
        <v>522</v>
      </c>
      <c r="AD464" s="12" t="s">
        <v>4977</v>
      </c>
      <c r="AE464" s="12" t="s">
        <v>5592</v>
      </c>
      <c r="AF464" s="12" t="s">
        <v>5591</v>
      </c>
      <c r="AG464" s="12" t="s">
        <v>5590</v>
      </c>
      <c r="AH464" s="12"/>
      <c r="AI464" s="12" t="s">
        <v>5487</v>
      </c>
      <c r="AJ464" s="12" t="s">
        <v>3196</v>
      </c>
      <c r="AK464" s="12" t="s">
        <v>5427</v>
      </c>
      <c r="AL464" s="12" t="s">
        <v>5426</v>
      </c>
    </row>
    <row r="465" spans="1:38" hidden="1" x14ac:dyDescent="0.25">
      <c r="A465" s="17">
        <v>79965135</v>
      </c>
      <c r="B465" s="14">
        <v>42722</v>
      </c>
      <c r="C465" s="12" t="s">
        <v>5487</v>
      </c>
      <c r="D465" s="12" t="s">
        <v>5593</v>
      </c>
      <c r="E465" s="12" t="s">
        <v>934</v>
      </c>
      <c r="F465" s="3" t="s">
        <v>933</v>
      </c>
      <c r="G465" s="12" t="s">
        <v>932</v>
      </c>
      <c r="H465" s="12" t="s">
        <v>3188</v>
      </c>
      <c r="I465" s="12" t="s">
        <v>3187</v>
      </c>
      <c r="J465" s="12" t="s">
        <v>931</v>
      </c>
      <c r="K465" s="12" t="s">
        <v>930</v>
      </c>
      <c r="L465" s="12" t="s">
        <v>929</v>
      </c>
      <c r="M465" s="4">
        <v>146013</v>
      </c>
      <c r="N465" s="4">
        <v>0</v>
      </c>
      <c r="O465" s="4">
        <v>146013</v>
      </c>
      <c r="P465" s="4">
        <v>0</v>
      </c>
      <c r="Q465" s="4">
        <v>146013</v>
      </c>
      <c r="R465" s="68">
        <f t="shared" si="7"/>
        <v>1</v>
      </c>
      <c r="S465" s="3" t="s">
        <v>928</v>
      </c>
      <c r="T465" s="12" t="s">
        <v>7302</v>
      </c>
      <c r="U465" s="12" t="s">
        <v>5588</v>
      </c>
      <c r="V465" s="12" t="s">
        <v>927</v>
      </c>
      <c r="W465" s="12" t="s">
        <v>926</v>
      </c>
      <c r="X465" s="12" t="s">
        <v>5587</v>
      </c>
      <c r="Y465" s="12" t="s">
        <v>925</v>
      </c>
      <c r="Z465" s="12" t="s">
        <v>1013</v>
      </c>
      <c r="AA465" s="12" t="s">
        <v>1012</v>
      </c>
      <c r="AB465" s="12" t="s">
        <v>936</v>
      </c>
      <c r="AC465" s="13">
        <v>522</v>
      </c>
      <c r="AD465" s="12" t="s">
        <v>4977</v>
      </c>
      <c r="AE465" s="12" t="s">
        <v>5592</v>
      </c>
      <c r="AF465" s="12" t="s">
        <v>5591</v>
      </c>
      <c r="AG465" s="12" t="s">
        <v>5590</v>
      </c>
      <c r="AH465" s="12"/>
      <c r="AI465" s="12" t="s">
        <v>5487</v>
      </c>
      <c r="AJ465" s="12" t="s">
        <v>3196</v>
      </c>
      <c r="AK465" s="12" t="s">
        <v>5427</v>
      </c>
      <c r="AL465" s="12" t="s">
        <v>5426</v>
      </c>
    </row>
    <row r="466" spans="1:38" hidden="1" x14ac:dyDescent="0.25">
      <c r="A466" s="17">
        <v>79965135</v>
      </c>
      <c r="B466" s="14">
        <v>42722</v>
      </c>
      <c r="C466" s="12" t="s">
        <v>5487</v>
      </c>
      <c r="D466" s="12" t="s">
        <v>5593</v>
      </c>
      <c r="E466" s="12" t="s">
        <v>934</v>
      </c>
      <c r="F466" s="3" t="s">
        <v>933</v>
      </c>
      <c r="G466" s="12" t="s">
        <v>932</v>
      </c>
      <c r="H466" s="12" t="s">
        <v>938</v>
      </c>
      <c r="I466" s="12" t="s">
        <v>937</v>
      </c>
      <c r="J466" s="12" t="s">
        <v>931</v>
      </c>
      <c r="K466" s="12" t="s">
        <v>930</v>
      </c>
      <c r="L466" s="12" t="s">
        <v>929</v>
      </c>
      <c r="M466" s="4">
        <v>7986</v>
      </c>
      <c r="N466" s="4">
        <v>0</v>
      </c>
      <c r="O466" s="4">
        <v>7986</v>
      </c>
      <c r="P466" s="4">
        <v>0</v>
      </c>
      <c r="Q466" s="4">
        <v>7986</v>
      </c>
      <c r="R466" s="68">
        <f t="shared" si="7"/>
        <v>1</v>
      </c>
      <c r="S466" s="3" t="s">
        <v>928</v>
      </c>
      <c r="T466" s="12" t="s">
        <v>7302</v>
      </c>
      <c r="U466" s="12" t="s">
        <v>5588</v>
      </c>
      <c r="V466" s="12" t="s">
        <v>927</v>
      </c>
      <c r="W466" s="12" t="s">
        <v>926</v>
      </c>
      <c r="X466" s="12" t="s">
        <v>5587</v>
      </c>
      <c r="Y466" s="12" t="s">
        <v>925</v>
      </c>
      <c r="Z466" s="12" t="s">
        <v>1013</v>
      </c>
      <c r="AA466" s="12" t="s">
        <v>1012</v>
      </c>
      <c r="AB466" s="12" t="s">
        <v>936</v>
      </c>
      <c r="AC466" s="13">
        <v>522</v>
      </c>
      <c r="AD466" s="12" t="s">
        <v>4977</v>
      </c>
      <c r="AE466" s="12" t="s">
        <v>5592</v>
      </c>
      <c r="AF466" s="12" t="s">
        <v>5591</v>
      </c>
      <c r="AG466" s="12" t="s">
        <v>5590</v>
      </c>
      <c r="AH466" s="12"/>
      <c r="AI466" s="12" t="s">
        <v>5487</v>
      </c>
      <c r="AJ466" s="12" t="s">
        <v>3196</v>
      </c>
      <c r="AK466" s="12" t="s">
        <v>5427</v>
      </c>
      <c r="AL466" s="12" t="s">
        <v>5426</v>
      </c>
    </row>
    <row r="467" spans="1:38" hidden="1" x14ac:dyDescent="0.25">
      <c r="A467" s="17">
        <v>79965135</v>
      </c>
      <c r="B467" s="14">
        <v>42822</v>
      </c>
      <c r="C467" s="12" t="s">
        <v>5487</v>
      </c>
      <c r="D467" s="12" t="s">
        <v>5589</v>
      </c>
      <c r="E467" s="12" t="s">
        <v>934</v>
      </c>
      <c r="F467" s="3" t="s">
        <v>933</v>
      </c>
      <c r="G467" s="12" t="s">
        <v>932</v>
      </c>
      <c r="H467" s="12" t="s">
        <v>967</v>
      </c>
      <c r="I467" s="12" t="s">
        <v>966</v>
      </c>
      <c r="J467" s="12" t="s">
        <v>931</v>
      </c>
      <c r="K467" s="12" t="s">
        <v>930</v>
      </c>
      <c r="L467" s="12" t="s">
        <v>929</v>
      </c>
      <c r="M467" s="4">
        <v>607716</v>
      </c>
      <c r="N467" s="4">
        <v>0</v>
      </c>
      <c r="O467" s="4">
        <v>607716</v>
      </c>
      <c r="P467" s="4">
        <v>0</v>
      </c>
      <c r="Q467" s="4">
        <v>607716</v>
      </c>
      <c r="R467" s="68">
        <f t="shared" si="7"/>
        <v>1</v>
      </c>
      <c r="S467" s="3" t="s">
        <v>928</v>
      </c>
      <c r="T467" s="12" t="s">
        <v>7302</v>
      </c>
      <c r="U467" s="12" t="s">
        <v>5588</v>
      </c>
      <c r="V467" s="12" t="s">
        <v>927</v>
      </c>
      <c r="W467" s="12" t="s">
        <v>926</v>
      </c>
      <c r="X467" s="12" t="s">
        <v>5587</v>
      </c>
      <c r="Y467" s="12" t="s">
        <v>925</v>
      </c>
      <c r="Z467" s="12" t="s">
        <v>1013</v>
      </c>
      <c r="AA467" s="12" t="s">
        <v>1012</v>
      </c>
      <c r="AB467" s="12" t="s">
        <v>5444</v>
      </c>
      <c r="AC467" s="13">
        <v>40422</v>
      </c>
      <c r="AD467" s="12" t="s">
        <v>5232</v>
      </c>
      <c r="AE467" s="12" t="s">
        <v>5586</v>
      </c>
      <c r="AF467" s="12" t="s">
        <v>5585</v>
      </c>
      <c r="AG467" s="12" t="s">
        <v>5584</v>
      </c>
      <c r="AH467" s="12"/>
      <c r="AI467" s="12" t="s">
        <v>5487</v>
      </c>
      <c r="AJ467" s="12" t="s">
        <v>3196</v>
      </c>
      <c r="AK467" s="12" t="s">
        <v>5427</v>
      </c>
      <c r="AL467" s="12" t="s">
        <v>5426</v>
      </c>
    </row>
    <row r="468" spans="1:38" hidden="1" x14ac:dyDescent="0.25">
      <c r="A468" s="17">
        <v>79965135</v>
      </c>
      <c r="B468" s="14">
        <v>42822</v>
      </c>
      <c r="C468" s="12" t="s">
        <v>5487</v>
      </c>
      <c r="D468" s="12" t="s">
        <v>5589</v>
      </c>
      <c r="E468" s="12" t="s">
        <v>934</v>
      </c>
      <c r="F468" s="3" t="s">
        <v>933</v>
      </c>
      <c r="G468" s="12" t="s">
        <v>932</v>
      </c>
      <c r="H468" s="12" t="s">
        <v>3193</v>
      </c>
      <c r="I468" s="12" t="s">
        <v>3192</v>
      </c>
      <c r="J468" s="12" t="s">
        <v>931</v>
      </c>
      <c r="K468" s="12" t="s">
        <v>930</v>
      </c>
      <c r="L468" s="12" t="s">
        <v>929</v>
      </c>
      <c r="M468" s="4">
        <v>50271</v>
      </c>
      <c r="N468" s="4">
        <v>0</v>
      </c>
      <c r="O468" s="4">
        <v>50271</v>
      </c>
      <c r="P468" s="4">
        <v>0</v>
      </c>
      <c r="Q468" s="4">
        <v>50271</v>
      </c>
      <c r="R468" s="68">
        <f t="shared" si="7"/>
        <v>1</v>
      </c>
      <c r="S468" s="3" t="s">
        <v>928</v>
      </c>
      <c r="T468" s="12" t="s">
        <v>7302</v>
      </c>
      <c r="U468" s="12" t="s">
        <v>5588</v>
      </c>
      <c r="V468" s="12" t="s">
        <v>927</v>
      </c>
      <c r="W468" s="12" t="s">
        <v>926</v>
      </c>
      <c r="X468" s="12" t="s">
        <v>5587</v>
      </c>
      <c r="Y468" s="12" t="s">
        <v>925</v>
      </c>
      <c r="Z468" s="12" t="s">
        <v>1013</v>
      </c>
      <c r="AA468" s="12" t="s">
        <v>1012</v>
      </c>
      <c r="AB468" s="12" t="s">
        <v>5444</v>
      </c>
      <c r="AC468" s="13">
        <v>40422</v>
      </c>
      <c r="AD468" s="12" t="s">
        <v>5232</v>
      </c>
      <c r="AE468" s="12" t="s">
        <v>5586</v>
      </c>
      <c r="AF468" s="12" t="s">
        <v>5585</v>
      </c>
      <c r="AG468" s="12" t="s">
        <v>5584</v>
      </c>
      <c r="AH468" s="12"/>
      <c r="AI468" s="12" t="s">
        <v>5487</v>
      </c>
      <c r="AJ468" s="12" t="s">
        <v>3196</v>
      </c>
      <c r="AK468" s="12" t="s">
        <v>5427</v>
      </c>
      <c r="AL468" s="12" t="s">
        <v>5426</v>
      </c>
    </row>
    <row r="469" spans="1:38" hidden="1" x14ac:dyDescent="0.25">
      <c r="A469" s="17">
        <v>79965135</v>
      </c>
      <c r="B469" s="14">
        <v>42822</v>
      </c>
      <c r="C469" s="12" t="s">
        <v>5487</v>
      </c>
      <c r="D469" s="12" t="s">
        <v>5589</v>
      </c>
      <c r="E469" s="12" t="s">
        <v>934</v>
      </c>
      <c r="F469" s="3" t="s">
        <v>933</v>
      </c>
      <c r="G469" s="12" t="s">
        <v>932</v>
      </c>
      <c r="H469" s="12" t="s">
        <v>963</v>
      </c>
      <c r="I469" s="12" t="s">
        <v>962</v>
      </c>
      <c r="J469" s="12" t="s">
        <v>931</v>
      </c>
      <c r="K469" s="12" t="s">
        <v>930</v>
      </c>
      <c r="L469" s="12" t="s">
        <v>929</v>
      </c>
      <c r="M469" s="4">
        <v>23000</v>
      </c>
      <c r="N469" s="4">
        <v>0</v>
      </c>
      <c r="O469" s="4">
        <v>23000</v>
      </c>
      <c r="P469" s="4">
        <v>0</v>
      </c>
      <c r="Q469" s="4">
        <v>23000</v>
      </c>
      <c r="R469" s="68">
        <f t="shared" si="7"/>
        <v>1</v>
      </c>
      <c r="S469" s="3" t="s">
        <v>928</v>
      </c>
      <c r="T469" s="12" t="s">
        <v>7302</v>
      </c>
      <c r="U469" s="12" t="s">
        <v>5588</v>
      </c>
      <c r="V469" s="12" t="s">
        <v>927</v>
      </c>
      <c r="W469" s="12" t="s">
        <v>926</v>
      </c>
      <c r="X469" s="12" t="s">
        <v>5587</v>
      </c>
      <c r="Y469" s="12" t="s">
        <v>925</v>
      </c>
      <c r="Z469" s="12" t="s">
        <v>1013</v>
      </c>
      <c r="AA469" s="12" t="s">
        <v>1012</v>
      </c>
      <c r="AB469" s="12" t="s">
        <v>5444</v>
      </c>
      <c r="AC469" s="13">
        <v>40422</v>
      </c>
      <c r="AD469" s="12" t="s">
        <v>5232</v>
      </c>
      <c r="AE469" s="12" t="s">
        <v>5586</v>
      </c>
      <c r="AF469" s="12" t="s">
        <v>5585</v>
      </c>
      <c r="AG469" s="12" t="s">
        <v>5584</v>
      </c>
      <c r="AH469" s="12"/>
      <c r="AI469" s="12" t="s">
        <v>5487</v>
      </c>
      <c r="AJ469" s="12" t="s">
        <v>3196</v>
      </c>
      <c r="AK469" s="12" t="s">
        <v>5427</v>
      </c>
      <c r="AL469" s="12" t="s">
        <v>5426</v>
      </c>
    </row>
    <row r="470" spans="1:38" hidden="1" x14ac:dyDescent="0.25">
      <c r="A470" s="17">
        <v>79965135</v>
      </c>
      <c r="B470" s="14">
        <v>42822</v>
      </c>
      <c r="C470" s="12" t="s">
        <v>5487</v>
      </c>
      <c r="D470" s="12" t="s">
        <v>5589</v>
      </c>
      <c r="E470" s="12" t="s">
        <v>934</v>
      </c>
      <c r="F470" s="3" t="s">
        <v>933</v>
      </c>
      <c r="G470" s="12" t="s">
        <v>932</v>
      </c>
      <c r="H470" s="12" t="s">
        <v>3191</v>
      </c>
      <c r="I470" s="12" t="s">
        <v>3190</v>
      </c>
      <c r="J470" s="12" t="s">
        <v>931</v>
      </c>
      <c r="K470" s="12" t="s">
        <v>930</v>
      </c>
      <c r="L470" s="12" t="s">
        <v>929</v>
      </c>
      <c r="M470" s="4">
        <v>69191</v>
      </c>
      <c r="N470" s="4">
        <v>0</v>
      </c>
      <c r="O470" s="4">
        <v>69191</v>
      </c>
      <c r="P470" s="4">
        <v>0</v>
      </c>
      <c r="Q470" s="4">
        <v>69191</v>
      </c>
      <c r="R470" s="68">
        <f t="shared" si="7"/>
        <v>1</v>
      </c>
      <c r="S470" s="3" t="s">
        <v>928</v>
      </c>
      <c r="T470" s="12" t="s">
        <v>7302</v>
      </c>
      <c r="U470" s="12" t="s">
        <v>5588</v>
      </c>
      <c r="V470" s="12" t="s">
        <v>927</v>
      </c>
      <c r="W470" s="12" t="s">
        <v>926</v>
      </c>
      <c r="X470" s="12" t="s">
        <v>5587</v>
      </c>
      <c r="Y470" s="12" t="s">
        <v>925</v>
      </c>
      <c r="Z470" s="12" t="s">
        <v>1013</v>
      </c>
      <c r="AA470" s="12" t="s">
        <v>1012</v>
      </c>
      <c r="AB470" s="12" t="s">
        <v>5444</v>
      </c>
      <c r="AC470" s="13">
        <v>40422</v>
      </c>
      <c r="AD470" s="12" t="s">
        <v>5232</v>
      </c>
      <c r="AE470" s="12" t="s">
        <v>5586</v>
      </c>
      <c r="AF470" s="12" t="s">
        <v>5585</v>
      </c>
      <c r="AG470" s="12" t="s">
        <v>5584</v>
      </c>
      <c r="AH470" s="12"/>
      <c r="AI470" s="12" t="s">
        <v>5487</v>
      </c>
      <c r="AJ470" s="12" t="s">
        <v>3196</v>
      </c>
      <c r="AK470" s="12" t="s">
        <v>5427</v>
      </c>
      <c r="AL470" s="12" t="s">
        <v>5426</v>
      </c>
    </row>
    <row r="471" spans="1:38" hidden="1" x14ac:dyDescent="0.25">
      <c r="A471" s="17">
        <v>1076621701</v>
      </c>
      <c r="B471" s="14">
        <v>42922</v>
      </c>
      <c r="C471" s="12" t="s">
        <v>5487</v>
      </c>
      <c r="D471" s="12" t="s">
        <v>5583</v>
      </c>
      <c r="E471" s="12" t="s">
        <v>934</v>
      </c>
      <c r="F471" s="3" t="s">
        <v>933</v>
      </c>
      <c r="G471" s="12" t="s">
        <v>932</v>
      </c>
      <c r="H471" s="12" t="s">
        <v>940</v>
      </c>
      <c r="I471" s="12" t="s">
        <v>939</v>
      </c>
      <c r="J471" s="12" t="s">
        <v>931</v>
      </c>
      <c r="K471" s="12" t="s">
        <v>930</v>
      </c>
      <c r="L471" s="12" t="s">
        <v>929</v>
      </c>
      <c r="M471" s="4">
        <v>110419</v>
      </c>
      <c r="N471" s="4">
        <v>0</v>
      </c>
      <c r="O471" s="4">
        <v>110419</v>
      </c>
      <c r="P471" s="4">
        <v>0</v>
      </c>
      <c r="Q471" s="4">
        <v>110419</v>
      </c>
      <c r="R471" s="68">
        <f t="shared" si="7"/>
        <v>1</v>
      </c>
      <c r="S471" s="3" t="s">
        <v>928</v>
      </c>
      <c r="T471" s="12" t="s">
        <v>7301</v>
      </c>
      <c r="U471" s="12" t="s">
        <v>5578</v>
      </c>
      <c r="V471" s="12" t="s">
        <v>927</v>
      </c>
      <c r="W471" s="12" t="s">
        <v>926</v>
      </c>
      <c r="X471" s="12" t="s">
        <v>5577</v>
      </c>
      <c r="Y471" s="12" t="s">
        <v>925</v>
      </c>
      <c r="Z471" s="12" t="s">
        <v>984</v>
      </c>
      <c r="AA471" s="12" t="s">
        <v>983</v>
      </c>
      <c r="AB471" s="12" t="s">
        <v>936</v>
      </c>
      <c r="AC471" s="13">
        <v>522</v>
      </c>
      <c r="AD471" s="12" t="s">
        <v>4644</v>
      </c>
      <c r="AE471" s="12" t="s">
        <v>5582</v>
      </c>
      <c r="AF471" s="12" t="s">
        <v>5581</v>
      </c>
      <c r="AG471" s="12" t="s">
        <v>5580</v>
      </c>
      <c r="AH471" s="12"/>
      <c r="AI471" s="12" t="s">
        <v>5487</v>
      </c>
      <c r="AJ471" s="12" t="s">
        <v>3196</v>
      </c>
      <c r="AK471" s="12" t="s">
        <v>5427</v>
      </c>
      <c r="AL471" s="12" t="s">
        <v>5426</v>
      </c>
    </row>
    <row r="472" spans="1:38" hidden="1" x14ac:dyDescent="0.25">
      <c r="A472" s="17">
        <v>1076621701</v>
      </c>
      <c r="B472" s="14">
        <v>42922</v>
      </c>
      <c r="C472" s="12" t="s">
        <v>5487</v>
      </c>
      <c r="D472" s="12" t="s">
        <v>5583</v>
      </c>
      <c r="E472" s="12" t="s">
        <v>934</v>
      </c>
      <c r="F472" s="3" t="s">
        <v>933</v>
      </c>
      <c r="G472" s="12" t="s">
        <v>932</v>
      </c>
      <c r="H472" s="12" t="s">
        <v>3188</v>
      </c>
      <c r="I472" s="12" t="s">
        <v>3187</v>
      </c>
      <c r="J472" s="12" t="s">
        <v>931</v>
      </c>
      <c r="K472" s="12" t="s">
        <v>930</v>
      </c>
      <c r="L472" s="12" t="s">
        <v>929</v>
      </c>
      <c r="M472" s="4">
        <v>145603</v>
      </c>
      <c r="N472" s="4">
        <v>0</v>
      </c>
      <c r="O472" s="4">
        <v>145603</v>
      </c>
      <c r="P472" s="4">
        <v>0</v>
      </c>
      <c r="Q472" s="4">
        <v>145603</v>
      </c>
      <c r="R472" s="68">
        <f t="shared" si="7"/>
        <v>1</v>
      </c>
      <c r="S472" s="3" t="s">
        <v>928</v>
      </c>
      <c r="T472" s="12" t="s">
        <v>7301</v>
      </c>
      <c r="U472" s="12" t="s">
        <v>5578</v>
      </c>
      <c r="V472" s="12" t="s">
        <v>927</v>
      </c>
      <c r="W472" s="12" t="s">
        <v>926</v>
      </c>
      <c r="X472" s="12" t="s">
        <v>5577</v>
      </c>
      <c r="Y472" s="12" t="s">
        <v>925</v>
      </c>
      <c r="Z472" s="12" t="s">
        <v>984</v>
      </c>
      <c r="AA472" s="12" t="s">
        <v>983</v>
      </c>
      <c r="AB472" s="12" t="s">
        <v>936</v>
      </c>
      <c r="AC472" s="13">
        <v>522</v>
      </c>
      <c r="AD472" s="12" t="s">
        <v>4644</v>
      </c>
      <c r="AE472" s="12" t="s">
        <v>5582</v>
      </c>
      <c r="AF472" s="12" t="s">
        <v>5581</v>
      </c>
      <c r="AG472" s="12" t="s">
        <v>5580</v>
      </c>
      <c r="AH472" s="12"/>
      <c r="AI472" s="12" t="s">
        <v>5487</v>
      </c>
      <c r="AJ472" s="12" t="s">
        <v>3196</v>
      </c>
      <c r="AK472" s="12" t="s">
        <v>5427</v>
      </c>
      <c r="AL472" s="12" t="s">
        <v>5426</v>
      </c>
    </row>
    <row r="473" spans="1:38" hidden="1" x14ac:dyDescent="0.25">
      <c r="A473" s="17">
        <v>1076621701</v>
      </c>
      <c r="B473" s="14">
        <v>42922</v>
      </c>
      <c r="C473" s="12" t="s">
        <v>5487</v>
      </c>
      <c r="D473" s="12" t="s">
        <v>5583</v>
      </c>
      <c r="E473" s="12" t="s">
        <v>934</v>
      </c>
      <c r="F473" s="3" t="s">
        <v>933</v>
      </c>
      <c r="G473" s="12" t="s">
        <v>932</v>
      </c>
      <c r="H473" s="12" t="s">
        <v>938</v>
      </c>
      <c r="I473" s="12" t="s">
        <v>937</v>
      </c>
      <c r="J473" s="12" t="s">
        <v>931</v>
      </c>
      <c r="K473" s="12" t="s">
        <v>930</v>
      </c>
      <c r="L473" s="12" t="s">
        <v>929</v>
      </c>
      <c r="M473" s="4">
        <v>13426</v>
      </c>
      <c r="N473" s="4">
        <v>0</v>
      </c>
      <c r="O473" s="4">
        <v>13426</v>
      </c>
      <c r="P473" s="4">
        <v>0</v>
      </c>
      <c r="Q473" s="4">
        <v>13426</v>
      </c>
      <c r="R473" s="68">
        <f t="shared" si="7"/>
        <v>1</v>
      </c>
      <c r="S473" s="3" t="s">
        <v>928</v>
      </c>
      <c r="T473" s="12" t="s">
        <v>7301</v>
      </c>
      <c r="U473" s="12" t="s">
        <v>5578</v>
      </c>
      <c r="V473" s="12" t="s">
        <v>927</v>
      </c>
      <c r="W473" s="12" t="s">
        <v>926</v>
      </c>
      <c r="X473" s="12" t="s">
        <v>5577</v>
      </c>
      <c r="Y473" s="12" t="s">
        <v>925</v>
      </c>
      <c r="Z473" s="12" t="s">
        <v>984</v>
      </c>
      <c r="AA473" s="12" t="s">
        <v>983</v>
      </c>
      <c r="AB473" s="12" t="s">
        <v>936</v>
      </c>
      <c r="AC473" s="13">
        <v>522</v>
      </c>
      <c r="AD473" s="12" t="s">
        <v>4644</v>
      </c>
      <c r="AE473" s="12" t="s">
        <v>5582</v>
      </c>
      <c r="AF473" s="12" t="s">
        <v>5581</v>
      </c>
      <c r="AG473" s="12" t="s">
        <v>5580</v>
      </c>
      <c r="AH473" s="12"/>
      <c r="AI473" s="12" t="s">
        <v>5487</v>
      </c>
      <c r="AJ473" s="12" t="s">
        <v>3196</v>
      </c>
      <c r="AK473" s="12" t="s">
        <v>5427</v>
      </c>
      <c r="AL473" s="12" t="s">
        <v>5426</v>
      </c>
    </row>
    <row r="474" spans="1:38" hidden="1" x14ac:dyDescent="0.25">
      <c r="A474" s="17">
        <v>1076621701</v>
      </c>
      <c r="B474" s="14">
        <v>43022</v>
      </c>
      <c r="C474" s="12" t="s">
        <v>5487</v>
      </c>
      <c r="D474" s="12" t="s">
        <v>5579</v>
      </c>
      <c r="E474" s="12" t="s">
        <v>934</v>
      </c>
      <c r="F474" s="3" t="s">
        <v>933</v>
      </c>
      <c r="G474" s="12" t="s">
        <v>932</v>
      </c>
      <c r="H474" s="12" t="s">
        <v>967</v>
      </c>
      <c r="I474" s="12" t="s">
        <v>966</v>
      </c>
      <c r="J474" s="12" t="s">
        <v>931</v>
      </c>
      <c r="K474" s="12" t="s">
        <v>930</v>
      </c>
      <c r="L474" s="12" t="s">
        <v>929</v>
      </c>
      <c r="M474" s="4">
        <v>1166082</v>
      </c>
      <c r="N474" s="4">
        <v>0</v>
      </c>
      <c r="O474" s="4">
        <v>1166082</v>
      </c>
      <c r="P474" s="4">
        <v>0</v>
      </c>
      <c r="Q474" s="4">
        <v>1166082</v>
      </c>
      <c r="R474" s="68">
        <f t="shared" si="7"/>
        <v>1</v>
      </c>
      <c r="S474" s="3" t="s">
        <v>928</v>
      </c>
      <c r="T474" s="12" t="s">
        <v>7301</v>
      </c>
      <c r="U474" s="12" t="s">
        <v>5578</v>
      </c>
      <c r="V474" s="12" t="s">
        <v>927</v>
      </c>
      <c r="W474" s="12" t="s">
        <v>926</v>
      </c>
      <c r="X474" s="12" t="s">
        <v>5577</v>
      </c>
      <c r="Y474" s="12" t="s">
        <v>925</v>
      </c>
      <c r="Z474" s="12" t="s">
        <v>984</v>
      </c>
      <c r="AA474" s="12" t="s">
        <v>983</v>
      </c>
      <c r="AB474" s="12" t="s">
        <v>5444</v>
      </c>
      <c r="AC474" s="13">
        <v>40422</v>
      </c>
      <c r="AD474" s="12" t="s">
        <v>5576</v>
      </c>
      <c r="AE474" s="12" t="s">
        <v>5575</v>
      </c>
      <c r="AF474" s="12" t="s">
        <v>5574</v>
      </c>
      <c r="AG474" s="12" t="s">
        <v>5573</v>
      </c>
      <c r="AH474" s="12"/>
      <c r="AI474" s="12" t="s">
        <v>5487</v>
      </c>
      <c r="AJ474" s="12" t="s">
        <v>3196</v>
      </c>
      <c r="AK474" s="12" t="s">
        <v>5427</v>
      </c>
      <c r="AL474" s="12" t="s">
        <v>5426</v>
      </c>
    </row>
    <row r="475" spans="1:38" hidden="1" x14ac:dyDescent="0.25">
      <c r="A475" s="17">
        <v>1076621701</v>
      </c>
      <c r="B475" s="14">
        <v>43022</v>
      </c>
      <c r="C475" s="12" t="s">
        <v>5487</v>
      </c>
      <c r="D475" s="12" t="s">
        <v>5579</v>
      </c>
      <c r="E475" s="12" t="s">
        <v>934</v>
      </c>
      <c r="F475" s="3" t="s">
        <v>933</v>
      </c>
      <c r="G475" s="12" t="s">
        <v>932</v>
      </c>
      <c r="H475" s="12" t="s">
        <v>3193</v>
      </c>
      <c r="I475" s="12" t="s">
        <v>3192</v>
      </c>
      <c r="J475" s="12" t="s">
        <v>931</v>
      </c>
      <c r="K475" s="12" t="s">
        <v>930</v>
      </c>
      <c r="L475" s="12" t="s">
        <v>929</v>
      </c>
      <c r="M475" s="4">
        <v>114865</v>
      </c>
      <c r="N475" s="4">
        <v>0</v>
      </c>
      <c r="O475" s="4">
        <v>114865</v>
      </c>
      <c r="P475" s="4">
        <v>0</v>
      </c>
      <c r="Q475" s="4">
        <v>114865</v>
      </c>
      <c r="R475" s="68">
        <f t="shared" si="7"/>
        <v>1</v>
      </c>
      <c r="S475" s="3" t="s">
        <v>928</v>
      </c>
      <c r="T475" s="12" t="s">
        <v>7301</v>
      </c>
      <c r="U475" s="12" t="s">
        <v>5578</v>
      </c>
      <c r="V475" s="12" t="s">
        <v>927</v>
      </c>
      <c r="W475" s="12" t="s">
        <v>926</v>
      </c>
      <c r="X475" s="12" t="s">
        <v>5577</v>
      </c>
      <c r="Y475" s="12" t="s">
        <v>925</v>
      </c>
      <c r="Z475" s="12" t="s">
        <v>984</v>
      </c>
      <c r="AA475" s="12" t="s">
        <v>983</v>
      </c>
      <c r="AB475" s="12" t="s">
        <v>5444</v>
      </c>
      <c r="AC475" s="13">
        <v>40422</v>
      </c>
      <c r="AD475" s="12" t="s">
        <v>5576</v>
      </c>
      <c r="AE475" s="12" t="s">
        <v>5575</v>
      </c>
      <c r="AF475" s="12" t="s">
        <v>5574</v>
      </c>
      <c r="AG475" s="12" t="s">
        <v>5573</v>
      </c>
      <c r="AH475" s="12"/>
      <c r="AI475" s="12" t="s">
        <v>5487</v>
      </c>
      <c r="AJ475" s="12" t="s">
        <v>3196</v>
      </c>
      <c r="AK475" s="12" t="s">
        <v>5427</v>
      </c>
      <c r="AL475" s="12" t="s">
        <v>5426</v>
      </c>
    </row>
    <row r="476" spans="1:38" hidden="1" x14ac:dyDescent="0.25">
      <c r="A476" s="17">
        <v>1076621701</v>
      </c>
      <c r="B476" s="14">
        <v>43022</v>
      </c>
      <c r="C476" s="12" t="s">
        <v>5487</v>
      </c>
      <c r="D476" s="12" t="s">
        <v>5579</v>
      </c>
      <c r="E476" s="12" t="s">
        <v>934</v>
      </c>
      <c r="F476" s="3" t="s">
        <v>933</v>
      </c>
      <c r="G476" s="12" t="s">
        <v>932</v>
      </c>
      <c r="H476" s="12" t="s">
        <v>963</v>
      </c>
      <c r="I476" s="12" t="s">
        <v>962</v>
      </c>
      <c r="J476" s="12" t="s">
        <v>931</v>
      </c>
      <c r="K476" s="12" t="s">
        <v>930</v>
      </c>
      <c r="L476" s="12" t="s">
        <v>929</v>
      </c>
      <c r="M476" s="4">
        <v>70517</v>
      </c>
      <c r="N476" s="4">
        <v>0</v>
      </c>
      <c r="O476" s="4">
        <v>70517</v>
      </c>
      <c r="P476" s="4">
        <v>0</v>
      </c>
      <c r="Q476" s="4">
        <v>70517</v>
      </c>
      <c r="R476" s="68">
        <f t="shared" si="7"/>
        <v>1</v>
      </c>
      <c r="S476" s="3" t="s">
        <v>928</v>
      </c>
      <c r="T476" s="12" t="s">
        <v>7301</v>
      </c>
      <c r="U476" s="12" t="s">
        <v>5578</v>
      </c>
      <c r="V476" s="12" t="s">
        <v>927</v>
      </c>
      <c r="W476" s="12" t="s">
        <v>926</v>
      </c>
      <c r="X476" s="12" t="s">
        <v>5577</v>
      </c>
      <c r="Y476" s="12" t="s">
        <v>925</v>
      </c>
      <c r="Z476" s="12" t="s">
        <v>984</v>
      </c>
      <c r="AA476" s="12" t="s">
        <v>983</v>
      </c>
      <c r="AB476" s="12" t="s">
        <v>5444</v>
      </c>
      <c r="AC476" s="13">
        <v>40422</v>
      </c>
      <c r="AD476" s="12" t="s">
        <v>5576</v>
      </c>
      <c r="AE476" s="12" t="s">
        <v>5575</v>
      </c>
      <c r="AF476" s="12" t="s">
        <v>5574</v>
      </c>
      <c r="AG476" s="12" t="s">
        <v>5573</v>
      </c>
      <c r="AH476" s="12"/>
      <c r="AI476" s="12" t="s">
        <v>5487</v>
      </c>
      <c r="AJ476" s="12" t="s">
        <v>3196</v>
      </c>
      <c r="AK476" s="12" t="s">
        <v>5427</v>
      </c>
      <c r="AL476" s="12" t="s">
        <v>5426</v>
      </c>
    </row>
    <row r="477" spans="1:38" hidden="1" x14ac:dyDescent="0.25">
      <c r="A477" s="17">
        <v>1076621701</v>
      </c>
      <c r="B477" s="14">
        <v>43022</v>
      </c>
      <c r="C477" s="12" t="s">
        <v>5487</v>
      </c>
      <c r="D477" s="12" t="s">
        <v>5579</v>
      </c>
      <c r="E477" s="12" t="s">
        <v>934</v>
      </c>
      <c r="F477" s="3" t="s">
        <v>933</v>
      </c>
      <c r="G477" s="12" t="s">
        <v>932</v>
      </c>
      <c r="H477" s="12" t="s">
        <v>3191</v>
      </c>
      <c r="I477" s="12" t="s">
        <v>3190</v>
      </c>
      <c r="J477" s="12" t="s">
        <v>931</v>
      </c>
      <c r="K477" s="12" t="s">
        <v>930</v>
      </c>
      <c r="L477" s="12" t="s">
        <v>929</v>
      </c>
      <c r="M477" s="4">
        <v>112101</v>
      </c>
      <c r="N477" s="4">
        <v>0</v>
      </c>
      <c r="O477" s="4">
        <v>112101</v>
      </c>
      <c r="P477" s="4">
        <v>0</v>
      </c>
      <c r="Q477" s="4">
        <v>112101</v>
      </c>
      <c r="R477" s="68">
        <f t="shared" si="7"/>
        <v>1</v>
      </c>
      <c r="S477" s="3" t="s">
        <v>928</v>
      </c>
      <c r="T477" s="12" t="s">
        <v>7301</v>
      </c>
      <c r="U477" s="12" t="s">
        <v>5578</v>
      </c>
      <c r="V477" s="12" t="s">
        <v>927</v>
      </c>
      <c r="W477" s="12" t="s">
        <v>926</v>
      </c>
      <c r="X477" s="12" t="s">
        <v>5577</v>
      </c>
      <c r="Y477" s="12" t="s">
        <v>925</v>
      </c>
      <c r="Z477" s="12" t="s">
        <v>984</v>
      </c>
      <c r="AA477" s="12" t="s">
        <v>983</v>
      </c>
      <c r="AB477" s="12" t="s">
        <v>5444</v>
      </c>
      <c r="AC477" s="13">
        <v>40422</v>
      </c>
      <c r="AD477" s="12" t="s">
        <v>5576</v>
      </c>
      <c r="AE477" s="12" t="s">
        <v>5575</v>
      </c>
      <c r="AF477" s="12" t="s">
        <v>5574</v>
      </c>
      <c r="AG477" s="12" t="s">
        <v>5573</v>
      </c>
      <c r="AH477" s="12"/>
      <c r="AI477" s="12" t="s">
        <v>5487</v>
      </c>
      <c r="AJ477" s="12" t="s">
        <v>3196</v>
      </c>
      <c r="AK477" s="12" t="s">
        <v>5427</v>
      </c>
      <c r="AL477" s="12" t="s">
        <v>5426</v>
      </c>
    </row>
    <row r="478" spans="1:38" hidden="1" x14ac:dyDescent="0.25">
      <c r="A478" s="17">
        <v>1047394303</v>
      </c>
      <c r="B478" s="14">
        <v>43122</v>
      </c>
      <c r="C478" s="12" t="s">
        <v>5487</v>
      </c>
      <c r="D478" s="12" t="s">
        <v>5572</v>
      </c>
      <c r="E478" s="12" t="s">
        <v>934</v>
      </c>
      <c r="F478" s="3" t="s">
        <v>933</v>
      </c>
      <c r="G478" s="12" t="s">
        <v>932</v>
      </c>
      <c r="H478" s="12" t="s">
        <v>940</v>
      </c>
      <c r="I478" s="12" t="s">
        <v>939</v>
      </c>
      <c r="J478" s="12" t="s">
        <v>931</v>
      </c>
      <c r="K478" s="12" t="s">
        <v>930</v>
      </c>
      <c r="L478" s="12" t="s">
        <v>929</v>
      </c>
      <c r="M478" s="4">
        <v>57377</v>
      </c>
      <c r="N478" s="4">
        <v>0</v>
      </c>
      <c r="O478" s="4">
        <v>57377</v>
      </c>
      <c r="P478" s="4">
        <v>0</v>
      </c>
      <c r="Q478" s="4">
        <v>57377</v>
      </c>
      <c r="R478" s="68">
        <f t="shared" si="7"/>
        <v>1</v>
      </c>
      <c r="S478" s="3" t="s">
        <v>928</v>
      </c>
      <c r="T478" s="12" t="s">
        <v>7300</v>
      </c>
      <c r="U478" s="12" t="s">
        <v>5566</v>
      </c>
      <c r="V478" s="12" t="s">
        <v>927</v>
      </c>
      <c r="W478" s="12" t="s">
        <v>926</v>
      </c>
      <c r="X478" s="12" t="s">
        <v>5565</v>
      </c>
      <c r="Y478" s="12" t="s">
        <v>925</v>
      </c>
      <c r="Z478" s="12" t="s">
        <v>984</v>
      </c>
      <c r="AA478" s="12" t="s">
        <v>983</v>
      </c>
      <c r="AB478" s="12" t="s">
        <v>936</v>
      </c>
      <c r="AC478" s="13">
        <v>522</v>
      </c>
      <c r="AD478" s="12" t="s">
        <v>5571</v>
      </c>
      <c r="AE478" s="12" t="s">
        <v>5570</v>
      </c>
      <c r="AF478" s="12" t="s">
        <v>5569</v>
      </c>
      <c r="AG478" s="12" t="s">
        <v>5568</v>
      </c>
      <c r="AH478" s="12"/>
      <c r="AI478" s="12" t="s">
        <v>5487</v>
      </c>
      <c r="AJ478" s="12" t="s">
        <v>3196</v>
      </c>
      <c r="AK478" s="12" t="s">
        <v>5427</v>
      </c>
      <c r="AL478" s="12" t="s">
        <v>5426</v>
      </c>
    </row>
    <row r="479" spans="1:38" hidden="1" x14ac:dyDescent="0.25">
      <c r="A479" s="17">
        <v>1047394303</v>
      </c>
      <c r="B479" s="14">
        <v>43122</v>
      </c>
      <c r="C479" s="12" t="s">
        <v>5487</v>
      </c>
      <c r="D479" s="12" t="s">
        <v>5572</v>
      </c>
      <c r="E479" s="12" t="s">
        <v>934</v>
      </c>
      <c r="F479" s="3" t="s">
        <v>933</v>
      </c>
      <c r="G479" s="12" t="s">
        <v>932</v>
      </c>
      <c r="H479" s="12" t="s">
        <v>3188</v>
      </c>
      <c r="I479" s="12" t="s">
        <v>3187</v>
      </c>
      <c r="J479" s="12" t="s">
        <v>931</v>
      </c>
      <c r="K479" s="12" t="s">
        <v>930</v>
      </c>
      <c r="L479" s="12" t="s">
        <v>929</v>
      </c>
      <c r="M479" s="4">
        <v>78707</v>
      </c>
      <c r="N479" s="4">
        <v>0</v>
      </c>
      <c r="O479" s="4">
        <v>78707</v>
      </c>
      <c r="P479" s="4">
        <v>0</v>
      </c>
      <c r="Q479" s="4">
        <v>78707</v>
      </c>
      <c r="R479" s="68">
        <f t="shared" si="7"/>
        <v>1</v>
      </c>
      <c r="S479" s="3" t="s">
        <v>928</v>
      </c>
      <c r="T479" s="12" t="s">
        <v>7300</v>
      </c>
      <c r="U479" s="12" t="s">
        <v>5566</v>
      </c>
      <c r="V479" s="12" t="s">
        <v>927</v>
      </c>
      <c r="W479" s="12" t="s">
        <v>926</v>
      </c>
      <c r="X479" s="12" t="s">
        <v>5565</v>
      </c>
      <c r="Y479" s="12" t="s">
        <v>925</v>
      </c>
      <c r="Z479" s="12" t="s">
        <v>984</v>
      </c>
      <c r="AA479" s="12" t="s">
        <v>983</v>
      </c>
      <c r="AB479" s="12" t="s">
        <v>936</v>
      </c>
      <c r="AC479" s="13">
        <v>522</v>
      </c>
      <c r="AD479" s="12" t="s">
        <v>5571</v>
      </c>
      <c r="AE479" s="12" t="s">
        <v>5570</v>
      </c>
      <c r="AF479" s="12" t="s">
        <v>5569</v>
      </c>
      <c r="AG479" s="12" t="s">
        <v>5568</v>
      </c>
      <c r="AH479" s="12"/>
      <c r="AI479" s="12" t="s">
        <v>5487</v>
      </c>
      <c r="AJ479" s="12" t="s">
        <v>3196</v>
      </c>
      <c r="AK479" s="12" t="s">
        <v>5427</v>
      </c>
      <c r="AL479" s="12" t="s">
        <v>5426</v>
      </c>
    </row>
    <row r="480" spans="1:38" hidden="1" x14ac:dyDescent="0.25">
      <c r="A480" s="17">
        <v>1047394303</v>
      </c>
      <c r="B480" s="14">
        <v>43122</v>
      </c>
      <c r="C480" s="12" t="s">
        <v>5487</v>
      </c>
      <c r="D480" s="12" t="s">
        <v>5572</v>
      </c>
      <c r="E480" s="12" t="s">
        <v>934</v>
      </c>
      <c r="F480" s="3" t="s">
        <v>933</v>
      </c>
      <c r="G480" s="12" t="s">
        <v>932</v>
      </c>
      <c r="H480" s="12" t="s">
        <v>938</v>
      </c>
      <c r="I480" s="12" t="s">
        <v>937</v>
      </c>
      <c r="J480" s="12" t="s">
        <v>931</v>
      </c>
      <c r="K480" s="12" t="s">
        <v>930</v>
      </c>
      <c r="L480" s="12" t="s">
        <v>929</v>
      </c>
      <c r="M480" s="4">
        <v>7441</v>
      </c>
      <c r="N480" s="4">
        <v>0</v>
      </c>
      <c r="O480" s="4">
        <v>7441</v>
      </c>
      <c r="P480" s="4">
        <v>0</v>
      </c>
      <c r="Q480" s="4">
        <v>7441</v>
      </c>
      <c r="R480" s="68">
        <f t="shared" si="7"/>
        <v>1</v>
      </c>
      <c r="S480" s="3" t="s">
        <v>928</v>
      </c>
      <c r="T480" s="12" t="s">
        <v>7300</v>
      </c>
      <c r="U480" s="12" t="s">
        <v>5566</v>
      </c>
      <c r="V480" s="12" t="s">
        <v>927</v>
      </c>
      <c r="W480" s="12" t="s">
        <v>926</v>
      </c>
      <c r="X480" s="12" t="s">
        <v>5565</v>
      </c>
      <c r="Y480" s="12" t="s">
        <v>925</v>
      </c>
      <c r="Z480" s="12" t="s">
        <v>984</v>
      </c>
      <c r="AA480" s="12" t="s">
        <v>983</v>
      </c>
      <c r="AB480" s="12" t="s">
        <v>936</v>
      </c>
      <c r="AC480" s="13">
        <v>522</v>
      </c>
      <c r="AD480" s="12" t="s">
        <v>5571</v>
      </c>
      <c r="AE480" s="12" t="s">
        <v>5570</v>
      </c>
      <c r="AF480" s="12" t="s">
        <v>5569</v>
      </c>
      <c r="AG480" s="12" t="s">
        <v>5568</v>
      </c>
      <c r="AH480" s="12"/>
      <c r="AI480" s="12" t="s">
        <v>5487</v>
      </c>
      <c r="AJ480" s="12" t="s">
        <v>3196</v>
      </c>
      <c r="AK480" s="12" t="s">
        <v>5427</v>
      </c>
      <c r="AL480" s="12" t="s">
        <v>5426</v>
      </c>
    </row>
    <row r="481" spans="1:38" hidden="1" x14ac:dyDescent="0.25">
      <c r="A481" s="17">
        <v>1047394303</v>
      </c>
      <c r="B481" s="14">
        <v>43222</v>
      </c>
      <c r="C481" s="12" t="s">
        <v>5487</v>
      </c>
      <c r="D481" s="12" t="s">
        <v>5567</v>
      </c>
      <c r="E481" s="12" t="s">
        <v>934</v>
      </c>
      <c r="F481" s="3" t="s">
        <v>933</v>
      </c>
      <c r="G481" s="12" t="s">
        <v>932</v>
      </c>
      <c r="H481" s="12" t="s">
        <v>967</v>
      </c>
      <c r="I481" s="12" t="s">
        <v>966</v>
      </c>
      <c r="J481" s="12" t="s">
        <v>931</v>
      </c>
      <c r="K481" s="12" t="s">
        <v>930</v>
      </c>
      <c r="L481" s="12" t="s">
        <v>929</v>
      </c>
      <c r="M481" s="4">
        <v>62253</v>
      </c>
      <c r="N481" s="4">
        <v>0</v>
      </c>
      <c r="O481" s="4">
        <v>62253</v>
      </c>
      <c r="P481" s="4">
        <v>0</v>
      </c>
      <c r="Q481" s="4">
        <v>62253</v>
      </c>
      <c r="R481" s="68">
        <f t="shared" si="7"/>
        <v>1</v>
      </c>
      <c r="S481" s="3" t="s">
        <v>928</v>
      </c>
      <c r="T481" s="12" t="s">
        <v>7300</v>
      </c>
      <c r="U481" s="12" t="s">
        <v>5566</v>
      </c>
      <c r="V481" s="12" t="s">
        <v>927</v>
      </c>
      <c r="W481" s="12" t="s">
        <v>926</v>
      </c>
      <c r="X481" s="12" t="s">
        <v>5565</v>
      </c>
      <c r="Y481" s="12" t="s">
        <v>925</v>
      </c>
      <c r="Z481" s="12" t="s">
        <v>984</v>
      </c>
      <c r="AA481" s="12" t="s">
        <v>983</v>
      </c>
      <c r="AB481" s="12" t="s">
        <v>5444</v>
      </c>
      <c r="AC481" s="13">
        <v>40422</v>
      </c>
      <c r="AD481" s="12" t="s">
        <v>5564</v>
      </c>
      <c r="AE481" s="12" t="s">
        <v>5563</v>
      </c>
      <c r="AF481" s="12" t="s">
        <v>5562</v>
      </c>
      <c r="AG481" s="12" t="s">
        <v>5561</v>
      </c>
      <c r="AH481" s="12"/>
      <c r="AI481" s="12" t="s">
        <v>5487</v>
      </c>
      <c r="AJ481" s="12" t="s">
        <v>3196</v>
      </c>
      <c r="AK481" s="12" t="s">
        <v>5427</v>
      </c>
      <c r="AL481" s="12" t="s">
        <v>5426</v>
      </c>
    </row>
    <row r="482" spans="1:38" hidden="1" x14ac:dyDescent="0.25">
      <c r="A482" s="17">
        <v>1047394303</v>
      </c>
      <c r="B482" s="14">
        <v>43222</v>
      </c>
      <c r="C482" s="12" t="s">
        <v>5487</v>
      </c>
      <c r="D482" s="12" t="s">
        <v>5567</v>
      </c>
      <c r="E482" s="12" t="s">
        <v>934</v>
      </c>
      <c r="F482" s="3" t="s">
        <v>933</v>
      </c>
      <c r="G482" s="12" t="s">
        <v>932</v>
      </c>
      <c r="H482" s="12" t="s">
        <v>3193</v>
      </c>
      <c r="I482" s="12" t="s">
        <v>3192</v>
      </c>
      <c r="J482" s="12" t="s">
        <v>931</v>
      </c>
      <c r="K482" s="12" t="s">
        <v>930</v>
      </c>
      <c r="L482" s="12" t="s">
        <v>929</v>
      </c>
      <c r="M482" s="4">
        <v>21777</v>
      </c>
      <c r="N482" s="4">
        <v>0</v>
      </c>
      <c r="O482" s="4">
        <v>21777</v>
      </c>
      <c r="P482" s="4">
        <v>0</v>
      </c>
      <c r="Q482" s="4">
        <v>21777</v>
      </c>
      <c r="R482" s="68">
        <f t="shared" si="7"/>
        <v>1</v>
      </c>
      <c r="S482" s="3" t="s">
        <v>928</v>
      </c>
      <c r="T482" s="12" t="s">
        <v>7300</v>
      </c>
      <c r="U482" s="12" t="s">
        <v>5566</v>
      </c>
      <c r="V482" s="12" t="s">
        <v>927</v>
      </c>
      <c r="W482" s="12" t="s">
        <v>926</v>
      </c>
      <c r="X482" s="12" t="s">
        <v>5565</v>
      </c>
      <c r="Y482" s="12" t="s">
        <v>925</v>
      </c>
      <c r="Z482" s="12" t="s">
        <v>984</v>
      </c>
      <c r="AA482" s="12" t="s">
        <v>983</v>
      </c>
      <c r="AB482" s="12" t="s">
        <v>5444</v>
      </c>
      <c r="AC482" s="13">
        <v>40422</v>
      </c>
      <c r="AD482" s="12" t="s">
        <v>5564</v>
      </c>
      <c r="AE482" s="12" t="s">
        <v>5563</v>
      </c>
      <c r="AF482" s="12" t="s">
        <v>5562</v>
      </c>
      <c r="AG482" s="12" t="s">
        <v>5561</v>
      </c>
      <c r="AH482" s="12"/>
      <c r="AI482" s="12" t="s">
        <v>5487</v>
      </c>
      <c r="AJ482" s="12" t="s">
        <v>3196</v>
      </c>
      <c r="AK482" s="12" t="s">
        <v>5427</v>
      </c>
      <c r="AL482" s="12" t="s">
        <v>5426</v>
      </c>
    </row>
    <row r="483" spans="1:38" hidden="1" x14ac:dyDescent="0.25">
      <c r="A483" s="17">
        <v>1047394303</v>
      </c>
      <c r="B483" s="14">
        <v>43222</v>
      </c>
      <c r="C483" s="12" t="s">
        <v>5487</v>
      </c>
      <c r="D483" s="12" t="s">
        <v>5567</v>
      </c>
      <c r="E483" s="12" t="s">
        <v>934</v>
      </c>
      <c r="F483" s="3" t="s">
        <v>933</v>
      </c>
      <c r="G483" s="12" t="s">
        <v>932</v>
      </c>
      <c r="H483" s="12" t="s">
        <v>963</v>
      </c>
      <c r="I483" s="12" t="s">
        <v>962</v>
      </c>
      <c r="J483" s="12" t="s">
        <v>931</v>
      </c>
      <c r="K483" s="12" t="s">
        <v>930</v>
      </c>
      <c r="L483" s="12" t="s">
        <v>929</v>
      </c>
      <c r="M483" s="4">
        <v>7955</v>
      </c>
      <c r="N483" s="4">
        <v>0</v>
      </c>
      <c r="O483" s="4">
        <v>7955</v>
      </c>
      <c r="P483" s="4">
        <v>0</v>
      </c>
      <c r="Q483" s="4">
        <v>7955</v>
      </c>
      <c r="R483" s="68">
        <f t="shared" si="7"/>
        <v>1</v>
      </c>
      <c r="S483" s="3" t="s">
        <v>928</v>
      </c>
      <c r="T483" s="12" t="s">
        <v>7300</v>
      </c>
      <c r="U483" s="12" t="s">
        <v>5566</v>
      </c>
      <c r="V483" s="12" t="s">
        <v>927</v>
      </c>
      <c r="W483" s="12" t="s">
        <v>926</v>
      </c>
      <c r="X483" s="12" t="s">
        <v>5565</v>
      </c>
      <c r="Y483" s="12" t="s">
        <v>925</v>
      </c>
      <c r="Z483" s="12" t="s">
        <v>984</v>
      </c>
      <c r="AA483" s="12" t="s">
        <v>983</v>
      </c>
      <c r="AB483" s="12" t="s">
        <v>5444</v>
      </c>
      <c r="AC483" s="13">
        <v>40422</v>
      </c>
      <c r="AD483" s="12" t="s">
        <v>5564</v>
      </c>
      <c r="AE483" s="12" t="s">
        <v>5563</v>
      </c>
      <c r="AF483" s="12" t="s">
        <v>5562</v>
      </c>
      <c r="AG483" s="12" t="s">
        <v>5561</v>
      </c>
      <c r="AH483" s="12"/>
      <c r="AI483" s="12" t="s">
        <v>5487</v>
      </c>
      <c r="AJ483" s="12" t="s">
        <v>3196</v>
      </c>
      <c r="AK483" s="12" t="s">
        <v>5427</v>
      </c>
      <c r="AL483" s="12" t="s">
        <v>5426</v>
      </c>
    </row>
    <row r="484" spans="1:38" hidden="1" x14ac:dyDescent="0.25">
      <c r="A484" s="17">
        <v>1047394303</v>
      </c>
      <c r="B484" s="14">
        <v>43222</v>
      </c>
      <c r="C484" s="12" t="s">
        <v>5487</v>
      </c>
      <c r="D484" s="12" t="s">
        <v>5567</v>
      </c>
      <c r="E484" s="12" t="s">
        <v>934</v>
      </c>
      <c r="F484" s="3" t="s">
        <v>933</v>
      </c>
      <c r="G484" s="12" t="s">
        <v>932</v>
      </c>
      <c r="H484" s="12" t="s">
        <v>3191</v>
      </c>
      <c r="I484" s="12" t="s">
        <v>3190</v>
      </c>
      <c r="J484" s="12" t="s">
        <v>931</v>
      </c>
      <c r="K484" s="12" t="s">
        <v>930</v>
      </c>
      <c r="L484" s="12" t="s">
        <v>929</v>
      </c>
      <c r="M484" s="4">
        <v>5611</v>
      </c>
      <c r="N484" s="4">
        <v>0</v>
      </c>
      <c r="O484" s="4">
        <v>5611</v>
      </c>
      <c r="P484" s="4">
        <v>0</v>
      </c>
      <c r="Q484" s="4">
        <v>5611</v>
      </c>
      <c r="R484" s="68">
        <f t="shared" si="7"/>
        <v>1</v>
      </c>
      <c r="S484" s="3" t="s">
        <v>928</v>
      </c>
      <c r="T484" s="12" t="s">
        <v>7300</v>
      </c>
      <c r="U484" s="12" t="s">
        <v>5566</v>
      </c>
      <c r="V484" s="12" t="s">
        <v>927</v>
      </c>
      <c r="W484" s="12" t="s">
        <v>926</v>
      </c>
      <c r="X484" s="12" t="s">
        <v>5565</v>
      </c>
      <c r="Y484" s="12" t="s">
        <v>925</v>
      </c>
      <c r="Z484" s="12" t="s">
        <v>984</v>
      </c>
      <c r="AA484" s="12" t="s">
        <v>983</v>
      </c>
      <c r="AB484" s="12" t="s">
        <v>5444</v>
      </c>
      <c r="AC484" s="13">
        <v>40422</v>
      </c>
      <c r="AD484" s="12" t="s">
        <v>5564</v>
      </c>
      <c r="AE484" s="12" t="s">
        <v>5563</v>
      </c>
      <c r="AF484" s="12" t="s">
        <v>5562</v>
      </c>
      <c r="AG484" s="12" t="s">
        <v>5561</v>
      </c>
      <c r="AH484" s="12"/>
      <c r="AI484" s="12" t="s">
        <v>5487</v>
      </c>
      <c r="AJ484" s="12" t="s">
        <v>3196</v>
      </c>
      <c r="AK484" s="12" t="s">
        <v>5427</v>
      </c>
      <c r="AL484" s="12" t="s">
        <v>5426</v>
      </c>
    </row>
    <row r="485" spans="1:38" hidden="1" x14ac:dyDescent="0.25">
      <c r="A485" s="17">
        <v>80054577</v>
      </c>
      <c r="B485" s="14">
        <v>43322</v>
      </c>
      <c r="C485" s="12" t="s">
        <v>5487</v>
      </c>
      <c r="D485" s="12" t="s">
        <v>5560</v>
      </c>
      <c r="E485" s="12" t="s">
        <v>934</v>
      </c>
      <c r="F485" s="3" t="s">
        <v>933</v>
      </c>
      <c r="G485" s="12" t="s">
        <v>932</v>
      </c>
      <c r="H485" s="12" t="s">
        <v>940</v>
      </c>
      <c r="I485" s="12" t="s">
        <v>939</v>
      </c>
      <c r="J485" s="12" t="s">
        <v>931</v>
      </c>
      <c r="K485" s="12" t="s">
        <v>930</v>
      </c>
      <c r="L485" s="12" t="s">
        <v>929</v>
      </c>
      <c r="M485" s="4">
        <v>96057</v>
      </c>
      <c r="N485" s="4">
        <v>0</v>
      </c>
      <c r="O485" s="4">
        <v>96057</v>
      </c>
      <c r="P485" s="4">
        <v>0</v>
      </c>
      <c r="Q485" s="4">
        <v>96057</v>
      </c>
      <c r="R485" s="68">
        <f t="shared" si="7"/>
        <v>1</v>
      </c>
      <c r="S485" s="3" t="s">
        <v>928</v>
      </c>
      <c r="T485" s="12" t="s">
        <v>7299</v>
      </c>
      <c r="U485" s="12" t="s">
        <v>5554</v>
      </c>
      <c r="V485" s="12" t="s">
        <v>927</v>
      </c>
      <c r="W485" s="12" t="s">
        <v>926</v>
      </c>
      <c r="X485" s="12" t="s">
        <v>5553</v>
      </c>
      <c r="Y485" s="12" t="s">
        <v>925</v>
      </c>
      <c r="Z485" s="12" t="s">
        <v>1013</v>
      </c>
      <c r="AA485" s="12" t="s">
        <v>1012</v>
      </c>
      <c r="AB485" s="12" t="s">
        <v>936</v>
      </c>
      <c r="AC485" s="13">
        <v>522</v>
      </c>
      <c r="AD485" s="12" t="s">
        <v>5559</v>
      </c>
      <c r="AE485" s="12" t="s">
        <v>5558</v>
      </c>
      <c r="AF485" s="12" t="s">
        <v>5557</v>
      </c>
      <c r="AG485" s="12" t="s">
        <v>5556</v>
      </c>
      <c r="AH485" s="12"/>
      <c r="AI485" s="12" t="s">
        <v>5487</v>
      </c>
      <c r="AJ485" s="12" t="s">
        <v>3196</v>
      </c>
      <c r="AK485" s="12" t="s">
        <v>5427</v>
      </c>
      <c r="AL485" s="12" t="s">
        <v>5426</v>
      </c>
    </row>
    <row r="486" spans="1:38" hidden="1" x14ac:dyDescent="0.25">
      <c r="A486" s="17">
        <v>80054577</v>
      </c>
      <c r="B486" s="14">
        <v>43322</v>
      </c>
      <c r="C486" s="12" t="s">
        <v>5487</v>
      </c>
      <c r="D486" s="12" t="s">
        <v>5560</v>
      </c>
      <c r="E486" s="12" t="s">
        <v>934</v>
      </c>
      <c r="F486" s="3" t="s">
        <v>933</v>
      </c>
      <c r="G486" s="12" t="s">
        <v>932</v>
      </c>
      <c r="H486" s="12" t="s">
        <v>3188</v>
      </c>
      <c r="I486" s="12" t="s">
        <v>3187</v>
      </c>
      <c r="J486" s="12" t="s">
        <v>931</v>
      </c>
      <c r="K486" s="12" t="s">
        <v>930</v>
      </c>
      <c r="L486" s="12" t="s">
        <v>929</v>
      </c>
      <c r="M486" s="4">
        <v>137743</v>
      </c>
      <c r="N486" s="4">
        <v>0</v>
      </c>
      <c r="O486" s="4">
        <v>137743</v>
      </c>
      <c r="P486" s="4">
        <v>0</v>
      </c>
      <c r="Q486" s="4">
        <v>137743</v>
      </c>
      <c r="R486" s="68">
        <f t="shared" si="7"/>
        <v>1</v>
      </c>
      <c r="S486" s="3" t="s">
        <v>928</v>
      </c>
      <c r="T486" s="12" t="s">
        <v>7299</v>
      </c>
      <c r="U486" s="12" t="s">
        <v>5554</v>
      </c>
      <c r="V486" s="12" t="s">
        <v>927</v>
      </c>
      <c r="W486" s="12" t="s">
        <v>926</v>
      </c>
      <c r="X486" s="12" t="s">
        <v>5553</v>
      </c>
      <c r="Y486" s="12" t="s">
        <v>925</v>
      </c>
      <c r="Z486" s="12" t="s">
        <v>1013</v>
      </c>
      <c r="AA486" s="12" t="s">
        <v>1012</v>
      </c>
      <c r="AB486" s="12" t="s">
        <v>936</v>
      </c>
      <c r="AC486" s="13">
        <v>522</v>
      </c>
      <c r="AD486" s="12" t="s">
        <v>5559</v>
      </c>
      <c r="AE486" s="12" t="s">
        <v>5558</v>
      </c>
      <c r="AF486" s="12" t="s">
        <v>5557</v>
      </c>
      <c r="AG486" s="12" t="s">
        <v>5556</v>
      </c>
      <c r="AH486" s="12"/>
      <c r="AI486" s="12" t="s">
        <v>5487</v>
      </c>
      <c r="AJ486" s="12" t="s">
        <v>3196</v>
      </c>
      <c r="AK486" s="12" t="s">
        <v>5427</v>
      </c>
      <c r="AL486" s="12" t="s">
        <v>5426</v>
      </c>
    </row>
    <row r="487" spans="1:38" hidden="1" x14ac:dyDescent="0.25">
      <c r="A487" s="17">
        <v>80054577</v>
      </c>
      <c r="B487" s="14">
        <v>43322</v>
      </c>
      <c r="C487" s="12" t="s">
        <v>5487</v>
      </c>
      <c r="D487" s="12" t="s">
        <v>5560</v>
      </c>
      <c r="E487" s="12" t="s">
        <v>934</v>
      </c>
      <c r="F487" s="3" t="s">
        <v>933</v>
      </c>
      <c r="G487" s="12" t="s">
        <v>932</v>
      </c>
      <c r="H487" s="12" t="s">
        <v>938</v>
      </c>
      <c r="I487" s="12" t="s">
        <v>937</v>
      </c>
      <c r="J487" s="12" t="s">
        <v>931</v>
      </c>
      <c r="K487" s="12" t="s">
        <v>930</v>
      </c>
      <c r="L487" s="12" t="s">
        <v>929</v>
      </c>
      <c r="M487" s="4">
        <v>11958</v>
      </c>
      <c r="N487" s="4">
        <v>0</v>
      </c>
      <c r="O487" s="4">
        <v>11958</v>
      </c>
      <c r="P487" s="4">
        <v>0</v>
      </c>
      <c r="Q487" s="4">
        <v>11958</v>
      </c>
      <c r="R487" s="68">
        <f t="shared" si="7"/>
        <v>1</v>
      </c>
      <c r="S487" s="3" t="s">
        <v>928</v>
      </c>
      <c r="T487" s="12" t="s">
        <v>7299</v>
      </c>
      <c r="U487" s="12" t="s">
        <v>5554</v>
      </c>
      <c r="V487" s="12" t="s">
        <v>927</v>
      </c>
      <c r="W487" s="12" t="s">
        <v>926</v>
      </c>
      <c r="X487" s="12" t="s">
        <v>5553</v>
      </c>
      <c r="Y487" s="12" t="s">
        <v>925</v>
      </c>
      <c r="Z487" s="12" t="s">
        <v>1013</v>
      </c>
      <c r="AA487" s="12" t="s">
        <v>1012</v>
      </c>
      <c r="AB487" s="12" t="s">
        <v>936</v>
      </c>
      <c r="AC487" s="13">
        <v>522</v>
      </c>
      <c r="AD487" s="12" t="s">
        <v>5559</v>
      </c>
      <c r="AE487" s="12" t="s">
        <v>5558</v>
      </c>
      <c r="AF487" s="12" t="s">
        <v>5557</v>
      </c>
      <c r="AG487" s="12" t="s">
        <v>5556</v>
      </c>
      <c r="AH487" s="12"/>
      <c r="AI487" s="12" t="s">
        <v>5487</v>
      </c>
      <c r="AJ487" s="12" t="s">
        <v>3196</v>
      </c>
      <c r="AK487" s="12" t="s">
        <v>5427</v>
      </c>
      <c r="AL487" s="12" t="s">
        <v>5426</v>
      </c>
    </row>
    <row r="488" spans="1:38" hidden="1" x14ac:dyDescent="0.25">
      <c r="A488" s="17">
        <v>80054577</v>
      </c>
      <c r="B488" s="14">
        <v>43422</v>
      </c>
      <c r="C488" s="12" t="s">
        <v>5487</v>
      </c>
      <c r="D488" s="12" t="s">
        <v>5555</v>
      </c>
      <c r="E488" s="12" t="s">
        <v>934</v>
      </c>
      <c r="F488" s="3" t="s">
        <v>933</v>
      </c>
      <c r="G488" s="12" t="s">
        <v>932</v>
      </c>
      <c r="H488" s="12" t="s">
        <v>967</v>
      </c>
      <c r="I488" s="12" t="s">
        <v>966</v>
      </c>
      <c r="J488" s="12" t="s">
        <v>931</v>
      </c>
      <c r="K488" s="12" t="s">
        <v>930</v>
      </c>
      <c r="L488" s="12" t="s">
        <v>929</v>
      </c>
      <c r="M488" s="4">
        <v>834260</v>
      </c>
      <c r="N488" s="4">
        <v>0</v>
      </c>
      <c r="O488" s="4">
        <v>834260</v>
      </c>
      <c r="P488" s="4">
        <v>0</v>
      </c>
      <c r="Q488" s="4">
        <v>834260</v>
      </c>
      <c r="R488" s="68">
        <f t="shared" si="7"/>
        <v>1</v>
      </c>
      <c r="S488" s="3" t="s">
        <v>928</v>
      </c>
      <c r="T488" s="12" t="s">
        <v>7299</v>
      </c>
      <c r="U488" s="12" t="s">
        <v>5554</v>
      </c>
      <c r="V488" s="12" t="s">
        <v>927</v>
      </c>
      <c r="W488" s="12" t="s">
        <v>926</v>
      </c>
      <c r="X488" s="12" t="s">
        <v>5553</v>
      </c>
      <c r="Y488" s="12" t="s">
        <v>925</v>
      </c>
      <c r="Z488" s="12" t="s">
        <v>1013</v>
      </c>
      <c r="AA488" s="12" t="s">
        <v>1012</v>
      </c>
      <c r="AB488" s="12" t="s">
        <v>5444</v>
      </c>
      <c r="AC488" s="13">
        <v>40422</v>
      </c>
      <c r="AD488" s="12" t="s">
        <v>5552</v>
      </c>
      <c r="AE488" s="12" t="s">
        <v>5551</v>
      </c>
      <c r="AF488" s="12" t="s">
        <v>5550</v>
      </c>
      <c r="AG488" s="12" t="s">
        <v>5549</v>
      </c>
      <c r="AH488" s="12"/>
      <c r="AI488" s="12" t="s">
        <v>5487</v>
      </c>
      <c r="AJ488" s="12" t="s">
        <v>3196</v>
      </c>
      <c r="AK488" s="12" t="s">
        <v>5427</v>
      </c>
      <c r="AL488" s="12" t="s">
        <v>5426</v>
      </c>
    </row>
    <row r="489" spans="1:38" hidden="1" x14ac:dyDescent="0.25">
      <c r="A489" s="17">
        <v>80054577</v>
      </c>
      <c r="B489" s="14">
        <v>43422</v>
      </c>
      <c r="C489" s="12" t="s">
        <v>5487</v>
      </c>
      <c r="D489" s="12" t="s">
        <v>5555</v>
      </c>
      <c r="E489" s="12" t="s">
        <v>934</v>
      </c>
      <c r="F489" s="3" t="s">
        <v>933</v>
      </c>
      <c r="G489" s="12" t="s">
        <v>932</v>
      </c>
      <c r="H489" s="12" t="s">
        <v>3193</v>
      </c>
      <c r="I489" s="12" t="s">
        <v>3192</v>
      </c>
      <c r="J489" s="12" t="s">
        <v>931</v>
      </c>
      <c r="K489" s="12" t="s">
        <v>930</v>
      </c>
      <c r="L489" s="12" t="s">
        <v>929</v>
      </c>
      <c r="M489" s="4">
        <v>78871</v>
      </c>
      <c r="N489" s="4">
        <v>0</v>
      </c>
      <c r="O489" s="4">
        <v>78871</v>
      </c>
      <c r="P489" s="4">
        <v>0</v>
      </c>
      <c r="Q489" s="4">
        <v>78871</v>
      </c>
      <c r="R489" s="68">
        <f t="shared" si="7"/>
        <v>1</v>
      </c>
      <c r="S489" s="3" t="s">
        <v>928</v>
      </c>
      <c r="T489" s="12" t="s">
        <v>7299</v>
      </c>
      <c r="U489" s="12" t="s">
        <v>5554</v>
      </c>
      <c r="V489" s="12" t="s">
        <v>927</v>
      </c>
      <c r="W489" s="12" t="s">
        <v>926</v>
      </c>
      <c r="X489" s="12" t="s">
        <v>5553</v>
      </c>
      <c r="Y489" s="12" t="s">
        <v>925</v>
      </c>
      <c r="Z489" s="12" t="s">
        <v>1013</v>
      </c>
      <c r="AA489" s="12" t="s">
        <v>1012</v>
      </c>
      <c r="AB489" s="12" t="s">
        <v>5444</v>
      </c>
      <c r="AC489" s="13">
        <v>40422</v>
      </c>
      <c r="AD489" s="12" t="s">
        <v>5552</v>
      </c>
      <c r="AE489" s="12" t="s">
        <v>5551</v>
      </c>
      <c r="AF489" s="12" t="s">
        <v>5550</v>
      </c>
      <c r="AG489" s="12" t="s">
        <v>5549</v>
      </c>
      <c r="AH489" s="12"/>
      <c r="AI489" s="12" t="s">
        <v>5487</v>
      </c>
      <c r="AJ489" s="12" t="s">
        <v>3196</v>
      </c>
      <c r="AK489" s="12" t="s">
        <v>5427</v>
      </c>
      <c r="AL489" s="12" t="s">
        <v>5426</v>
      </c>
    </row>
    <row r="490" spans="1:38" hidden="1" x14ac:dyDescent="0.25">
      <c r="A490" s="17">
        <v>80054577</v>
      </c>
      <c r="B490" s="14">
        <v>43422</v>
      </c>
      <c r="C490" s="12" t="s">
        <v>5487</v>
      </c>
      <c r="D490" s="12" t="s">
        <v>5555</v>
      </c>
      <c r="E490" s="12" t="s">
        <v>934</v>
      </c>
      <c r="F490" s="3" t="s">
        <v>933</v>
      </c>
      <c r="G490" s="12" t="s">
        <v>932</v>
      </c>
      <c r="H490" s="12" t="s">
        <v>963</v>
      </c>
      <c r="I490" s="12" t="s">
        <v>962</v>
      </c>
      <c r="J490" s="12" t="s">
        <v>931</v>
      </c>
      <c r="K490" s="12" t="s">
        <v>930</v>
      </c>
      <c r="L490" s="12" t="s">
        <v>929</v>
      </c>
      <c r="M490" s="4">
        <v>62778</v>
      </c>
      <c r="N490" s="4">
        <v>0</v>
      </c>
      <c r="O490" s="4">
        <v>62778</v>
      </c>
      <c r="P490" s="4">
        <v>0</v>
      </c>
      <c r="Q490" s="4">
        <v>62778</v>
      </c>
      <c r="R490" s="68">
        <f t="shared" si="7"/>
        <v>1</v>
      </c>
      <c r="S490" s="3" t="s">
        <v>928</v>
      </c>
      <c r="T490" s="12" t="s">
        <v>7299</v>
      </c>
      <c r="U490" s="12" t="s">
        <v>5554</v>
      </c>
      <c r="V490" s="12" t="s">
        <v>927</v>
      </c>
      <c r="W490" s="12" t="s">
        <v>926</v>
      </c>
      <c r="X490" s="12" t="s">
        <v>5553</v>
      </c>
      <c r="Y490" s="12" t="s">
        <v>925</v>
      </c>
      <c r="Z490" s="12" t="s">
        <v>1013</v>
      </c>
      <c r="AA490" s="12" t="s">
        <v>1012</v>
      </c>
      <c r="AB490" s="12" t="s">
        <v>5444</v>
      </c>
      <c r="AC490" s="13">
        <v>40422</v>
      </c>
      <c r="AD490" s="12" t="s">
        <v>5552</v>
      </c>
      <c r="AE490" s="12" t="s">
        <v>5551</v>
      </c>
      <c r="AF490" s="12" t="s">
        <v>5550</v>
      </c>
      <c r="AG490" s="12" t="s">
        <v>5549</v>
      </c>
      <c r="AH490" s="12"/>
      <c r="AI490" s="12" t="s">
        <v>5487</v>
      </c>
      <c r="AJ490" s="12" t="s">
        <v>3196</v>
      </c>
      <c r="AK490" s="12" t="s">
        <v>5427</v>
      </c>
      <c r="AL490" s="12" t="s">
        <v>5426</v>
      </c>
    </row>
    <row r="491" spans="1:38" hidden="1" x14ac:dyDescent="0.25">
      <c r="A491" s="17">
        <v>80054577</v>
      </c>
      <c r="B491" s="14">
        <v>43422</v>
      </c>
      <c r="C491" s="12" t="s">
        <v>5487</v>
      </c>
      <c r="D491" s="12" t="s">
        <v>5555</v>
      </c>
      <c r="E491" s="12" t="s">
        <v>934</v>
      </c>
      <c r="F491" s="3" t="s">
        <v>933</v>
      </c>
      <c r="G491" s="12" t="s">
        <v>932</v>
      </c>
      <c r="H491" s="12" t="s">
        <v>3191</v>
      </c>
      <c r="I491" s="12" t="s">
        <v>3190</v>
      </c>
      <c r="J491" s="12" t="s">
        <v>931</v>
      </c>
      <c r="K491" s="12" t="s">
        <v>930</v>
      </c>
      <c r="L491" s="12" t="s">
        <v>929</v>
      </c>
      <c r="M491" s="4">
        <v>77775</v>
      </c>
      <c r="N491" s="4">
        <v>0</v>
      </c>
      <c r="O491" s="4">
        <v>77775</v>
      </c>
      <c r="P491" s="4">
        <v>0</v>
      </c>
      <c r="Q491" s="4">
        <v>77775</v>
      </c>
      <c r="R491" s="68">
        <f t="shared" si="7"/>
        <v>1</v>
      </c>
      <c r="S491" s="3" t="s">
        <v>928</v>
      </c>
      <c r="T491" s="12" t="s">
        <v>7299</v>
      </c>
      <c r="U491" s="12" t="s">
        <v>5554</v>
      </c>
      <c r="V491" s="12" t="s">
        <v>927</v>
      </c>
      <c r="W491" s="12" t="s">
        <v>926</v>
      </c>
      <c r="X491" s="12" t="s">
        <v>5553</v>
      </c>
      <c r="Y491" s="12" t="s">
        <v>925</v>
      </c>
      <c r="Z491" s="12" t="s">
        <v>1013</v>
      </c>
      <c r="AA491" s="12" t="s">
        <v>1012</v>
      </c>
      <c r="AB491" s="12" t="s">
        <v>5444</v>
      </c>
      <c r="AC491" s="13">
        <v>40422</v>
      </c>
      <c r="AD491" s="12" t="s">
        <v>5552</v>
      </c>
      <c r="AE491" s="12" t="s">
        <v>5551</v>
      </c>
      <c r="AF491" s="12" t="s">
        <v>5550</v>
      </c>
      <c r="AG491" s="12" t="s">
        <v>5549</v>
      </c>
      <c r="AH491" s="12"/>
      <c r="AI491" s="12" t="s">
        <v>5487</v>
      </c>
      <c r="AJ491" s="12" t="s">
        <v>3196</v>
      </c>
      <c r="AK491" s="12" t="s">
        <v>5427</v>
      </c>
      <c r="AL491" s="12" t="s">
        <v>5426</v>
      </c>
    </row>
    <row r="492" spans="1:38" hidden="1" x14ac:dyDescent="0.25">
      <c r="A492" s="17">
        <v>80054577</v>
      </c>
      <c r="B492" s="14">
        <v>43422</v>
      </c>
      <c r="C492" s="12" t="s">
        <v>5487</v>
      </c>
      <c r="D492" s="12" t="s">
        <v>5555</v>
      </c>
      <c r="E492" s="12" t="s">
        <v>934</v>
      </c>
      <c r="F492" s="3" t="s">
        <v>933</v>
      </c>
      <c r="G492" s="12" t="s">
        <v>932</v>
      </c>
      <c r="H492" s="12" t="s">
        <v>959</v>
      </c>
      <c r="I492" s="12" t="s">
        <v>958</v>
      </c>
      <c r="J492" s="12" t="s">
        <v>931</v>
      </c>
      <c r="K492" s="12" t="s">
        <v>930</v>
      </c>
      <c r="L492" s="12" t="s">
        <v>929</v>
      </c>
      <c r="M492" s="4">
        <v>417130</v>
      </c>
      <c r="N492" s="4">
        <v>0</v>
      </c>
      <c r="O492" s="4">
        <v>417130</v>
      </c>
      <c r="P492" s="4">
        <v>0</v>
      </c>
      <c r="Q492" s="4">
        <v>417130</v>
      </c>
      <c r="R492" s="68">
        <f t="shared" si="7"/>
        <v>1</v>
      </c>
      <c r="S492" s="3" t="s">
        <v>928</v>
      </c>
      <c r="T492" s="12" t="s">
        <v>7299</v>
      </c>
      <c r="U492" s="12" t="s">
        <v>5554</v>
      </c>
      <c r="V492" s="12" t="s">
        <v>927</v>
      </c>
      <c r="W492" s="12" t="s">
        <v>926</v>
      </c>
      <c r="X492" s="12" t="s">
        <v>5553</v>
      </c>
      <c r="Y492" s="12" t="s">
        <v>925</v>
      </c>
      <c r="Z492" s="12" t="s">
        <v>1013</v>
      </c>
      <c r="AA492" s="12" t="s">
        <v>1012</v>
      </c>
      <c r="AB492" s="12" t="s">
        <v>5444</v>
      </c>
      <c r="AC492" s="13">
        <v>40422</v>
      </c>
      <c r="AD492" s="12" t="s">
        <v>5552</v>
      </c>
      <c r="AE492" s="12" t="s">
        <v>5551</v>
      </c>
      <c r="AF492" s="12" t="s">
        <v>5550</v>
      </c>
      <c r="AG492" s="12" t="s">
        <v>5549</v>
      </c>
      <c r="AH492" s="12"/>
      <c r="AI492" s="12" t="s">
        <v>5487</v>
      </c>
      <c r="AJ492" s="12" t="s">
        <v>3196</v>
      </c>
      <c r="AK492" s="12" t="s">
        <v>5427</v>
      </c>
      <c r="AL492" s="12" t="s">
        <v>5426</v>
      </c>
    </row>
    <row r="493" spans="1:38" hidden="1" x14ac:dyDescent="0.25">
      <c r="A493" s="17">
        <v>1022343836</v>
      </c>
      <c r="B493" s="14">
        <v>43522</v>
      </c>
      <c r="C493" s="12" t="s">
        <v>5487</v>
      </c>
      <c r="D493" s="12" t="s">
        <v>5548</v>
      </c>
      <c r="E493" s="12" t="s">
        <v>934</v>
      </c>
      <c r="F493" s="3" t="s">
        <v>933</v>
      </c>
      <c r="G493" s="12" t="s">
        <v>932</v>
      </c>
      <c r="H493" s="12" t="s">
        <v>940</v>
      </c>
      <c r="I493" s="12" t="s">
        <v>939</v>
      </c>
      <c r="J493" s="12" t="s">
        <v>931</v>
      </c>
      <c r="K493" s="12" t="s">
        <v>930</v>
      </c>
      <c r="L493" s="12" t="s">
        <v>929</v>
      </c>
      <c r="M493" s="4">
        <v>20718</v>
      </c>
      <c r="N493" s="4">
        <v>0</v>
      </c>
      <c r="O493" s="4">
        <v>20718</v>
      </c>
      <c r="P493" s="4">
        <v>0</v>
      </c>
      <c r="Q493" s="4">
        <v>20718</v>
      </c>
      <c r="R493" s="68">
        <f t="shared" si="7"/>
        <v>1</v>
      </c>
      <c r="S493" s="3" t="s">
        <v>928</v>
      </c>
      <c r="T493" s="12" t="s">
        <v>7298</v>
      </c>
      <c r="U493" s="12" t="s">
        <v>5543</v>
      </c>
      <c r="V493" s="12" t="s">
        <v>927</v>
      </c>
      <c r="W493" s="12" t="s">
        <v>926</v>
      </c>
      <c r="X493" s="12" t="s">
        <v>5542</v>
      </c>
      <c r="Y493" s="12" t="s">
        <v>925</v>
      </c>
      <c r="Z493" s="12" t="s">
        <v>979</v>
      </c>
      <c r="AA493" s="12" t="s">
        <v>978</v>
      </c>
      <c r="AB493" s="12" t="s">
        <v>936</v>
      </c>
      <c r="AC493" s="13">
        <v>522</v>
      </c>
      <c r="AD493" s="12" t="s">
        <v>5117</v>
      </c>
      <c r="AE493" s="12" t="s">
        <v>5547</v>
      </c>
      <c r="AF493" s="12" t="s">
        <v>5546</v>
      </c>
      <c r="AG493" s="12" t="s">
        <v>5545</v>
      </c>
      <c r="AH493" s="12"/>
      <c r="AI493" s="12" t="s">
        <v>5487</v>
      </c>
      <c r="AJ493" s="12" t="s">
        <v>3196</v>
      </c>
      <c r="AK493" s="12" t="s">
        <v>5427</v>
      </c>
      <c r="AL493" s="12" t="s">
        <v>5426</v>
      </c>
    </row>
    <row r="494" spans="1:38" hidden="1" x14ac:dyDescent="0.25">
      <c r="A494" s="17">
        <v>1022343836</v>
      </c>
      <c r="B494" s="14">
        <v>43522</v>
      </c>
      <c r="C494" s="12" t="s">
        <v>5487</v>
      </c>
      <c r="D494" s="12" t="s">
        <v>5548</v>
      </c>
      <c r="E494" s="12" t="s">
        <v>934</v>
      </c>
      <c r="F494" s="3" t="s">
        <v>933</v>
      </c>
      <c r="G494" s="12" t="s">
        <v>932</v>
      </c>
      <c r="H494" s="12" t="s">
        <v>961</v>
      </c>
      <c r="I494" s="12" t="s">
        <v>960</v>
      </c>
      <c r="J494" s="12" t="s">
        <v>931</v>
      </c>
      <c r="K494" s="12" t="s">
        <v>930</v>
      </c>
      <c r="L494" s="12" t="s">
        <v>929</v>
      </c>
      <c r="M494" s="4">
        <v>38055</v>
      </c>
      <c r="N494" s="4">
        <v>-38055</v>
      </c>
      <c r="O494" s="4">
        <v>0</v>
      </c>
      <c r="P494" s="4">
        <v>0</v>
      </c>
      <c r="Q494" s="4">
        <v>0</v>
      </c>
      <c r="R494" s="68">
        <f t="shared" si="7"/>
        <v>0</v>
      </c>
      <c r="S494" s="3" t="s">
        <v>928</v>
      </c>
      <c r="T494" s="12" t="s">
        <v>7298</v>
      </c>
      <c r="U494" s="12" t="s">
        <v>5543</v>
      </c>
      <c r="V494" s="12" t="s">
        <v>927</v>
      </c>
      <c r="W494" s="12" t="s">
        <v>926</v>
      </c>
      <c r="X494" s="12" t="s">
        <v>5542</v>
      </c>
      <c r="Y494" s="12" t="s">
        <v>925</v>
      </c>
      <c r="Z494" s="12" t="s">
        <v>979</v>
      </c>
      <c r="AA494" s="12" t="s">
        <v>978</v>
      </c>
      <c r="AB494" s="12" t="s">
        <v>936</v>
      </c>
      <c r="AC494" s="13">
        <v>522</v>
      </c>
      <c r="AD494" s="12" t="s">
        <v>5117</v>
      </c>
      <c r="AE494" s="12" t="s">
        <v>5547</v>
      </c>
      <c r="AF494" s="12" t="s">
        <v>5546</v>
      </c>
      <c r="AG494" s="12" t="s">
        <v>5545</v>
      </c>
      <c r="AH494" s="12"/>
      <c r="AI494" s="12" t="s">
        <v>5487</v>
      </c>
      <c r="AJ494" s="12" t="s">
        <v>3196</v>
      </c>
      <c r="AK494" s="12" t="s">
        <v>5427</v>
      </c>
      <c r="AL494" s="12" t="s">
        <v>5426</v>
      </c>
    </row>
    <row r="495" spans="1:38" hidden="1" x14ac:dyDescent="0.25">
      <c r="A495" s="17">
        <v>1022343836</v>
      </c>
      <c r="B495" s="14">
        <v>43522</v>
      </c>
      <c r="C495" s="12" t="s">
        <v>5487</v>
      </c>
      <c r="D495" s="12" t="s">
        <v>5548</v>
      </c>
      <c r="E495" s="12" t="s">
        <v>934</v>
      </c>
      <c r="F495" s="3" t="s">
        <v>933</v>
      </c>
      <c r="G495" s="12" t="s">
        <v>932</v>
      </c>
      <c r="H495" s="12" t="s">
        <v>938</v>
      </c>
      <c r="I495" s="12" t="s">
        <v>937</v>
      </c>
      <c r="J495" s="12" t="s">
        <v>931</v>
      </c>
      <c r="K495" s="12" t="s">
        <v>930</v>
      </c>
      <c r="L495" s="12" t="s">
        <v>929</v>
      </c>
      <c r="M495" s="4">
        <v>2682</v>
      </c>
      <c r="N495" s="4">
        <v>0</v>
      </c>
      <c r="O495" s="4">
        <v>2682</v>
      </c>
      <c r="P495" s="4">
        <v>0</v>
      </c>
      <c r="Q495" s="4">
        <v>2682</v>
      </c>
      <c r="R495" s="68">
        <f t="shared" si="7"/>
        <v>1</v>
      </c>
      <c r="S495" s="3" t="s">
        <v>928</v>
      </c>
      <c r="T495" s="12" t="s">
        <v>7298</v>
      </c>
      <c r="U495" s="12" t="s">
        <v>5543</v>
      </c>
      <c r="V495" s="12" t="s">
        <v>927</v>
      </c>
      <c r="W495" s="12" t="s">
        <v>926</v>
      </c>
      <c r="X495" s="12" t="s">
        <v>5542</v>
      </c>
      <c r="Y495" s="12" t="s">
        <v>925</v>
      </c>
      <c r="Z495" s="12" t="s">
        <v>979</v>
      </c>
      <c r="AA495" s="12" t="s">
        <v>978</v>
      </c>
      <c r="AB495" s="12" t="s">
        <v>936</v>
      </c>
      <c r="AC495" s="13">
        <v>522</v>
      </c>
      <c r="AD495" s="12" t="s">
        <v>5117</v>
      </c>
      <c r="AE495" s="12" t="s">
        <v>5547</v>
      </c>
      <c r="AF495" s="12" t="s">
        <v>5546</v>
      </c>
      <c r="AG495" s="12" t="s">
        <v>5545</v>
      </c>
      <c r="AH495" s="12"/>
      <c r="AI495" s="12" t="s">
        <v>5487</v>
      </c>
      <c r="AJ495" s="12" t="s">
        <v>3196</v>
      </c>
      <c r="AK495" s="12" t="s">
        <v>5427</v>
      </c>
      <c r="AL495" s="12" t="s">
        <v>5426</v>
      </c>
    </row>
    <row r="496" spans="1:38" hidden="1" x14ac:dyDescent="0.25">
      <c r="A496" s="17">
        <v>1022343836</v>
      </c>
      <c r="B496" s="14">
        <v>43522</v>
      </c>
      <c r="C496" s="12" t="s">
        <v>5487</v>
      </c>
      <c r="D496" s="12" t="s">
        <v>5548</v>
      </c>
      <c r="E496" s="12" t="s">
        <v>934</v>
      </c>
      <c r="F496" s="3" t="s">
        <v>933</v>
      </c>
      <c r="G496" s="12" t="s">
        <v>932</v>
      </c>
      <c r="H496" s="12" t="s">
        <v>3188</v>
      </c>
      <c r="I496" s="12" t="s">
        <v>3187</v>
      </c>
      <c r="J496" s="12" t="s">
        <v>931</v>
      </c>
      <c r="K496" s="12" t="s">
        <v>930</v>
      </c>
      <c r="L496" s="12" t="s">
        <v>929</v>
      </c>
      <c r="M496" s="4">
        <v>38055</v>
      </c>
      <c r="N496" s="4">
        <v>0</v>
      </c>
      <c r="O496" s="4">
        <v>38055</v>
      </c>
      <c r="P496" s="4">
        <v>0</v>
      </c>
      <c r="Q496" s="4">
        <v>38055</v>
      </c>
      <c r="R496" s="68">
        <f t="shared" si="7"/>
        <v>1</v>
      </c>
      <c r="S496" s="3" t="s">
        <v>928</v>
      </c>
      <c r="T496" s="12" t="s">
        <v>7298</v>
      </c>
      <c r="U496" s="12" t="s">
        <v>5543</v>
      </c>
      <c r="V496" s="12" t="s">
        <v>927</v>
      </c>
      <c r="W496" s="12" t="s">
        <v>926</v>
      </c>
      <c r="X496" s="12" t="s">
        <v>5542</v>
      </c>
      <c r="Y496" s="12" t="s">
        <v>925</v>
      </c>
      <c r="Z496" s="12" t="s">
        <v>979</v>
      </c>
      <c r="AA496" s="12" t="s">
        <v>978</v>
      </c>
      <c r="AB496" s="12" t="s">
        <v>936</v>
      </c>
      <c r="AC496" s="13">
        <v>522</v>
      </c>
      <c r="AD496" s="12" t="s">
        <v>5117</v>
      </c>
      <c r="AE496" s="12" t="s">
        <v>5547</v>
      </c>
      <c r="AF496" s="12" t="s">
        <v>5546</v>
      </c>
      <c r="AG496" s="12" t="s">
        <v>5545</v>
      </c>
      <c r="AH496" s="12"/>
      <c r="AI496" s="12" t="s">
        <v>5487</v>
      </c>
      <c r="AJ496" s="12" t="s">
        <v>3196</v>
      </c>
      <c r="AK496" s="12" t="s">
        <v>5427</v>
      </c>
      <c r="AL496" s="12" t="s">
        <v>5426</v>
      </c>
    </row>
    <row r="497" spans="1:38" hidden="1" x14ac:dyDescent="0.25">
      <c r="A497" s="17">
        <v>1022343836</v>
      </c>
      <c r="B497" s="14">
        <v>43622</v>
      </c>
      <c r="C497" s="12" t="s">
        <v>5487</v>
      </c>
      <c r="D497" s="12" t="s">
        <v>5544</v>
      </c>
      <c r="E497" s="12" t="s">
        <v>934</v>
      </c>
      <c r="F497" s="3" t="s">
        <v>933</v>
      </c>
      <c r="G497" s="12" t="s">
        <v>932</v>
      </c>
      <c r="H497" s="12" t="s">
        <v>967</v>
      </c>
      <c r="I497" s="12" t="s">
        <v>966</v>
      </c>
      <c r="J497" s="12" t="s">
        <v>931</v>
      </c>
      <c r="K497" s="12" t="s">
        <v>930</v>
      </c>
      <c r="L497" s="12" t="s">
        <v>929</v>
      </c>
      <c r="M497" s="4">
        <v>419125</v>
      </c>
      <c r="N497" s="4">
        <v>0</v>
      </c>
      <c r="O497" s="4">
        <v>419125</v>
      </c>
      <c r="P497" s="4">
        <v>0</v>
      </c>
      <c r="Q497" s="4">
        <v>419125</v>
      </c>
      <c r="R497" s="68">
        <f t="shared" si="7"/>
        <v>1</v>
      </c>
      <c r="S497" s="3" t="s">
        <v>928</v>
      </c>
      <c r="T497" s="12" t="s">
        <v>7298</v>
      </c>
      <c r="U497" s="12" t="s">
        <v>5543</v>
      </c>
      <c r="V497" s="12" t="s">
        <v>927</v>
      </c>
      <c r="W497" s="12" t="s">
        <v>926</v>
      </c>
      <c r="X497" s="12" t="s">
        <v>5542</v>
      </c>
      <c r="Y497" s="12" t="s">
        <v>925</v>
      </c>
      <c r="Z497" s="12" t="s">
        <v>979</v>
      </c>
      <c r="AA497" s="12" t="s">
        <v>978</v>
      </c>
      <c r="AB497" s="12" t="s">
        <v>5444</v>
      </c>
      <c r="AC497" s="13">
        <v>40422</v>
      </c>
      <c r="AD497" s="12" t="s">
        <v>5110</v>
      </c>
      <c r="AE497" s="12" t="s">
        <v>5541</v>
      </c>
      <c r="AF497" s="12" t="s">
        <v>5540</v>
      </c>
      <c r="AG497" s="12" t="s">
        <v>5539</v>
      </c>
      <c r="AH497" s="12"/>
      <c r="AI497" s="12" t="s">
        <v>5487</v>
      </c>
      <c r="AJ497" s="12" t="s">
        <v>3196</v>
      </c>
      <c r="AK497" s="12" t="s">
        <v>5427</v>
      </c>
      <c r="AL497" s="12" t="s">
        <v>5426</v>
      </c>
    </row>
    <row r="498" spans="1:38" hidden="1" x14ac:dyDescent="0.25">
      <c r="A498" s="17">
        <v>1022343836</v>
      </c>
      <c r="B498" s="14">
        <v>43622</v>
      </c>
      <c r="C498" s="12" t="s">
        <v>5487</v>
      </c>
      <c r="D498" s="12" t="s">
        <v>5544</v>
      </c>
      <c r="E498" s="12" t="s">
        <v>934</v>
      </c>
      <c r="F498" s="3" t="s">
        <v>933</v>
      </c>
      <c r="G498" s="12" t="s">
        <v>932</v>
      </c>
      <c r="H498" s="12" t="s">
        <v>963</v>
      </c>
      <c r="I498" s="12" t="s">
        <v>962</v>
      </c>
      <c r="J498" s="12" t="s">
        <v>931</v>
      </c>
      <c r="K498" s="12" t="s">
        <v>930</v>
      </c>
      <c r="L498" s="12" t="s">
        <v>929</v>
      </c>
      <c r="M498" s="4">
        <v>14017</v>
      </c>
      <c r="N498" s="4">
        <v>0</v>
      </c>
      <c r="O498" s="4">
        <v>14017</v>
      </c>
      <c r="P498" s="4">
        <v>0</v>
      </c>
      <c r="Q498" s="4">
        <v>14017</v>
      </c>
      <c r="R498" s="68">
        <f t="shared" si="7"/>
        <v>1</v>
      </c>
      <c r="S498" s="3" t="s">
        <v>928</v>
      </c>
      <c r="T498" s="12" t="s">
        <v>7298</v>
      </c>
      <c r="U498" s="12" t="s">
        <v>5543</v>
      </c>
      <c r="V498" s="12" t="s">
        <v>927</v>
      </c>
      <c r="W498" s="12" t="s">
        <v>926</v>
      </c>
      <c r="X498" s="12" t="s">
        <v>5542</v>
      </c>
      <c r="Y498" s="12" t="s">
        <v>925</v>
      </c>
      <c r="Z498" s="12" t="s">
        <v>979</v>
      </c>
      <c r="AA498" s="12" t="s">
        <v>978</v>
      </c>
      <c r="AB498" s="12" t="s">
        <v>5444</v>
      </c>
      <c r="AC498" s="13">
        <v>40422</v>
      </c>
      <c r="AD498" s="12" t="s">
        <v>5110</v>
      </c>
      <c r="AE498" s="12" t="s">
        <v>5541</v>
      </c>
      <c r="AF498" s="12" t="s">
        <v>5540</v>
      </c>
      <c r="AG498" s="12" t="s">
        <v>5539</v>
      </c>
      <c r="AH498" s="12"/>
      <c r="AI498" s="12" t="s">
        <v>5487</v>
      </c>
      <c r="AJ498" s="12" t="s">
        <v>3196</v>
      </c>
      <c r="AK498" s="12" t="s">
        <v>5427</v>
      </c>
      <c r="AL498" s="12" t="s">
        <v>5426</v>
      </c>
    </row>
    <row r="499" spans="1:38" hidden="1" x14ac:dyDescent="0.25">
      <c r="A499" s="17">
        <v>1022343836</v>
      </c>
      <c r="B499" s="14">
        <v>43622</v>
      </c>
      <c r="C499" s="12" t="s">
        <v>5487</v>
      </c>
      <c r="D499" s="12" t="s">
        <v>5544</v>
      </c>
      <c r="E499" s="12" t="s">
        <v>934</v>
      </c>
      <c r="F499" s="3" t="s">
        <v>933</v>
      </c>
      <c r="G499" s="12" t="s">
        <v>932</v>
      </c>
      <c r="H499" s="12" t="s">
        <v>3191</v>
      </c>
      <c r="I499" s="12" t="s">
        <v>3190</v>
      </c>
      <c r="J499" s="12" t="s">
        <v>931</v>
      </c>
      <c r="K499" s="12" t="s">
        <v>930</v>
      </c>
      <c r="L499" s="12" t="s">
        <v>929</v>
      </c>
      <c r="M499" s="4">
        <v>37329</v>
      </c>
      <c r="N499" s="4">
        <v>0</v>
      </c>
      <c r="O499" s="4">
        <v>37329</v>
      </c>
      <c r="P499" s="4">
        <v>0</v>
      </c>
      <c r="Q499" s="4">
        <v>37329</v>
      </c>
      <c r="R499" s="68">
        <f t="shared" si="7"/>
        <v>1</v>
      </c>
      <c r="S499" s="3" t="s">
        <v>928</v>
      </c>
      <c r="T499" s="12" t="s">
        <v>7298</v>
      </c>
      <c r="U499" s="12" t="s">
        <v>5543</v>
      </c>
      <c r="V499" s="12" t="s">
        <v>927</v>
      </c>
      <c r="W499" s="12" t="s">
        <v>926</v>
      </c>
      <c r="X499" s="12" t="s">
        <v>5542</v>
      </c>
      <c r="Y499" s="12" t="s">
        <v>925</v>
      </c>
      <c r="Z499" s="12" t="s">
        <v>979</v>
      </c>
      <c r="AA499" s="12" t="s">
        <v>978</v>
      </c>
      <c r="AB499" s="12" t="s">
        <v>5444</v>
      </c>
      <c r="AC499" s="13">
        <v>40422</v>
      </c>
      <c r="AD499" s="12" t="s">
        <v>5110</v>
      </c>
      <c r="AE499" s="12" t="s">
        <v>5541</v>
      </c>
      <c r="AF499" s="12" t="s">
        <v>5540</v>
      </c>
      <c r="AG499" s="12" t="s">
        <v>5539</v>
      </c>
      <c r="AH499" s="12"/>
      <c r="AI499" s="12" t="s">
        <v>5487</v>
      </c>
      <c r="AJ499" s="12" t="s">
        <v>3196</v>
      </c>
      <c r="AK499" s="12" t="s">
        <v>5427</v>
      </c>
      <c r="AL499" s="12" t="s">
        <v>5426</v>
      </c>
    </row>
    <row r="500" spans="1:38" hidden="1" x14ac:dyDescent="0.25">
      <c r="A500" s="17">
        <v>1022343836</v>
      </c>
      <c r="B500" s="14">
        <v>43622</v>
      </c>
      <c r="C500" s="12" t="s">
        <v>5487</v>
      </c>
      <c r="D500" s="12" t="s">
        <v>5544</v>
      </c>
      <c r="E500" s="12" t="s">
        <v>934</v>
      </c>
      <c r="F500" s="3" t="s">
        <v>933</v>
      </c>
      <c r="G500" s="12" t="s">
        <v>932</v>
      </c>
      <c r="H500" s="12" t="s">
        <v>959</v>
      </c>
      <c r="I500" s="12" t="s">
        <v>958</v>
      </c>
      <c r="J500" s="12" t="s">
        <v>931</v>
      </c>
      <c r="K500" s="12" t="s">
        <v>930</v>
      </c>
      <c r="L500" s="12" t="s">
        <v>929</v>
      </c>
      <c r="M500" s="4">
        <v>20303</v>
      </c>
      <c r="N500" s="4">
        <v>-20303</v>
      </c>
      <c r="O500" s="4">
        <v>0</v>
      </c>
      <c r="P500" s="4">
        <v>0</v>
      </c>
      <c r="Q500" s="4">
        <v>0</v>
      </c>
      <c r="R500" s="68">
        <f t="shared" si="7"/>
        <v>0</v>
      </c>
      <c r="S500" s="3" t="s">
        <v>928</v>
      </c>
      <c r="T500" s="12" t="s">
        <v>7298</v>
      </c>
      <c r="U500" s="12" t="s">
        <v>5543</v>
      </c>
      <c r="V500" s="12" t="s">
        <v>927</v>
      </c>
      <c r="W500" s="12" t="s">
        <v>926</v>
      </c>
      <c r="X500" s="12" t="s">
        <v>5542</v>
      </c>
      <c r="Y500" s="12" t="s">
        <v>925</v>
      </c>
      <c r="Z500" s="12" t="s">
        <v>979</v>
      </c>
      <c r="AA500" s="12" t="s">
        <v>978</v>
      </c>
      <c r="AB500" s="12" t="s">
        <v>5444</v>
      </c>
      <c r="AC500" s="13">
        <v>40422</v>
      </c>
      <c r="AD500" s="12" t="s">
        <v>5110</v>
      </c>
      <c r="AE500" s="12" t="s">
        <v>5541</v>
      </c>
      <c r="AF500" s="12" t="s">
        <v>5540</v>
      </c>
      <c r="AG500" s="12" t="s">
        <v>5539</v>
      </c>
      <c r="AH500" s="12"/>
      <c r="AI500" s="12" t="s">
        <v>5487</v>
      </c>
      <c r="AJ500" s="12" t="s">
        <v>3196</v>
      </c>
      <c r="AK500" s="12" t="s">
        <v>5427</v>
      </c>
      <c r="AL500" s="12" t="s">
        <v>5426</v>
      </c>
    </row>
    <row r="501" spans="1:38" hidden="1" x14ac:dyDescent="0.25">
      <c r="A501" s="17">
        <v>1022343836</v>
      </c>
      <c r="B501" s="14">
        <v>43622</v>
      </c>
      <c r="C501" s="12" t="s">
        <v>5487</v>
      </c>
      <c r="D501" s="12" t="s">
        <v>5544</v>
      </c>
      <c r="E501" s="12" t="s">
        <v>934</v>
      </c>
      <c r="F501" s="3" t="s">
        <v>933</v>
      </c>
      <c r="G501" s="12" t="s">
        <v>932</v>
      </c>
      <c r="H501" s="12" t="s">
        <v>971</v>
      </c>
      <c r="I501" s="12" t="s">
        <v>970</v>
      </c>
      <c r="J501" s="12" t="s">
        <v>931</v>
      </c>
      <c r="K501" s="12" t="s">
        <v>930</v>
      </c>
      <c r="L501" s="12" t="s">
        <v>929</v>
      </c>
      <c r="M501" s="4">
        <v>5588</v>
      </c>
      <c r="N501" s="4">
        <v>0</v>
      </c>
      <c r="O501" s="4">
        <v>5588</v>
      </c>
      <c r="P501" s="4">
        <v>0</v>
      </c>
      <c r="Q501" s="4">
        <v>5588</v>
      </c>
      <c r="R501" s="68">
        <f t="shared" si="7"/>
        <v>1</v>
      </c>
      <c r="S501" s="3" t="s">
        <v>928</v>
      </c>
      <c r="T501" s="12" t="s">
        <v>7298</v>
      </c>
      <c r="U501" s="12" t="s">
        <v>5543</v>
      </c>
      <c r="V501" s="12" t="s">
        <v>927</v>
      </c>
      <c r="W501" s="12" t="s">
        <v>926</v>
      </c>
      <c r="X501" s="12" t="s">
        <v>5542</v>
      </c>
      <c r="Y501" s="12" t="s">
        <v>925</v>
      </c>
      <c r="Z501" s="12" t="s">
        <v>979</v>
      </c>
      <c r="AA501" s="12" t="s">
        <v>978</v>
      </c>
      <c r="AB501" s="12" t="s">
        <v>5444</v>
      </c>
      <c r="AC501" s="13">
        <v>40422</v>
      </c>
      <c r="AD501" s="12" t="s">
        <v>5110</v>
      </c>
      <c r="AE501" s="12" t="s">
        <v>5541</v>
      </c>
      <c r="AF501" s="12" t="s">
        <v>5540</v>
      </c>
      <c r="AG501" s="12" t="s">
        <v>5539</v>
      </c>
      <c r="AH501" s="12"/>
      <c r="AI501" s="12" t="s">
        <v>5487</v>
      </c>
      <c r="AJ501" s="12" t="s">
        <v>3196</v>
      </c>
      <c r="AK501" s="12" t="s">
        <v>5427</v>
      </c>
      <c r="AL501" s="12" t="s">
        <v>5426</v>
      </c>
    </row>
    <row r="502" spans="1:38" hidden="1" x14ac:dyDescent="0.25">
      <c r="A502" s="17">
        <v>1022343836</v>
      </c>
      <c r="B502" s="14">
        <v>43622</v>
      </c>
      <c r="C502" s="12" t="s">
        <v>5487</v>
      </c>
      <c r="D502" s="12" t="s">
        <v>5544</v>
      </c>
      <c r="E502" s="12" t="s">
        <v>934</v>
      </c>
      <c r="F502" s="3" t="s">
        <v>933</v>
      </c>
      <c r="G502" s="12" t="s">
        <v>932</v>
      </c>
      <c r="H502" s="12" t="s">
        <v>3193</v>
      </c>
      <c r="I502" s="12" t="s">
        <v>3192</v>
      </c>
      <c r="J502" s="12" t="s">
        <v>931</v>
      </c>
      <c r="K502" s="12" t="s">
        <v>930</v>
      </c>
      <c r="L502" s="12" t="s">
        <v>929</v>
      </c>
      <c r="M502" s="4">
        <v>20303</v>
      </c>
      <c r="N502" s="4">
        <v>0</v>
      </c>
      <c r="O502" s="4">
        <v>20303</v>
      </c>
      <c r="P502" s="4">
        <v>0</v>
      </c>
      <c r="Q502" s="4">
        <v>20303</v>
      </c>
      <c r="R502" s="68">
        <f t="shared" si="7"/>
        <v>1</v>
      </c>
      <c r="S502" s="3" t="s">
        <v>928</v>
      </c>
      <c r="T502" s="12" t="s">
        <v>7298</v>
      </c>
      <c r="U502" s="12" t="s">
        <v>5543</v>
      </c>
      <c r="V502" s="12" t="s">
        <v>927</v>
      </c>
      <c r="W502" s="12" t="s">
        <v>926</v>
      </c>
      <c r="X502" s="12" t="s">
        <v>5542</v>
      </c>
      <c r="Y502" s="12" t="s">
        <v>925</v>
      </c>
      <c r="Z502" s="12" t="s">
        <v>979</v>
      </c>
      <c r="AA502" s="12" t="s">
        <v>978</v>
      </c>
      <c r="AB502" s="12" t="s">
        <v>5444</v>
      </c>
      <c r="AC502" s="13">
        <v>40422</v>
      </c>
      <c r="AD502" s="12" t="s">
        <v>5110</v>
      </c>
      <c r="AE502" s="12" t="s">
        <v>5541</v>
      </c>
      <c r="AF502" s="12" t="s">
        <v>5540</v>
      </c>
      <c r="AG502" s="12" t="s">
        <v>5539</v>
      </c>
      <c r="AH502" s="12"/>
      <c r="AI502" s="12" t="s">
        <v>5487</v>
      </c>
      <c r="AJ502" s="12" t="s">
        <v>3196</v>
      </c>
      <c r="AK502" s="12" t="s">
        <v>5427</v>
      </c>
      <c r="AL502" s="12" t="s">
        <v>5426</v>
      </c>
    </row>
    <row r="503" spans="1:38" hidden="1" x14ac:dyDescent="0.25">
      <c r="A503" s="17">
        <v>52951267</v>
      </c>
      <c r="B503" s="14">
        <v>43722</v>
      </c>
      <c r="C503" s="12" t="s">
        <v>5487</v>
      </c>
      <c r="D503" s="12" t="s">
        <v>5538</v>
      </c>
      <c r="E503" s="12" t="s">
        <v>934</v>
      </c>
      <c r="F503" s="3" t="s">
        <v>933</v>
      </c>
      <c r="G503" s="12" t="s">
        <v>932</v>
      </c>
      <c r="H503" s="12" t="s">
        <v>940</v>
      </c>
      <c r="I503" s="12" t="s">
        <v>939</v>
      </c>
      <c r="J503" s="12" t="s">
        <v>931</v>
      </c>
      <c r="K503" s="12" t="s">
        <v>930</v>
      </c>
      <c r="L503" s="12" t="s">
        <v>929</v>
      </c>
      <c r="M503" s="4">
        <v>135973</v>
      </c>
      <c r="N503" s="4">
        <v>0</v>
      </c>
      <c r="O503" s="4">
        <v>135973</v>
      </c>
      <c r="P503" s="4">
        <v>0</v>
      </c>
      <c r="Q503" s="4">
        <v>135973</v>
      </c>
      <c r="R503" s="68">
        <f t="shared" si="7"/>
        <v>1</v>
      </c>
      <c r="S503" s="3" t="s">
        <v>928</v>
      </c>
      <c r="T503" s="12" t="s">
        <v>7297</v>
      </c>
      <c r="U503" s="12" t="s">
        <v>5533</v>
      </c>
      <c r="V503" s="12" t="s">
        <v>927</v>
      </c>
      <c r="W503" s="12" t="s">
        <v>926</v>
      </c>
      <c r="X503" s="12" t="s">
        <v>5532</v>
      </c>
      <c r="Y503" s="12" t="s">
        <v>925</v>
      </c>
      <c r="Z503" s="12" t="s">
        <v>984</v>
      </c>
      <c r="AA503" s="12" t="s">
        <v>983</v>
      </c>
      <c r="AB503" s="12" t="s">
        <v>936</v>
      </c>
      <c r="AC503" s="13">
        <v>522</v>
      </c>
      <c r="AD503" s="12" t="s">
        <v>5102</v>
      </c>
      <c r="AE503" s="12" t="s">
        <v>5537</v>
      </c>
      <c r="AF503" s="12" t="s">
        <v>5536</v>
      </c>
      <c r="AG503" s="12" t="s">
        <v>5535</v>
      </c>
      <c r="AH503" s="12"/>
      <c r="AI503" s="12" t="s">
        <v>5487</v>
      </c>
      <c r="AJ503" s="12" t="s">
        <v>3196</v>
      </c>
      <c r="AK503" s="12" t="s">
        <v>5427</v>
      </c>
      <c r="AL503" s="12" t="s">
        <v>5426</v>
      </c>
    </row>
    <row r="504" spans="1:38" hidden="1" x14ac:dyDescent="0.25">
      <c r="A504" s="17">
        <v>52951267</v>
      </c>
      <c r="B504" s="14">
        <v>43722</v>
      </c>
      <c r="C504" s="12" t="s">
        <v>5487</v>
      </c>
      <c r="D504" s="12" t="s">
        <v>5538</v>
      </c>
      <c r="E504" s="12" t="s">
        <v>934</v>
      </c>
      <c r="F504" s="3" t="s">
        <v>933</v>
      </c>
      <c r="G504" s="12" t="s">
        <v>932</v>
      </c>
      <c r="H504" s="12" t="s">
        <v>961</v>
      </c>
      <c r="I504" s="12" t="s">
        <v>960</v>
      </c>
      <c r="J504" s="12" t="s">
        <v>931</v>
      </c>
      <c r="K504" s="12" t="s">
        <v>930</v>
      </c>
      <c r="L504" s="12" t="s">
        <v>929</v>
      </c>
      <c r="M504" s="4">
        <v>200841</v>
      </c>
      <c r="N504" s="4">
        <v>-200841</v>
      </c>
      <c r="O504" s="4">
        <v>0</v>
      </c>
      <c r="P504" s="4">
        <v>0</v>
      </c>
      <c r="Q504" s="4">
        <v>0</v>
      </c>
      <c r="R504" s="68">
        <f t="shared" si="7"/>
        <v>0</v>
      </c>
      <c r="S504" s="3" t="s">
        <v>928</v>
      </c>
      <c r="T504" s="12" t="s">
        <v>7297</v>
      </c>
      <c r="U504" s="12" t="s">
        <v>5533</v>
      </c>
      <c r="V504" s="12" t="s">
        <v>927</v>
      </c>
      <c r="W504" s="12" t="s">
        <v>926</v>
      </c>
      <c r="X504" s="12" t="s">
        <v>5532</v>
      </c>
      <c r="Y504" s="12" t="s">
        <v>925</v>
      </c>
      <c r="Z504" s="12" t="s">
        <v>984</v>
      </c>
      <c r="AA504" s="12" t="s">
        <v>983</v>
      </c>
      <c r="AB504" s="12" t="s">
        <v>936</v>
      </c>
      <c r="AC504" s="13">
        <v>522</v>
      </c>
      <c r="AD504" s="12" t="s">
        <v>5102</v>
      </c>
      <c r="AE504" s="12" t="s">
        <v>5537</v>
      </c>
      <c r="AF504" s="12" t="s">
        <v>5536</v>
      </c>
      <c r="AG504" s="12" t="s">
        <v>5535</v>
      </c>
      <c r="AH504" s="12"/>
      <c r="AI504" s="12" t="s">
        <v>5487</v>
      </c>
      <c r="AJ504" s="12" t="s">
        <v>3196</v>
      </c>
      <c r="AK504" s="12" t="s">
        <v>5427</v>
      </c>
      <c r="AL504" s="12" t="s">
        <v>5426</v>
      </c>
    </row>
    <row r="505" spans="1:38" hidden="1" x14ac:dyDescent="0.25">
      <c r="A505" s="17">
        <v>52951267</v>
      </c>
      <c r="B505" s="14">
        <v>43722</v>
      </c>
      <c r="C505" s="12" t="s">
        <v>5487</v>
      </c>
      <c r="D505" s="12" t="s">
        <v>5538</v>
      </c>
      <c r="E505" s="12" t="s">
        <v>934</v>
      </c>
      <c r="F505" s="3" t="s">
        <v>933</v>
      </c>
      <c r="G505" s="12" t="s">
        <v>932</v>
      </c>
      <c r="H505" s="12" t="s">
        <v>938</v>
      </c>
      <c r="I505" s="12" t="s">
        <v>937</v>
      </c>
      <c r="J505" s="12" t="s">
        <v>931</v>
      </c>
      <c r="K505" s="12" t="s">
        <v>930</v>
      </c>
      <c r="L505" s="12" t="s">
        <v>929</v>
      </c>
      <c r="M505" s="4">
        <v>15968</v>
      </c>
      <c r="N505" s="4">
        <v>0</v>
      </c>
      <c r="O505" s="4">
        <v>15968</v>
      </c>
      <c r="P505" s="4">
        <v>0</v>
      </c>
      <c r="Q505" s="4">
        <v>15968</v>
      </c>
      <c r="R505" s="68">
        <f t="shared" si="7"/>
        <v>1</v>
      </c>
      <c r="S505" s="3" t="s">
        <v>928</v>
      </c>
      <c r="T505" s="12" t="s">
        <v>7297</v>
      </c>
      <c r="U505" s="12" t="s">
        <v>5533</v>
      </c>
      <c r="V505" s="12" t="s">
        <v>927</v>
      </c>
      <c r="W505" s="12" t="s">
        <v>926</v>
      </c>
      <c r="X505" s="12" t="s">
        <v>5532</v>
      </c>
      <c r="Y505" s="12" t="s">
        <v>925</v>
      </c>
      <c r="Z505" s="12" t="s">
        <v>984</v>
      </c>
      <c r="AA505" s="12" t="s">
        <v>983</v>
      </c>
      <c r="AB505" s="12" t="s">
        <v>936</v>
      </c>
      <c r="AC505" s="13">
        <v>522</v>
      </c>
      <c r="AD505" s="12" t="s">
        <v>5102</v>
      </c>
      <c r="AE505" s="12" t="s">
        <v>5537</v>
      </c>
      <c r="AF505" s="12" t="s">
        <v>5536</v>
      </c>
      <c r="AG505" s="12" t="s">
        <v>5535</v>
      </c>
      <c r="AH505" s="12"/>
      <c r="AI505" s="12" t="s">
        <v>5487</v>
      </c>
      <c r="AJ505" s="12" t="s">
        <v>3196</v>
      </c>
      <c r="AK505" s="12" t="s">
        <v>5427</v>
      </c>
      <c r="AL505" s="12" t="s">
        <v>5426</v>
      </c>
    </row>
    <row r="506" spans="1:38" hidden="1" x14ac:dyDescent="0.25">
      <c r="A506" s="17">
        <v>52951267</v>
      </c>
      <c r="B506" s="14">
        <v>43722</v>
      </c>
      <c r="C506" s="12" t="s">
        <v>5487</v>
      </c>
      <c r="D506" s="12" t="s">
        <v>5538</v>
      </c>
      <c r="E506" s="12" t="s">
        <v>934</v>
      </c>
      <c r="F506" s="3" t="s">
        <v>933</v>
      </c>
      <c r="G506" s="12" t="s">
        <v>932</v>
      </c>
      <c r="H506" s="12" t="s">
        <v>3188</v>
      </c>
      <c r="I506" s="12" t="s">
        <v>3187</v>
      </c>
      <c r="J506" s="12" t="s">
        <v>931</v>
      </c>
      <c r="K506" s="12" t="s">
        <v>930</v>
      </c>
      <c r="L506" s="12" t="s">
        <v>929</v>
      </c>
      <c r="M506" s="4">
        <v>200841</v>
      </c>
      <c r="N506" s="4">
        <v>0</v>
      </c>
      <c r="O506" s="4">
        <v>200841</v>
      </c>
      <c r="P506" s="4">
        <v>0</v>
      </c>
      <c r="Q506" s="4">
        <v>200841</v>
      </c>
      <c r="R506" s="68">
        <f t="shared" si="7"/>
        <v>1</v>
      </c>
      <c r="S506" s="3" t="s">
        <v>928</v>
      </c>
      <c r="T506" s="12" t="s">
        <v>7297</v>
      </c>
      <c r="U506" s="12" t="s">
        <v>5533</v>
      </c>
      <c r="V506" s="12" t="s">
        <v>927</v>
      </c>
      <c r="W506" s="12" t="s">
        <v>926</v>
      </c>
      <c r="X506" s="12" t="s">
        <v>5532</v>
      </c>
      <c r="Y506" s="12" t="s">
        <v>925</v>
      </c>
      <c r="Z506" s="12" t="s">
        <v>984</v>
      </c>
      <c r="AA506" s="12" t="s">
        <v>983</v>
      </c>
      <c r="AB506" s="12" t="s">
        <v>936</v>
      </c>
      <c r="AC506" s="13">
        <v>522</v>
      </c>
      <c r="AD506" s="12" t="s">
        <v>5102</v>
      </c>
      <c r="AE506" s="12" t="s">
        <v>5537</v>
      </c>
      <c r="AF506" s="12" t="s">
        <v>5536</v>
      </c>
      <c r="AG506" s="12" t="s">
        <v>5535</v>
      </c>
      <c r="AH506" s="12"/>
      <c r="AI506" s="12" t="s">
        <v>5487</v>
      </c>
      <c r="AJ506" s="12" t="s">
        <v>3196</v>
      </c>
      <c r="AK506" s="12" t="s">
        <v>5427</v>
      </c>
      <c r="AL506" s="12" t="s">
        <v>5426</v>
      </c>
    </row>
    <row r="507" spans="1:38" hidden="1" x14ac:dyDescent="0.25">
      <c r="A507" s="17">
        <v>52951267</v>
      </c>
      <c r="B507" s="14">
        <v>43822</v>
      </c>
      <c r="C507" s="12" t="s">
        <v>5487</v>
      </c>
      <c r="D507" s="12" t="s">
        <v>5534</v>
      </c>
      <c r="E507" s="12" t="s">
        <v>934</v>
      </c>
      <c r="F507" s="3" t="s">
        <v>933</v>
      </c>
      <c r="G507" s="12" t="s">
        <v>932</v>
      </c>
      <c r="H507" s="12" t="s">
        <v>967</v>
      </c>
      <c r="I507" s="12" t="s">
        <v>966</v>
      </c>
      <c r="J507" s="12" t="s">
        <v>931</v>
      </c>
      <c r="K507" s="12" t="s">
        <v>930</v>
      </c>
      <c r="L507" s="12" t="s">
        <v>929</v>
      </c>
      <c r="M507" s="4">
        <v>317464</v>
      </c>
      <c r="N507" s="4">
        <v>0</v>
      </c>
      <c r="O507" s="4">
        <v>317464</v>
      </c>
      <c r="P507" s="4">
        <v>0</v>
      </c>
      <c r="Q507" s="4">
        <v>317464</v>
      </c>
      <c r="R507" s="68">
        <f t="shared" si="7"/>
        <v>1</v>
      </c>
      <c r="S507" s="3" t="s">
        <v>928</v>
      </c>
      <c r="T507" s="12" t="s">
        <v>7297</v>
      </c>
      <c r="U507" s="12" t="s">
        <v>5533</v>
      </c>
      <c r="V507" s="12" t="s">
        <v>927</v>
      </c>
      <c r="W507" s="12" t="s">
        <v>926</v>
      </c>
      <c r="X507" s="12" t="s">
        <v>5532</v>
      </c>
      <c r="Y507" s="12" t="s">
        <v>925</v>
      </c>
      <c r="Z507" s="12" t="s">
        <v>984</v>
      </c>
      <c r="AA507" s="12" t="s">
        <v>983</v>
      </c>
      <c r="AB507" s="12" t="s">
        <v>5444</v>
      </c>
      <c r="AC507" s="13">
        <v>40422</v>
      </c>
      <c r="AD507" s="12" t="s">
        <v>5095</v>
      </c>
      <c r="AE507" s="12" t="s">
        <v>5531</v>
      </c>
      <c r="AF507" s="12" t="s">
        <v>5530</v>
      </c>
      <c r="AG507" s="12" t="s">
        <v>5529</v>
      </c>
      <c r="AH507" s="12"/>
      <c r="AI507" s="12" t="s">
        <v>5487</v>
      </c>
      <c r="AJ507" s="12" t="s">
        <v>3196</v>
      </c>
      <c r="AK507" s="12" t="s">
        <v>5427</v>
      </c>
      <c r="AL507" s="12" t="s">
        <v>5426</v>
      </c>
    </row>
    <row r="508" spans="1:38" hidden="1" x14ac:dyDescent="0.25">
      <c r="A508" s="17">
        <v>52951267</v>
      </c>
      <c r="B508" s="14">
        <v>43822</v>
      </c>
      <c r="C508" s="12" t="s">
        <v>5487</v>
      </c>
      <c r="D508" s="12" t="s">
        <v>5534</v>
      </c>
      <c r="E508" s="12" t="s">
        <v>934</v>
      </c>
      <c r="F508" s="3" t="s">
        <v>933</v>
      </c>
      <c r="G508" s="12" t="s">
        <v>932</v>
      </c>
      <c r="H508" s="12" t="s">
        <v>3193</v>
      </c>
      <c r="I508" s="12" t="s">
        <v>3192</v>
      </c>
      <c r="J508" s="12" t="s">
        <v>931</v>
      </c>
      <c r="K508" s="12" t="s">
        <v>930</v>
      </c>
      <c r="L508" s="12" t="s">
        <v>929</v>
      </c>
      <c r="M508" s="4">
        <v>49926</v>
      </c>
      <c r="N508" s="4">
        <v>0</v>
      </c>
      <c r="O508" s="4">
        <v>49926</v>
      </c>
      <c r="P508" s="4">
        <v>0</v>
      </c>
      <c r="Q508" s="4">
        <v>49926</v>
      </c>
      <c r="R508" s="68">
        <f t="shared" si="7"/>
        <v>1</v>
      </c>
      <c r="S508" s="3" t="s">
        <v>928</v>
      </c>
      <c r="T508" s="12" t="s">
        <v>7297</v>
      </c>
      <c r="U508" s="12" t="s">
        <v>5533</v>
      </c>
      <c r="V508" s="12" t="s">
        <v>927</v>
      </c>
      <c r="W508" s="12" t="s">
        <v>926</v>
      </c>
      <c r="X508" s="12" t="s">
        <v>5532</v>
      </c>
      <c r="Y508" s="12" t="s">
        <v>925</v>
      </c>
      <c r="Z508" s="12" t="s">
        <v>984</v>
      </c>
      <c r="AA508" s="12" t="s">
        <v>983</v>
      </c>
      <c r="AB508" s="12" t="s">
        <v>5444</v>
      </c>
      <c r="AC508" s="13">
        <v>40422</v>
      </c>
      <c r="AD508" s="12" t="s">
        <v>5095</v>
      </c>
      <c r="AE508" s="12" t="s">
        <v>5531</v>
      </c>
      <c r="AF508" s="12" t="s">
        <v>5530</v>
      </c>
      <c r="AG508" s="12" t="s">
        <v>5529</v>
      </c>
      <c r="AH508" s="12"/>
      <c r="AI508" s="12" t="s">
        <v>5487</v>
      </c>
      <c r="AJ508" s="12" t="s">
        <v>3196</v>
      </c>
      <c r="AK508" s="12" t="s">
        <v>5427</v>
      </c>
      <c r="AL508" s="12" t="s">
        <v>5426</v>
      </c>
    </row>
    <row r="509" spans="1:38" hidden="1" x14ac:dyDescent="0.25">
      <c r="A509" s="17">
        <v>52951267</v>
      </c>
      <c r="B509" s="14">
        <v>43822</v>
      </c>
      <c r="C509" s="12" t="s">
        <v>5487</v>
      </c>
      <c r="D509" s="12" t="s">
        <v>5534</v>
      </c>
      <c r="E509" s="12" t="s">
        <v>934</v>
      </c>
      <c r="F509" s="3" t="s">
        <v>933</v>
      </c>
      <c r="G509" s="12" t="s">
        <v>932</v>
      </c>
      <c r="H509" s="12" t="s">
        <v>963</v>
      </c>
      <c r="I509" s="12" t="s">
        <v>962</v>
      </c>
      <c r="J509" s="12" t="s">
        <v>931</v>
      </c>
      <c r="K509" s="12" t="s">
        <v>930</v>
      </c>
      <c r="L509" s="12" t="s">
        <v>929</v>
      </c>
      <c r="M509" s="4">
        <v>40631</v>
      </c>
      <c r="N509" s="4">
        <v>0</v>
      </c>
      <c r="O509" s="4">
        <v>40631</v>
      </c>
      <c r="P509" s="4">
        <v>0</v>
      </c>
      <c r="Q509" s="4">
        <v>40631</v>
      </c>
      <c r="R509" s="68">
        <f t="shared" si="7"/>
        <v>1</v>
      </c>
      <c r="S509" s="3" t="s">
        <v>928</v>
      </c>
      <c r="T509" s="12" t="s">
        <v>7297</v>
      </c>
      <c r="U509" s="12" t="s">
        <v>5533</v>
      </c>
      <c r="V509" s="12" t="s">
        <v>927</v>
      </c>
      <c r="W509" s="12" t="s">
        <v>926</v>
      </c>
      <c r="X509" s="12" t="s">
        <v>5532</v>
      </c>
      <c r="Y509" s="12" t="s">
        <v>925</v>
      </c>
      <c r="Z509" s="12" t="s">
        <v>984</v>
      </c>
      <c r="AA509" s="12" t="s">
        <v>983</v>
      </c>
      <c r="AB509" s="12" t="s">
        <v>5444</v>
      </c>
      <c r="AC509" s="13">
        <v>40422</v>
      </c>
      <c r="AD509" s="12" t="s">
        <v>5095</v>
      </c>
      <c r="AE509" s="12" t="s">
        <v>5531</v>
      </c>
      <c r="AF509" s="12" t="s">
        <v>5530</v>
      </c>
      <c r="AG509" s="12" t="s">
        <v>5529</v>
      </c>
      <c r="AH509" s="12"/>
      <c r="AI509" s="12" t="s">
        <v>5487</v>
      </c>
      <c r="AJ509" s="12" t="s">
        <v>3196</v>
      </c>
      <c r="AK509" s="12" t="s">
        <v>5427</v>
      </c>
      <c r="AL509" s="12" t="s">
        <v>5426</v>
      </c>
    </row>
    <row r="510" spans="1:38" hidden="1" x14ac:dyDescent="0.25">
      <c r="A510" s="17">
        <v>52951267</v>
      </c>
      <c r="B510" s="14">
        <v>43822</v>
      </c>
      <c r="C510" s="12" t="s">
        <v>5487</v>
      </c>
      <c r="D510" s="12" t="s">
        <v>5534</v>
      </c>
      <c r="E510" s="12" t="s">
        <v>934</v>
      </c>
      <c r="F510" s="3" t="s">
        <v>933</v>
      </c>
      <c r="G510" s="12" t="s">
        <v>932</v>
      </c>
      <c r="H510" s="12" t="s">
        <v>3191</v>
      </c>
      <c r="I510" s="12" t="s">
        <v>3190</v>
      </c>
      <c r="J510" s="12" t="s">
        <v>931</v>
      </c>
      <c r="K510" s="12" t="s">
        <v>930</v>
      </c>
      <c r="L510" s="12" t="s">
        <v>929</v>
      </c>
      <c r="M510" s="4">
        <v>29968</v>
      </c>
      <c r="N510" s="4">
        <v>0</v>
      </c>
      <c r="O510" s="4">
        <v>29968</v>
      </c>
      <c r="P510" s="4">
        <v>0</v>
      </c>
      <c r="Q510" s="4">
        <v>29968</v>
      </c>
      <c r="R510" s="68">
        <f t="shared" si="7"/>
        <v>1</v>
      </c>
      <c r="S510" s="3" t="s">
        <v>928</v>
      </c>
      <c r="T510" s="12" t="s">
        <v>7297</v>
      </c>
      <c r="U510" s="12" t="s">
        <v>5533</v>
      </c>
      <c r="V510" s="12" t="s">
        <v>927</v>
      </c>
      <c r="W510" s="12" t="s">
        <v>926</v>
      </c>
      <c r="X510" s="12" t="s">
        <v>5532</v>
      </c>
      <c r="Y510" s="12" t="s">
        <v>925</v>
      </c>
      <c r="Z510" s="12" t="s">
        <v>984</v>
      </c>
      <c r="AA510" s="12" t="s">
        <v>983</v>
      </c>
      <c r="AB510" s="12" t="s">
        <v>5444</v>
      </c>
      <c r="AC510" s="13">
        <v>40422</v>
      </c>
      <c r="AD510" s="12" t="s">
        <v>5095</v>
      </c>
      <c r="AE510" s="12" t="s">
        <v>5531</v>
      </c>
      <c r="AF510" s="12" t="s">
        <v>5530</v>
      </c>
      <c r="AG510" s="12" t="s">
        <v>5529</v>
      </c>
      <c r="AH510" s="12"/>
      <c r="AI510" s="12" t="s">
        <v>5487</v>
      </c>
      <c r="AJ510" s="12" t="s">
        <v>3196</v>
      </c>
      <c r="AK510" s="12" t="s">
        <v>5427</v>
      </c>
      <c r="AL510" s="12" t="s">
        <v>5426</v>
      </c>
    </row>
    <row r="511" spans="1:38" hidden="1" x14ac:dyDescent="0.25">
      <c r="A511" s="17">
        <v>52951267</v>
      </c>
      <c r="B511" s="14">
        <v>43822</v>
      </c>
      <c r="C511" s="12" t="s">
        <v>5487</v>
      </c>
      <c r="D511" s="12" t="s">
        <v>5534</v>
      </c>
      <c r="E511" s="12" t="s">
        <v>934</v>
      </c>
      <c r="F511" s="3" t="s">
        <v>933</v>
      </c>
      <c r="G511" s="12" t="s">
        <v>932</v>
      </c>
      <c r="H511" s="12" t="s">
        <v>959</v>
      </c>
      <c r="I511" s="12" t="s">
        <v>958</v>
      </c>
      <c r="J511" s="12" t="s">
        <v>931</v>
      </c>
      <c r="K511" s="12" t="s">
        <v>930</v>
      </c>
      <c r="L511" s="12" t="s">
        <v>929</v>
      </c>
      <c r="M511" s="4">
        <v>158732</v>
      </c>
      <c r="N511" s="4">
        <v>0</v>
      </c>
      <c r="O511" s="4">
        <v>158732</v>
      </c>
      <c r="P511" s="4">
        <v>0</v>
      </c>
      <c r="Q511" s="4">
        <v>158732</v>
      </c>
      <c r="R511" s="68">
        <f t="shared" si="7"/>
        <v>1</v>
      </c>
      <c r="S511" s="3" t="s">
        <v>928</v>
      </c>
      <c r="T511" s="12" t="s">
        <v>7297</v>
      </c>
      <c r="U511" s="12" t="s">
        <v>5533</v>
      </c>
      <c r="V511" s="12" t="s">
        <v>927</v>
      </c>
      <c r="W511" s="12" t="s">
        <v>926</v>
      </c>
      <c r="X511" s="12" t="s">
        <v>5532</v>
      </c>
      <c r="Y511" s="12" t="s">
        <v>925</v>
      </c>
      <c r="Z511" s="12" t="s">
        <v>984</v>
      </c>
      <c r="AA511" s="12" t="s">
        <v>983</v>
      </c>
      <c r="AB511" s="12" t="s">
        <v>5444</v>
      </c>
      <c r="AC511" s="13">
        <v>40422</v>
      </c>
      <c r="AD511" s="12" t="s">
        <v>5095</v>
      </c>
      <c r="AE511" s="12" t="s">
        <v>5531</v>
      </c>
      <c r="AF511" s="12" t="s">
        <v>5530</v>
      </c>
      <c r="AG511" s="12" t="s">
        <v>5529</v>
      </c>
      <c r="AH511" s="12"/>
      <c r="AI511" s="12" t="s">
        <v>5487</v>
      </c>
      <c r="AJ511" s="12" t="s">
        <v>3196</v>
      </c>
      <c r="AK511" s="12" t="s">
        <v>5427</v>
      </c>
      <c r="AL511" s="12" t="s">
        <v>5426</v>
      </c>
    </row>
    <row r="512" spans="1:38" hidden="1" x14ac:dyDescent="0.25">
      <c r="A512" s="17">
        <v>1010224583</v>
      </c>
      <c r="B512" s="14">
        <v>43922</v>
      </c>
      <c r="C512" s="12" t="s">
        <v>5487</v>
      </c>
      <c r="D512" s="12" t="s">
        <v>5528</v>
      </c>
      <c r="E512" s="12" t="s">
        <v>934</v>
      </c>
      <c r="F512" s="3" t="s">
        <v>933</v>
      </c>
      <c r="G512" s="12" t="s">
        <v>932</v>
      </c>
      <c r="H512" s="12" t="s">
        <v>940</v>
      </c>
      <c r="I512" s="12" t="s">
        <v>939</v>
      </c>
      <c r="J512" s="12" t="s">
        <v>931</v>
      </c>
      <c r="K512" s="12" t="s">
        <v>930</v>
      </c>
      <c r="L512" s="12" t="s">
        <v>929</v>
      </c>
      <c r="M512" s="4">
        <v>9938</v>
      </c>
      <c r="N512" s="4">
        <v>0</v>
      </c>
      <c r="O512" s="4">
        <v>9938</v>
      </c>
      <c r="P512" s="4">
        <v>0</v>
      </c>
      <c r="Q512" s="4">
        <v>9938</v>
      </c>
      <c r="R512" s="68">
        <f t="shared" si="7"/>
        <v>1</v>
      </c>
      <c r="S512" s="3" t="s">
        <v>928</v>
      </c>
      <c r="T512" s="12" t="s">
        <v>7296</v>
      </c>
      <c r="U512" s="12" t="s">
        <v>5523</v>
      </c>
      <c r="V512" s="12" t="s">
        <v>927</v>
      </c>
      <c r="W512" s="12" t="s">
        <v>926</v>
      </c>
      <c r="X512" s="12" t="s">
        <v>5522</v>
      </c>
      <c r="Y512" s="12" t="s">
        <v>925</v>
      </c>
      <c r="Z512" s="12" t="s">
        <v>984</v>
      </c>
      <c r="AA512" s="12" t="s">
        <v>983</v>
      </c>
      <c r="AB512" s="12" t="s">
        <v>936</v>
      </c>
      <c r="AC512" s="13">
        <v>522</v>
      </c>
      <c r="AD512" s="12" t="s">
        <v>4705</v>
      </c>
      <c r="AE512" s="12" t="s">
        <v>5527</v>
      </c>
      <c r="AF512" s="12" t="s">
        <v>5526</v>
      </c>
      <c r="AG512" s="12" t="s">
        <v>5525</v>
      </c>
      <c r="AH512" s="12"/>
      <c r="AI512" s="12" t="s">
        <v>5487</v>
      </c>
      <c r="AJ512" s="12" t="s">
        <v>3196</v>
      </c>
      <c r="AK512" s="12" t="s">
        <v>5427</v>
      </c>
      <c r="AL512" s="12" t="s">
        <v>5426</v>
      </c>
    </row>
    <row r="513" spans="1:38" hidden="1" x14ac:dyDescent="0.25">
      <c r="A513" s="17">
        <v>1010224583</v>
      </c>
      <c r="B513" s="14">
        <v>43922</v>
      </c>
      <c r="C513" s="12" t="s">
        <v>5487</v>
      </c>
      <c r="D513" s="12" t="s">
        <v>5528</v>
      </c>
      <c r="E513" s="12" t="s">
        <v>934</v>
      </c>
      <c r="F513" s="3" t="s">
        <v>933</v>
      </c>
      <c r="G513" s="12" t="s">
        <v>932</v>
      </c>
      <c r="H513" s="12" t="s">
        <v>3188</v>
      </c>
      <c r="I513" s="12" t="s">
        <v>3187</v>
      </c>
      <c r="J513" s="12" t="s">
        <v>931</v>
      </c>
      <c r="K513" s="12" t="s">
        <v>930</v>
      </c>
      <c r="L513" s="12" t="s">
        <v>929</v>
      </c>
      <c r="M513" s="4">
        <v>13419</v>
      </c>
      <c r="N513" s="4">
        <v>0</v>
      </c>
      <c r="O513" s="4">
        <v>13419</v>
      </c>
      <c r="P513" s="4">
        <v>0</v>
      </c>
      <c r="Q513" s="4">
        <v>13419</v>
      </c>
      <c r="R513" s="68">
        <f t="shared" si="7"/>
        <v>1</v>
      </c>
      <c r="S513" s="3" t="s">
        <v>928</v>
      </c>
      <c r="T513" s="12" t="s">
        <v>7296</v>
      </c>
      <c r="U513" s="12" t="s">
        <v>5523</v>
      </c>
      <c r="V513" s="12" t="s">
        <v>927</v>
      </c>
      <c r="W513" s="12" t="s">
        <v>926</v>
      </c>
      <c r="X513" s="12" t="s">
        <v>5522</v>
      </c>
      <c r="Y513" s="12" t="s">
        <v>925</v>
      </c>
      <c r="Z513" s="12" t="s">
        <v>984</v>
      </c>
      <c r="AA513" s="12" t="s">
        <v>983</v>
      </c>
      <c r="AB513" s="12" t="s">
        <v>936</v>
      </c>
      <c r="AC513" s="13">
        <v>522</v>
      </c>
      <c r="AD513" s="12" t="s">
        <v>4705</v>
      </c>
      <c r="AE513" s="12" t="s">
        <v>5527</v>
      </c>
      <c r="AF513" s="12" t="s">
        <v>5526</v>
      </c>
      <c r="AG513" s="12" t="s">
        <v>5525</v>
      </c>
      <c r="AH513" s="12"/>
      <c r="AI513" s="12" t="s">
        <v>5487</v>
      </c>
      <c r="AJ513" s="12" t="s">
        <v>3196</v>
      </c>
      <c r="AK513" s="12" t="s">
        <v>5427</v>
      </c>
      <c r="AL513" s="12" t="s">
        <v>5426</v>
      </c>
    </row>
    <row r="514" spans="1:38" hidden="1" x14ac:dyDescent="0.25">
      <c r="A514" s="17">
        <v>1010224583</v>
      </c>
      <c r="B514" s="14">
        <v>43922</v>
      </c>
      <c r="C514" s="12" t="s">
        <v>5487</v>
      </c>
      <c r="D514" s="12" t="s">
        <v>5528</v>
      </c>
      <c r="E514" s="12" t="s">
        <v>934</v>
      </c>
      <c r="F514" s="3" t="s">
        <v>933</v>
      </c>
      <c r="G514" s="12" t="s">
        <v>932</v>
      </c>
      <c r="H514" s="12" t="s">
        <v>938</v>
      </c>
      <c r="I514" s="12" t="s">
        <v>937</v>
      </c>
      <c r="J514" s="12" t="s">
        <v>931</v>
      </c>
      <c r="K514" s="12" t="s">
        <v>930</v>
      </c>
      <c r="L514" s="12" t="s">
        <v>929</v>
      </c>
      <c r="M514" s="4">
        <v>1288</v>
      </c>
      <c r="N514" s="4">
        <v>0</v>
      </c>
      <c r="O514" s="4">
        <v>1288</v>
      </c>
      <c r="P514" s="4">
        <v>0</v>
      </c>
      <c r="Q514" s="4">
        <v>1288</v>
      </c>
      <c r="R514" s="68">
        <f t="shared" si="7"/>
        <v>1</v>
      </c>
      <c r="S514" s="3" t="s">
        <v>928</v>
      </c>
      <c r="T514" s="12" t="s">
        <v>7296</v>
      </c>
      <c r="U514" s="12" t="s">
        <v>5523</v>
      </c>
      <c r="V514" s="12" t="s">
        <v>927</v>
      </c>
      <c r="W514" s="12" t="s">
        <v>926</v>
      </c>
      <c r="X514" s="12" t="s">
        <v>5522</v>
      </c>
      <c r="Y514" s="12" t="s">
        <v>925</v>
      </c>
      <c r="Z514" s="12" t="s">
        <v>984</v>
      </c>
      <c r="AA514" s="12" t="s">
        <v>983</v>
      </c>
      <c r="AB514" s="12" t="s">
        <v>936</v>
      </c>
      <c r="AC514" s="13">
        <v>522</v>
      </c>
      <c r="AD514" s="12" t="s">
        <v>4705</v>
      </c>
      <c r="AE514" s="12" t="s">
        <v>5527</v>
      </c>
      <c r="AF514" s="12" t="s">
        <v>5526</v>
      </c>
      <c r="AG514" s="12" t="s">
        <v>5525</v>
      </c>
      <c r="AH514" s="12"/>
      <c r="AI514" s="12" t="s">
        <v>5487</v>
      </c>
      <c r="AJ514" s="12" t="s">
        <v>3196</v>
      </c>
      <c r="AK514" s="12" t="s">
        <v>5427</v>
      </c>
      <c r="AL514" s="12" t="s">
        <v>5426</v>
      </c>
    </row>
    <row r="515" spans="1:38" hidden="1" x14ac:dyDescent="0.25">
      <c r="A515" s="17">
        <v>1010224583</v>
      </c>
      <c r="B515" s="14">
        <v>44022</v>
      </c>
      <c r="C515" s="12" t="s">
        <v>5487</v>
      </c>
      <c r="D515" s="12" t="s">
        <v>5524</v>
      </c>
      <c r="E515" s="12" t="s">
        <v>934</v>
      </c>
      <c r="F515" s="3" t="s">
        <v>933</v>
      </c>
      <c r="G515" s="12" t="s">
        <v>932</v>
      </c>
      <c r="H515" s="12" t="s">
        <v>967</v>
      </c>
      <c r="I515" s="12" t="s">
        <v>966</v>
      </c>
      <c r="J515" s="12" t="s">
        <v>931</v>
      </c>
      <c r="K515" s="12" t="s">
        <v>930</v>
      </c>
      <c r="L515" s="12" t="s">
        <v>929</v>
      </c>
      <c r="M515" s="4">
        <v>105059</v>
      </c>
      <c r="N515" s="4">
        <v>0</v>
      </c>
      <c r="O515" s="4">
        <v>105059</v>
      </c>
      <c r="P515" s="4">
        <v>0</v>
      </c>
      <c r="Q515" s="4">
        <v>105059</v>
      </c>
      <c r="R515" s="68">
        <f t="shared" ref="R515:R578" si="8">+IFERROR(Q515/O515,0)</f>
        <v>1</v>
      </c>
      <c r="S515" s="3" t="s">
        <v>928</v>
      </c>
      <c r="T515" s="12" t="s">
        <v>7296</v>
      </c>
      <c r="U515" s="12" t="s">
        <v>5523</v>
      </c>
      <c r="V515" s="12" t="s">
        <v>927</v>
      </c>
      <c r="W515" s="12" t="s">
        <v>926</v>
      </c>
      <c r="X515" s="12" t="s">
        <v>5522</v>
      </c>
      <c r="Y515" s="12" t="s">
        <v>925</v>
      </c>
      <c r="Z515" s="12" t="s">
        <v>984</v>
      </c>
      <c r="AA515" s="12" t="s">
        <v>983</v>
      </c>
      <c r="AB515" s="12" t="s">
        <v>5444</v>
      </c>
      <c r="AC515" s="13">
        <v>40422</v>
      </c>
      <c r="AD515" s="12" t="s">
        <v>4421</v>
      </c>
      <c r="AE515" s="12" t="s">
        <v>5521</v>
      </c>
      <c r="AF515" s="12" t="s">
        <v>5520</v>
      </c>
      <c r="AG515" s="12" t="s">
        <v>5519</v>
      </c>
      <c r="AH515" s="12"/>
      <c r="AI515" s="12" t="s">
        <v>5487</v>
      </c>
      <c r="AJ515" s="12" t="s">
        <v>3196</v>
      </c>
      <c r="AK515" s="12" t="s">
        <v>5427</v>
      </c>
      <c r="AL515" s="12" t="s">
        <v>5426</v>
      </c>
    </row>
    <row r="516" spans="1:38" hidden="1" x14ac:dyDescent="0.25">
      <c r="A516" s="17">
        <v>1010224583</v>
      </c>
      <c r="B516" s="14">
        <v>44022</v>
      </c>
      <c r="C516" s="12" t="s">
        <v>5487</v>
      </c>
      <c r="D516" s="12" t="s">
        <v>5524</v>
      </c>
      <c r="E516" s="12" t="s">
        <v>934</v>
      </c>
      <c r="F516" s="3" t="s">
        <v>933</v>
      </c>
      <c r="G516" s="12" t="s">
        <v>932</v>
      </c>
      <c r="H516" s="12" t="s">
        <v>3193</v>
      </c>
      <c r="I516" s="12" t="s">
        <v>3192</v>
      </c>
      <c r="J516" s="12" t="s">
        <v>931</v>
      </c>
      <c r="K516" s="12" t="s">
        <v>930</v>
      </c>
      <c r="L516" s="12" t="s">
        <v>929</v>
      </c>
      <c r="M516" s="4">
        <v>9780</v>
      </c>
      <c r="N516" s="4">
        <v>0</v>
      </c>
      <c r="O516" s="4">
        <v>9780</v>
      </c>
      <c r="P516" s="4">
        <v>0</v>
      </c>
      <c r="Q516" s="4">
        <v>9780</v>
      </c>
      <c r="R516" s="68">
        <f t="shared" si="8"/>
        <v>1</v>
      </c>
      <c r="S516" s="3" t="s">
        <v>928</v>
      </c>
      <c r="T516" s="12" t="s">
        <v>7296</v>
      </c>
      <c r="U516" s="12" t="s">
        <v>5523</v>
      </c>
      <c r="V516" s="12" t="s">
        <v>927</v>
      </c>
      <c r="W516" s="12" t="s">
        <v>926</v>
      </c>
      <c r="X516" s="12" t="s">
        <v>5522</v>
      </c>
      <c r="Y516" s="12" t="s">
        <v>925</v>
      </c>
      <c r="Z516" s="12" t="s">
        <v>984</v>
      </c>
      <c r="AA516" s="12" t="s">
        <v>983</v>
      </c>
      <c r="AB516" s="12" t="s">
        <v>5444</v>
      </c>
      <c r="AC516" s="13">
        <v>40422</v>
      </c>
      <c r="AD516" s="12" t="s">
        <v>4421</v>
      </c>
      <c r="AE516" s="12" t="s">
        <v>5521</v>
      </c>
      <c r="AF516" s="12" t="s">
        <v>5520</v>
      </c>
      <c r="AG516" s="12" t="s">
        <v>5519</v>
      </c>
      <c r="AH516" s="12"/>
      <c r="AI516" s="12" t="s">
        <v>5487</v>
      </c>
      <c r="AJ516" s="12" t="s">
        <v>3196</v>
      </c>
      <c r="AK516" s="12" t="s">
        <v>5427</v>
      </c>
      <c r="AL516" s="12" t="s">
        <v>5426</v>
      </c>
    </row>
    <row r="517" spans="1:38" hidden="1" x14ac:dyDescent="0.25">
      <c r="A517" s="17">
        <v>1010224583</v>
      </c>
      <c r="B517" s="14">
        <v>44022</v>
      </c>
      <c r="C517" s="12" t="s">
        <v>5487</v>
      </c>
      <c r="D517" s="12" t="s">
        <v>5524</v>
      </c>
      <c r="E517" s="12" t="s">
        <v>934</v>
      </c>
      <c r="F517" s="3" t="s">
        <v>933</v>
      </c>
      <c r="G517" s="12" t="s">
        <v>932</v>
      </c>
      <c r="H517" s="12" t="s">
        <v>963</v>
      </c>
      <c r="I517" s="12" t="s">
        <v>962</v>
      </c>
      <c r="J517" s="12" t="s">
        <v>931</v>
      </c>
      <c r="K517" s="12" t="s">
        <v>930</v>
      </c>
      <c r="L517" s="12" t="s">
        <v>929</v>
      </c>
      <c r="M517" s="4">
        <v>6771</v>
      </c>
      <c r="N517" s="4">
        <v>0</v>
      </c>
      <c r="O517" s="4">
        <v>6771</v>
      </c>
      <c r="P517" s="4">
        <v>0</v>
      </c>
      <c r="Q517" s="4">
        <v>6771</v>
      </c>
      <c r="R517" s="68">
        <f t="shared" si="8"/>
        <v>1</v>
      </c>
      <c r="S517" s="3" t="s">
        <v>928</v>
      </c>
      <c r="T517" s="12" t="s">
        <v>7296</v>
      </c>
      <c r="U517" s="12" t="s">
        <v>5523</v>
      </c>
      <c r="V517" s="12" t="s">
        <v>927</v>
      </c>
      <c r="W517" s="12" t="s">
        <v>926</v>
      </c>
      <c r="X517" s="12" t="s">
        <v>5522</v>
      </c>
      <c r="Y517" s="12" t="s">
        <v>925</v>
      </c>
      <c r="Z517" s="12" t="s">
        <v>984</v>
      </c>
      <c r="AA517" s="12" t="s">
        <v>983</v>
      </c>
      <c r="AB517" s="12" t="s">
        <v>5444</v>
      </c>
      <c r="AC517" s="13">
        <v>40422</v>
      </c>
      <c r="AD517" s="12" t="s">
        <v>4421</v>
      </c>
      <c r="AE517" s="12" t="s">
        <v>5521</v>
      </c>
      <c r="AF517" s="12" t="s">
        <v>5520</v>
      </c>
      <c r="AG517" s="12" t="s">
        <v>5519</v>
      </c>
      <c r="AH517" s="12"/>
      <c r="AI517" s="12" t="s">
        <v>5487</v>
      </c>
      <c r="AJ517" s="12" t="s">
        <v>3196</v>
      </c>
      <c r="AK517" s="12" t="s">
        <v>5427</v>
      </c>
      <c r="AL517" s="12" t="s">
        <v>5426</v>
      </c>
    </row>
    <row r="518" spans="1:38" hidden="1" x14ac:dyDescent="0.25">
      <c r="A518" s="17">
        <v>1010224583</v>
      </c>
      <c r="B518" s="14">
        <v>44022</v>
      </c>
      <c r="C518" s="12" t="s">
        <v>5487</v>
      </c>
      <c r="D518" s="12" t="s">
        <v>5524</v>
      </c>
      <c r="E518" s="12" t="s">
        <v>934</v>
      </c>
      <c r="F518" s="3" t="s">
        <v>933</v>
      </c>
      <c r="G518" s="12" t="s">
        <v>932</v>
      </c>
      <c r="H518" s="12" t="s">
        <v>3191</v>
      </c>
      <c r="I518" s="12" t="s">
        <v>3190</v>
      </c>
      <c r="J518" s="12" t="s">
        <v>931</v>
      </c>
      <c r="K518" s="12" t="s">
        <v>930</v>
      </c>
      <c r="L518" s="12" t="s">
        <v>929</v>
      </c>
      <c r="M518" s="4">
        <v>9135</v>
      </c>
      <c r="N518" s="4">
        <v>0</v>
      </c>
      <c r="O518" s="4">
        <v>9135</v>
      </c>
      <c r="P518" s="4">
        <v>0</v>
      </c>
      <c r="Q518" s="4">
        <v>9135</v>
      </c>
      <c r="R518" s="68">
        <f t="shared" si="8"/>
        <v>1</v>
      </c>
      <c r="S518" s="3" t="s">
        <v>928</v>
      </c>
      <c r="T518" s="12" t="s">
        <v>7296</v>
      </c>
      <c r="U518" s="12" t="s">
        <v>5523</v>
      </c>
      <c r="V518" s="12" t="s">
        <v>927</v>
      </c>
      <c r="W518" s="12" t="s">
        <v>926</v>
      </c>
      <c r="X518" s="12" t="s">
        <v>5522</v>
      </c>
      <c r="Y518" s="12" t="s">
        <v>925</v>
      </c>
      <c r="Z518" s="12" t="s">
        <v>984</v>
      </c>
      <c r="AA518" s="12" t="s">
        <v>983</v>
      </c>
      <c r="AB518" s="12" t="s">
        <v>5444</v>
      </c>
      <c r="AC518" s="13">
        <v>40422</v>
      </c>
      <c r="AD518" s="12" t="s">
        <v>4421</v>
      </c>
      <c r="AE518" s="12" t="s">
        <v>5521</v>
      </c>
      <c r="AF518" s="12" t="s">
        <v>5520</v>
      </c>
      <c r="AG518" s="12" t="s">
        <v>5519</v>
      </c>
      <c r="AH518" s="12"/>
      <c r="AI518" s="12" t="s">
        <v>5487</v>
      </c>
      <c r="AJ518" s="12" t="s">
        <v>3196</v>
      </c>
      <c r="AK518" s="12" t="s">
        <v>5427</v>
      </c>
      <c r="AL518" s="12" t="s">
        <v>5426</v>
      </c>
    </row>
    <row r="519" spans="1:38" hidden="1" x14ac:dyDescent="0.25">
      <c r="A519" s="17">
        <v>1032482341</v>
      </c>
      <c r="B519" s="14">
        <v>44122</v>
      </c>
      <c r="C519" s="12" t="s">
        <v>5487</v>
      </c>
      <c r="D519" s="12" t="s">
        <v>5518</v>
      </c>
      <c r="E519" s="12" t="s">
        <v>1002</v>
      </c>
      <c r="F519" s="3" t="s">
        <v>933</v>
      </c>
      <c r="G519" s="12" t="s">
        <v>932</v>
      </c>
      <c r="H519" s="12" t="s">
        <v>940</v>
      </c>
      <c r="I519" s="12" t="s">
        <v>939</v>
      </c>
      <c r="J519" s="12" t="s">
        <v>931</v>
      </c>
      <c r="K519" s="12" t="s">
        <v>930</v>
      </c>
      <c r="L519" s="12" t="s">
        <v>929</v>
      </c>
      <c r="M519" s="4">
        <v>12859</v>
      </c>
      <c r="N519" s="4">
        <v>-12859</v>
      </c>
      <c r="O519" s="4">
        <v>0</v>
      </c>
      <c r="P519" s="4">
        <v>0</v>
      </c>
      <c r="Q519" s="4">
        <v>0</v>
      </c>
      <c r="R519" s="68">
        <f t="shared" si="8"/>
        <v>0</v>
      </c>
      <c r="S519" s="3" t="s">
        <v>928</v>
      </c>
      <c r="T519" s="12" t="s">
        <v>7288</v>
      </c>
      <c r="U519" s="12" t="s">
        <v>5433</v>
      </c>
      <c r="V519" s="12" t="s">
        <v>927</v>
      </c>
      <c r="W519" s="12" t="s">
        <v>926</v>
      </c>
      <c r="X519" s="12" t="s">
        <v>5432</v>
      </c>
      <c r="Y519" s="12" t="s">
        <v>925</v>
      </c>
      <c r="Z519" s="12" t="s">
        <v>984</v>
      </c>
      <c r="AA519" s="12" t="s">
        <v>983</v>
      </c>
      <c r="AB519" s="12" t="s">
        <v>936</v>
      </c>
      <c r="AC519" s="13">
        <v>522</v>
      </c>
      <c r="AD519" s="12" t="s">
        <v>4473</v>
      </c>
      <c r="AE519" s="12"/>
      <c r="AF519" s="12"/>
      <c r="AG519" s="12"/>
      <c r="AH519" s="12"/>
      <c r="AI519" s="12" t="s">
        <v>5487</v>
      </c>
      <c r="AJ519" s="12" t="s">
        <v>3196</v>
      </c>
      <c r="AK519" s="12" t="s">
        <v>5427</v>
      </c>
      <c r="AL519" s="12" t="s">
        <v>5426</v>
      </c>
    </row>
    <row r="520" spans="1:38" hidden="1" x14ac:dyDescent="0.25">
      <c r="A520" s="17">
        <v>1032482341</v>
      </c>
      <c r="B520" s="14">
        <v>44122</v>
      </c>
      <c r="C520" s="12" t="s">
        <v>5487</v>
      </c>
      <c r="D520" s="12" t="s">
        <v>5518</v>
      </c>
      <c r="E520" s="12" t="s">
        <v>1002</v>
      </c>
      <c r="F520" s="3" t="s">
        <v>933</v>
      </c>
      <c r="G520" s="12" t="s">
        <v>932</v>
      </c>
      <c r="H520" s="12" t="s">
        <v>3188</v>
      </c>
      <c r="I520" s="12" t="s">
        <v>3187</v>
      </c>
      <c r="J520" s="12" t="s">
        <v>931</v>
      </c>
      <c r="K520" s="12" t="s">
        <v>930</v>
      </c>
      <c r="L520" s="12" t="s">
        <v>929</v>
      </c>
      <c r="M520" s="4">
        <v>72011</v>
      </c>
      <c r="N520" s="4">
        <v>-72011</v>
      </c>
      <c r="O520" s="4">
        <v>0</v>
      </c>
      <c r="P520" s="4">
        <v>0</v>
      </c>
      <c r="Q520" s="4">
        <v>0</v>
      </c>
      <c r="R520" s="68">
        <f t="shared" si="8"/>
        <v>0</v>
      </c>
      <c r="S520" s="3" t="s">
        <v>928</v>
      </c>
      <c r="T520" s="12" t="s">
        <v>7288</v>
      </c>
      <c r="U520" s="12" t="s">
        <v>5433</v>
      </c>
      <c r="V520" s="12" t="s">
        <v>927</v>
      </c>
      <c r="W520" s="12" t="s">
        <v>926</v>
      </c>
      <c r="X520" s="12" t="s">
        <v>5432</v>
      </c>
      <c r="Y520" s="12" t="s">
        <v>925</v>
      </c>
      <c r="Z520" s="12" t="s">
        <v>984</v>
      </c>
      <c r="AA520" s="12" t="s">
        <v>983</v>
      </c>
      <c r="AB520" s="12" t="s">
        <v>936</v>
      </c>
      <c r="AC520" s="13">
        <v>522</v>
      </c>
      <c r="AD520" s="12" t="s">
        <v>4473</v>
      </c>
      <c r="AE520" s="12"/>
      <c r="AF520" s="12"/>
      <c r="AG520" s="12"/>
      <c r="AH520" s="12"/>
      <c r="AI520" s="12" t="s">
        <v>5487</v>
      </c>
      <c r="AJ520" s="12" t="s">
        <v>3196</v>
      </c>
      <c r="AK520" s="12" t="s">
        <v>5427</v>
      </c>
      <c r="AL520" s="12" t="s">
        <v>5426</v>
      </c>
    </row>
    <row r="521" spans="1:38" hidden="1" x14ac:dyDescent="0.25">
      <c r="A521" s="17">
        <v>1032482341</v>
      </c>
      <c r="B521" s="14">
        <v>44122</v>
      </c>
      <c r="C521" s="12" t="s">
        <v>5487</v>
      </c>
      <c r="D521" s="12" t="s">
        <v>5518</v>
      </c>
      <c r="E521" s="12" t="s">
        <v>1002</v>
      </c>
      <c r="F521" s="3" t="s">
        <v>933</v>
      </c>
      <c r="G521" s="12" t="s">
        <v>932</v>
      </c>
      <c r="H521" s="12" t="s">
        <v>938</v>
      </c>
      <c r="I521" s="12" t="s">
        <v>937</v>
      </c>
      <c r="J521" s="12" t="s">
        <v>931</v>
      </c>
      <c r="K521" s="12" t="s">
        <v>930</v>
      </c>
      <c r="L521" s="12" t="s">
        <v>929</v>
      </c>
      <c r="M521" s="4">
        <v>1665</v>
      </c>
      <c r="N521" s="4">
        <v>-1665</v>
      </c>
      <c r="O521" s="4">
        <v>0</v>
      </c>
      <c r="P521" s="4">
        <v>0</v>
      </c>
      <c r="Q521" s="4">
        <v>0</v>
      </c>
      <c r="R521" s="68">
        <f t="shared" si="8"/>
        <v>0</v>
      </c>
      <c r="S521" s="3" t="s">
        <v>928</v>
      </c>
      <c r="T521" s="12" t="s">
        <v>7288</v>
      </c>
      <c r="U521" s="12" t="s">
        <v>5433</v>
      </c>
      <c r="V521" s="12" t="s">
        <v>927</v>
      </c>
      <c r="W521" s="12" t="s">
        <v>926</v>
      </c>
      <c r="X521" s="12" t="s">
        <v>5432</v>
      </c>
      <c r="Y521" s="12" t="s">
        <v>925</v>
      </c>
      <c r="Z521" s="12" t="s">
        <v>984</v>
      </c>
      <c r="AA521" s="12" t="s">
        <v>983</v>
      </c>
      <c r="AB521" s="12" t="s">
        <v>936</v>
      </c>
      <c r="AC521" s="13">
        <v>522</v>
      </c>
      <c r="AD521" s="12" t="s">
        <v>4473</v>
      </c>
      <c r="AE521" s="12"/>
      <c r="AF521" s="12"/>
      <c r="AG521" s="12"/>
      <c r="AH521" s="12"/>
      <c r="AI521" s="12" t="s">
        <v>5487</v>
      </c>
      <c r="AJ521" s="12" t="s">
        <v>3196</v>
      </c>
      <c r="AK521" s="12" t="s">
        <v>5427</v>
      </c>
      <c r="AL521" s="12" t="s">
        <v>5426</v>
      </c>
    </row>
    <row r="522" spans="1:38" hidden="1" x14ac:dyDescent="0.25">
      <c r="A522" s="17">
        <v>1085336917</v>
      </c>
      <c r="B522" s="14">
        <v>44222</v>
      </c>
      <c r="C522" s="12" t="s">
        <v>5487</v>
      </c>
      <c r="D522" s="12" t="s">
        <v>5517</v>
      </c>
      <c r="E522" s="12" t="s">
        <v>934</v>
      </c>
      <c r="F522" s="3" t="s">
        <v>933</v>
      </c>
      <c r="G522" s="12" t="s">
        <v>932</v>
      </c>
      <c r="H522" s="12" t="s">
        <v>940</v>
      </c>
      <c r="I522" s="12" t="s">
        <v>939</v>
      </c>
      <c r="J522" s="12" t="s">
        <v>931</v>
      </c>
      <c r="K522" s="12" t="s">
        <v>930</v>
      </c>
      <c r="L522" s="12" t="s">
        <v>929</v>
      </c>
      <c r="M522" s="4">
        <v>6326</v>
      </c>
      <c r="N522" s="4">
        <v>0</v>
      </c>
      <c r="O522" s="4">
        <v>6326</v>
      </c>
      <c r="P522" s="4">
        <v>0</v>
      </c>
      <c r="Q522" s="4">
        <v>6326</v>
      </c>
      <c r="R522" s="68">
        <f t="shared" si="8"/>
        <v>1</v>
      </c>
      <c r="S522" s="3" t="s">
        <v>928</v>
      </c>
      <c r="T522" s="12" t="s">
        <v>7295</v>
      </c>
      <c r="U522" s="12" t="s">
        <v>5512</v>
      </c>
      <c r="V522" s="12" t="s">
        <v>927</v>
      </c>
      <c r="W522" s="12" t="s">
        <v>926</v>
      </c>
      <c r="X522" s="12" t="s">
        <v>5511</v>
      </c>
      <c r="Y522" s="12" t="s">
        <v>925</v>
      </c>
      <c r="Z522" s="12" t="s">
        <v>984</v>
      </c>
      <c r="AA522" s="12" t="s">
        <v>983</v>
      </c>
      <c r="AB522" s="12" t="s">
        <v>936</v>
      </c>
      <c r="AC522" s="13">
        <v>522</v>
      </c>
      <c r="AD522" s="12" t="s">
        <v>4451</v>
      </c>
      <c r="AE522" s="12" t="s">
        <v>5516</v>
      </c>
      <c r="AF522" s="12" t="s">
        <v>5515</v>
      </c>
      <c r="AG522" s="12" t="s">
        <v>5514</v>
      </c>
      <c r="AH522" s="12"/>
      <c r="AI522" s="12" t="s">
        <v>5487</v>
      </c>
      <c r="AJ522" s="12" t="s">
        <v>3196</v>
      </c>
      <c r="AK522" s="12" t="s">
        <v>5427</v>
      </c>
      <c r="AL522" s="12" t="s">
        <v>5426</v>
      </c>
    </row>
    <row r="523" spans="1:38" hidden="1" x14ac:dyDescent="0.25">
      <c r="A523" s="17">
        <v>1085336917</v>
      </c>
      <c r="B523" s="14">
        <v>44222</v>
      </c>
      <c r="C523" s="12" t="s">
        <v>5487</v>
      </c>
      <c r="D523" s="12" t="s">
        <v>5517</v>
      </c>
      <c r="E523" s="12" t="s">
        <v>934</v>
      </c>
      <c r="F523" s="3" t="s">
        <v>933</v>
      </c>
      <c r="G523" s="12" t="s">
        <v>932</v>
      </c>
      <c r="H523" s="12" t="s">
        <v>3188</v>
      </c>
      <c r="I523" s="12" t="s">
        <v>3187</v>
      </c>
      <c r="J523" s="12" t="s">
        <v>931</v>
      </c>
      <c r="K523" s="12" t="s">
        <v>930</v>
      </c>
      <c r="L523" s="12" t="s">
        <v>929</v>
      </c>
      <c r="M523" s="4">
        <v>9776</v>
      </c>
      <c r="N523" s="4">
        <v>0</v>
      </c>
      <c r="O523" s="4">
        <v>9776</v>
      </c>
      <c r="P523" s="4">
        <v>0</v>
      </c>
      <c r="Q523" s="4">
        <v>9776</v>
      </c>
      <c r="R523" s="68">
        <f t="shared" si="8"/>
        <v>1</v>
      </c>
      <c r="S523" s="3" t="s">
        <v>928</v>
      </c>
      <c r="T523" s="12" t="s">
        <v>7295</v>
      </c>
      <c r="U523" s="12" t="s">
        <v>5512</v>
      </c>
      <c r="V523" s="12" t="s">
        <v>927</v>
      </c>
      <c r="W523" s="12" t="s">
        <v>926</v>
      </c>
      <c r="X523" s="12" t="s">
        <v>5511</v>
      </c>
      <c r="Y523" s="12" t="s">
        <v>925</v>
      </c>
      <c r="Z523" s="12" t="s">
        <v>984</v>
      </c>
      <c r="AA523" s="12" t="s">
        <v>983</v>
      </c>
      <c r="AB523" s="12" t="s">
        <v>936</v>
      </c>
      <c r="AC523" s="13">
        <v>522</v>
      </c>
      <c r="AD523" s="12" t="s">
        <v>4451</v>
      </c>
      <c r="AE523" s="12" t="s">
        <v>5516</v>
      </c>
      <c r="AF523" s="12" t="s">
        <v>5515</v>
      </c>
      <c r="AG523" s="12" t="s">
        <v>5514</v>
      </c>
      <c r="AH523" s="12"/>
      <c r="AI523" s="12" t="s">
        <v>5487</v>
      </c>
      <c r="AJ523" s="12" t="s">
        <v>3196</v>
      </c>
      <c r="AK523" s="12" t="s">
        <v>5427</v>
      </c>
      <c r="AL523" s="12" t="s">
        <v>5426</v>
      </c>
    </row>
    <row r="524" spans="1:38" hidden="1" x14ac:dyDescent="0.25">
      <c r="A524" s="17">
        <v>1085336917</v>
      </c>
      <c r="B524" s="14">
        <v>44222</v>
      </c>
      <c r="C524" s="12" t="s">
        <v>5487</v>
      </c>
      <c r="D524" s="12" t="s">
        <v>5517</v>
      </c>
      <c r="E524" s="12" t="s">
        <v>934</v>
      </c>
      <c r="F524" s="3" t="s">
        <v>933</v>
      </c>
      <c r="G524" s="12" t="s">
        <v>932</v>
      </c>
      <c r="H524" s="12" t="s">
        <v>938</v>
      </c>
      <c r="I524" s="12" t="s">
        <v>937</v>
      </c>
      <c r="J524" s="12" t="s">
        <v>931</v>
      </c>
      <c r="K524" s="12" t="s">
        <v>930</v>
      </c>
      <c r="L524" s="12" t="s">
        <v>929</v>
      </c>
      <c r="M524" s="4">
        <v>831</v>
      </c>
      <c r="N524" s="4">
        <v>0</v>
      </c>
      <c r="O524" s="4">
        <v>831</v>
      </c>
      <c r="P524" s="4">
        <v>0</v>
      </c>
      <c r="Q524" s="4">
        <v>831</v>
      </c>
      <c r="R524" s="68">
        <f t="shared" si="8"/>
        <v>1</v>
      </c>
      <c r="S524" s="3" t="s">
        <v>928</v>
      </c>
      <c r="T524" s="12" t="s">
        <v>7295</v>
      </c>
      <c r="U524" s="12" t="s">
        <v>5512</v>
      </c>
      <c r="V524" s="12" t="s">
        <v>927</v>
      </c>
      <c r="W524" s="12" t="s">
        <v>926</v>
      </c>
      <c r="X524" s="12" t="s">
        <v>5511</v>
      </c>
      <c r="Y524" s="12" t="s">
        <v>925</v>
      </c>
      <c r="Z524" s="12" t="s">
        <v>984</v>
      </c>
      <c r="AA524" s="12" t="s">
        <v>983</v>
      </c>
      <c r="AB524" s="12" t="s">
        <v>936</v>
      </c>
      <c r="AC524" s="13">
        <v>522</v>
      </c>
      <c r="AD524" s="12" t="s">
        <v>4451</v>
      </c>
      <c r="AE524" s="12" t="s">
        <v>5516</v>
      </c>
      <c r="AF524" s="12" t="s">
        <v>5515</v>
      </c>
      <c r="AG524" s="12" t="s">
        <v>5514</v>
      </c>
      <c r="AH524" s="12"/>
      <c r="AI524" s="12" t="s">
        <v>5487</v>
      </c>
      <c r="AJ524" s="12" t="s">
        <v>3196</v>
      </c>
      <c r="AK524" s="12" t="s">
        <v>5427</v>
      </c>
      <c r="AL524" s="12" t="s">
        <v>5426</v>
      </c>
    </row>
    <row r="525" spans="1:38" hidden="1" x14ac:dyDescent="0.25">
      <c r="A525" s="17">
        <v>1085336917</v>
      </c>
      <c r="B525" s="14">
        <v>44322</v>
      </c>
      <c r="C525" s="12" t="s">
        <v>5487</v>
      </c>
      <c r="D525" s="12" t="s">
        <v>5513</v>
      </c>
      <c r="E525" s="12" t="s">
        <v>934</v>
      </c>
      <c r="F525" s="3" t="s">
        <v>933</v>
      </c>
      <c r="G525" s="12" t="s">
        <v>932</v>
      </c>
      <c r="H525" s="12" t="s">
        <v>967</v>
      </c>
      <c r="I525" s="12" t="s">
        <v>966</v>
      </c>
      <c r="J525" s="12" t="s">
        <v>931</v>
      </c>
      <c r="K525" s="12" t="s">
        <v>930</v>
      </c>
      <c r="L525" s="12" t="s">
        <v>929</v>
      </c>
      <c r="M525" s="4">
        <v>22029</v>
      </c>
      <c r="N525" s="4">
        <v>0</v>
      </c>
      <c r="O525" s="4">
        <v>22029</v>
      </c>
      <c r="P525" s="4">
        <v>0</v>
      </c>
      <c r="Q525" s="4">
        <v>22029</v>
      </c>
      <c r="R525" s="68">
        <f t="shared" si="8"/>
        <v>1</v>
      </c>
      <c r="S525" s="3" t="s">
        <v>928</v>
      </c>
      <c r="T525" s="12" t="s">
        <v>7295</v>
      </c>
      <c r="U525" s="12" t="s">
        <v>5512</v>
      </c>
      <c r="V525" s="12" t="s">
        <v>927</v>
      </c>
      <c r="W525" s="12" t="s">
        <v>926</v>
      </c>
      <c r="X525" s="12" t="s">
        <v>5511</v>
      </c>
      <c r="Y525" s="12" t="s">
        <v>925</v>
      </c>
      <c r="Z525" s="12" t="s">
        <v>984</v>
      </c>
      <c r="AA525" s="12" t="s">
        <v>983</v>
      </c>
      <c r="AB525" s="12" t="s">
        <v>5444</v>
      </c>
      <c r="AC525" s="13">
        <v>40422</v>
      </c>
      <c r="AD525" s="12" t="s">
        <v>5066</v>
      </c>
      <c r="AE525" s="12" t="s">
        <v>5510</v>
      </c>
      <c r="AF525" s="12" t="s">
        <v>5509</v>
      </c>
      <c r="AG525" s="12" t="s">
        <v>5508</v>
      </c>
      <c r="AH525" s="12"/>
      <c r="AI525" s="12" t="s">
        <v>5487</v>
      </c>
      <c r="AJ525" s="12" t="s">
        <v>3196</v>
      </c>
      <c r="AK525" s="12" t="s">
        <v>5427</v>
      </c>
      <c r="AL525" s="12" t="s">
        <v>5426</v>
      </c>
    </row>
    <row r="526" spans="1:38" hidden="1" x14ac:dyDescent="0.25">
      <c r="A526" s="17">
        <v>1085336917</v>
      </c>
      <c r="B526" s="14">
        <v>44322</v>
      </c>
      <c r="C526" s="12" t="s">
        <v>5487</v>
      </c>
      <c r="D526" s="12" t="s">
        <v>5513</v>
      </c>
      <c r="E526" s="12" t="s">
        <v>934</v>
      </c>
      <c r="F526" s="3" t="s">
        <v>933</v>
      </c>
      <c r="G526" s="12" t="s">
        <v>932</v>
      </c>
      <c r="H526" s="12" t="s">
        <v>3193</v>
      </c>
      <c r="I526" s="12" t="s">
        <v>3192</v>
      </c>
      <c r="J526" s="12" t="s">
        <v>931</v>
      </c>
      <c r="K526" s="12" t="s">
        <v>930</v>
      </c>
      <c r="L526" s="12" t="s">
        <v>929</v>
      </c>
      <c r="M526" s="4">
        <v>6257</v>
      </c>
      <c r="N526" s="4">
        <v>0</v>
      </c>
      <c r="O526" s="4">
        <v>6257</v>
      </c>
      <c r="P526" s="4">
        <v>0</v>
      </c>
      <c r="Q526" s="4">
        <v>6257</v>
      </c>
      <c r="R526" s="68">
        <f t="shared" si="8"/>
        <v>1</v>
      </c>
      <c r="S526" s="3" t="s">
        <v>928</v>
      </c>
      <c r="T526" s="12" t="s">
        <v>7295</v>
      </c>
      <c r="U526" s="12" t="s">
        <v>5512</v>
      </c>
      <c r="V526" s="12" t="s">
        <v>927</v>
      </c>
      <c r="W526" s="12" t="s">
        <v>926</v>
      </c>
      <c r="X526" s="12" t="s">
        <v>5511</v>
      </c>
      <c r="Y526" s="12" t="s">
        <v>925</v>
      </c>
      <c r="Z526" s="12" t="s">
        <v>984</v>
      </c>
      <c r="AA526" s="12" t="s">
        <v>983</v>
      </c>
      <c r="AB526" s="12" t="s">
        <v>5444</v>
      </c>
      <c r="AC526" s="13">
        <v>40422</v>
      </c>
      <c r="AD526" s="12" t="s">
        <v>5066</v>
      </c>
      <c r="AE526" s="12" t="s">
        <v>5510</v>
      </c>
      <c r="AF526" s="12" t="s">
        <v>5509</v>
      </c>
      <c r="AG526" s="12" t="s">
        <v>5508</v>
      </c>
      <c r="AH526" s="12"/>
      <c r="AI526" s="12" t="s">
        <v>5487</v>
      </c>
      <c r="AJ526" s="12" t="s">
        <v>3196</v>
      </c>
      <c r="AK526" s="12" t="s">
        <v>5427</v>
      </c>
      <c r="AL526" s="12" t="s">
        <v>5426</v>
      </c>
    </row>
    <row r="527" spans="1:38" hidden="1" x14ac:dyDescent="0.25">
      <c r="A527" s="17">
        <v>1085336917</v>
      </c>
      <c r="B527" s="14">
        <v>44322</v>
      </c>
      <c r="C527" s="12" t="s">
        <v>5487</v>
      </c>
      <c r="D527" s="12" t="s">
        <v>5513</v>
      </c>
      <c r="E527" s="12" t="s">
        <v>934</v>
      </c>
      <c r="F527" s="3" t="s">
        <v>933</v>
      </c>
      <c r="G527" s="12" t="s">
        <v>932</v>
      </c>
      <c r="H527" s="12" t="s">
        <v>963</v>
      </c>
      <c r="I527" s="12" t="s">
        <v>962</v>
      </c>
      <c r="J527" s="12" t="s">
        <v>931</v>
      </c>
      <c r="K527" s="12" t="s">
        <v>930</v>
      </c>
      <c r="L527" s="12" t="s">
        <v>929</v>
      </c>
      <c r="M527" s="4">
        <v>4349</v>
      </c>
      <c r="N527" s="4">
        <v>0</v>
      </c>
      <c r="O527" s="4">
        <v>4349</v>
      </c>
      <c r="P527" s="4">
        <v>0</v>
      </c>
      <c r="Q527" s="4">
        <v>4349</v>
      </c>
      <c r="R527" s="68">
        <f t="shared" si="8"/>
        <v>1</v>
      </c>
      <c r="S527" s="3" t="s">
        <v>928</v>
      </c>
      <c r="T527" s="12" t="s">
        <v>7295</v>
      </c>
      <c r="U527" s="12" t="s">
        <v>5512</v>
      </c>
      <c r="V527" s="12" t="s">
        <v>927</v>
      </c>
      <c r="W527" s="12" t="s">
        <v>926</v>
      </c>
      <c r="X527" s="12" t="s">
        <v>5511</v>
      </c>
      <c r="Y527" s="12" t="s">
        <v>925</v>
      </c>
      <c r="Z527" s="12" t="s">
        <v>984</v>
      </c>
      <c r="AA527" s="12" t="s">
        <v>983</v>
      </c>
      <c r="AB527" s="12" t="s">
        <v>5444</v>
      </c>
      <c r="AC527" s="13">
        <v>40422</v>
      </c>
      <c r="AD527" s="12" t="s">
        <v>5066</v>
      </c>
      <c r="AE527" s="12" t="s">
        <v>5510</v>
      </c>
      <c r="AF527" s="12" t="s">
        <v>5509</v>
      </c>
      <c r="AG527" s="12" t="s">
        <v>5508</v>
      </c>
      <c r="AH527" s="12"/>
      <c r="AI527" s="12" t="s">
        <v>5487</v>
      </c>
      <c r="AJ527" s="12" t="s">
        <v>3196</v>
      </c>
      <c r="AK527" s="12" t="s">
        <v>5427</v>
      </c>
      <c r="AL527" s="12" t="s">
        <v>5426</v>
      </c>
    </row>
    <row r="528" spans="1:38" hidden="1" x14ac:dyDescent="0.25">
      <c r="A528" s="17">
        <v>1085336917</v>
      </c>
      <c r="B528" s="14">
        <v>44322</v>
      </c>
      <c r="C528" s="12" t="s">
        <v>5487</v>
      </c>
      <c r="D528" s="12" t="s">
        <v>5513</v>
      </c>
      <c r="E528" s="12" t="s">
        <v>934</v>
      </c>
      <c r="F528" s="3" t="s">
        <v>933</v>
      </c>
      <c r="G528" s="12" t="s">
        <v>932</v>
      </c>
      <c r="H528" s="12" t="s">
        <v>3191</v>
      </c>
      <c r="I528" s="12" t="s">
        <v>3190</v>
      </c>
      <c r="J528" s="12" t="s">
        <v>931</v>
      </c>
      <c r="K528" s="12" t="s">
        <v>930</v>
      </c>
      <c r="L528" s="12" t="s">
        <v>929</v>
      </c>
      <c r="M528" s="4">
        <v>1886</v>
      </c>
      <c r="N528" s="4">
        <v>0</v>
      </c>
      <c r="O528" s="4">
        <v>1886</v>
      </c>
      <c r="P528" s="4">
        <v>0</v>
      </c>
      <c r="Q528" s="4">
        <v>1886</v>
      </c>
      <c r="R528" s="68">
        <f t="shared" si="8"/>
        <v>1</v>
      </c>
      <c r="S528" s="3" t="s">
        <v>928</v>
      </c>
      <c r="T528" s="12" t="s">
        <v>7295</v>
      </c>
      <c r="U528" s="12" t="s">
        <v>5512</v>
      </c>
      <c r="V528" s="12" t="s">
        <v>927</v>
      </c>
      <c r="W528" s="12" t="s">
        <v>926</v>
      </c>
      <c r="X528" s="12" t="s">
        <v>5511</v>
      </c>
      <c r="Y528" s="12" t="s">
        <v>925</v>
      </c>
      <c r="Z528" s="12" t="s">
        <v>984</v>
      </c>
      <c r="AA528" s="12" t="s">
        <v>983</v>
      </c>
      <c r="AB528" s="12" t="s">
        <v>5444</v>
      </c>
      <c r="AC528" s="13">
        <v>40422</v>
      </c>
      <c r="AD528" s="12" t="s">
        <v>5066</v>
      </c>
      <c r="AE528" s="12" t="s">
        <v>5510</v>
      </c>
      <c r="AF528" s="12" t="s">
        <v>5509</v>
      </c>
      <c r="AG528" s="12" t="s">
        <v>5508</v>
      </c>
      <c r="AH528" s="12"/>
      <c r="AI528" s="12" t="s">
        <v>5487</v>
      </c>
      <c r="AJ528" s="12" t="s">
        <v>3196</v>
      </c>
      <c r="AK528" s="12" t="s">
        <v>5427</v>
      </c>
      <c r="AL528" s="12" t="s">
        <v>5426</v>
      </c>
    </row>
    <row r="529" spans="1:38" hidden="1" x14ac:dyDescent="0.25">
      <c r="A529" s="17">
        <v>1018422855</v>
      </c>
      <c r="B529" s="14">
        <v>44422</v>
      </c>
      <c r="C529" s="12" t="s">
        <v>5487</v>
      </c>
      <c r="D529" s="12" t="s">
        <v>5507</v>
      </c>
      <c r="E529" s="12" t="s">
        <v>934</v>
      </c>
      <c r="F529" s="3" t="s">
        <v>933</v>
      </c>
      <c r="G529" s="12" t="s">
        <v>932</v>
      </c>
      <c r="H529" s="12" t="s">
        <v>940</v>
      </c>
      <c r="I529" s="12" t="s">
        <v>939</v>
      </c>
      <c r="J529" s="12" t="s">
        <v>931</v>
      </c>
      <c r="K529" s="12" t="s">
        <v>930</v>
      </c>
      <c r="L529" s="12" t="s">
        <v>929</v>
      </c>
      <c r="M529" s="4">
        <v>4720</v>
      </c>
      <c r="N529" s="4">
        <v>0</v>
      </c>
      <c r="O529" s="4">
        <v>4720</v>
      </c>
      <c r="P529" s="4">
        <v>0</v>
      </c>
      <c r="Q529" s="4">
        <v>4720</v>
      </c>
      <c r="R529" s="68">
        <f t="shared" si="8"/>
        <v>1</v>
      </c>
      <c r="S529" s="3" t="s">
        <v>928</v>
      </c>
      <c r="T529" s="12" t="s">
        <v>7294</v>
      </c>
      <c r="U529" s="12" t="s">
        <v>5502</v>
      </c>
      <c r="V529" s="12" t="s">
        <v>927</v>
      </c>
      <c r="W529" s="12" t="s">
        <v>926</v>
      </c>
      <c r="X529" s="12" t="s">
        <v>5501</v>
      </c>
      <c r="Y529" s="12" t="s">
        <v>925</v>
      </c>
      <c r="Z529" s="12" t="s">
        <v>984</v>
      </c>
      <c r="AA529" s="12" t="s">
        <v>983</v>
      </c>
      <c r="AB529" s="12" t="s">
        <v>936</v>
      </c>
      <c r="AC529" s="13">
        <v>522</v>
      </c>
      <c r="AD529" s="12" t="s">
        <v>4541</v>
      </c>
      <c r="AE529" s="12" t="s">
        <v>5506</v>
      </c>
      <c r="AF529" s="12" t="s">
        <v>5505</v>
      </c>
      <c r="AG529" s="12" t="s">
        <v>5504</v>
      </c>
      <c r="AH529" s="12"/>
      <c r="AI529" s="12" t="s">
        <v>5487</v>
      </c>
      <c r="AJ529" s="12" t="s">
        <v>3196</v>
      </c>
      <c r="AK529" s="12" t="s">
        <v>5427</v>
      </c>
      <c r="AL529" s="12" t="s">
        <v>5426</v>
      </c>
    </row>
    <row r="530" spans="1:38" hidden="1" x14ac:dyDescent="0.25">
      <c r="A530" s="17">
        <v>1018422855</v>
      </c>
      <c r="B530" s="14">
        <v>44422</v>
      </c>
      <c r="C530" s="12" t="s">
        <v>5487</v>
      </c>
      <c r="D530" s="12" t="s">
        <v>5507</v>
      </c>
      <c r="E530" s="12" t="s">
        <v>934</v>
      </c>
      <c r="F530" s="3" t="s">
        <v>933</v>
      </c>
      <c r="G530" s="12" t="s">
        <v>932</v>
      </c>
      <c r="H530" s="12" t="s">
        <v>3188</v>
      </c>
      <c r="I530" s="12" t="s">
        <v>3187</v>
      </c>
      <c r="J530" s="12" t="s">
        <v>931</v>
      </c>
      <c r="K530" s="12" t="s">
        <v>930</v>
      </c>
      <c r="L530" s="12" t="s">
        <v>929</v>
      </c>
      <c r="M530" s="4">
        <v>4720</v>
      </c>
      <c r="N530" s="4">
        <v>0</v>
      </c>
      <c r="O530" s="4">
        <v>4720</v>
      </c>
      <c r="P530" s="4">
        <v>0</v>
      </c>
      <c r="Q530" s="4">
        <v>4720</v>
      </c>
      <c r="R530" s="68">
        <f t="shared" si="8"/>
        <v>1</v>
      </c>
      <c r="S530" s="3" t="s">
        <v>928</v>
      </c>
      <c r="T530" s="12" t="s">
        <v>7294</v>
      </c>
      <c r="U530" s="12" t="s">
        <v>5502</v>
      </c>
      <c r="V530" s="12" t="s">
        <v>927</v>
      </c>
      <c r="W530" s="12" t="s">
        <v>926</v>
      </c>
      <c r="X530" s="12" t="s">
        <v>5501</v>
      </c>
      <c r="Y530" s="12" t="s">
        <v>925</v>
      </c>
      <c r="Z530" s="12" t="s">
        <v>984</v>
      </c>
      <c r="AA530" s="12" t="s">
        <v>983</v>
      </c>
      <c r="AB530" s="12" t="s">
        <v>936</v>
      </c>
      <c r="AC530" s="13">
        <v>522</v>
      </c>
      <c r="AD530" s="12" t="s">
        <v>4541</v>
      </c>
      <c r="AE530" s="12" t="s">
        <v>5506</v>
      </c>
      <c r="AF530" s="12" t="s">
        <v>5505</v>
      </c>
      <c r="AG530" s="12" t="s">
        <v>5504</v>
      </c>
      <c r="AH530" s="12"/>
      <c r="AI530" s="12" t="s">
        <v>5487</v>
      </c>
      <c r="AJ530" s="12" t="s">
        <v>3196</v>
      </c>
      <c r="AK530" s="12" t="s">
        <v>5427</v>
      </c>
      <c r="AL530" s="12" t="s">
        <v>5426</v>
      </c>
    </row>
    <row r="531" spans="1:38" hidden="1" x14ac:dyDescent="0.25">
      <c r="A531" s="17">
        <v>1018422855</v>
      </c>
      <c r="B531" s="14">
        <v>44422</v>
      </c>
      <c r="C531" s="12" t="s">
        <v>5487</v>
      </c>
      <c r="D531" s="12" t="s">
        <v>5507</v>
      </c>
      <c r="E531" s="12" t="s">
        <v>934</v>
      </c>
      <c r="F531" s="3" t="s">
        <v>933</v>
      </c>
      <c r="G531" s="12" t="s">
        <v>932</v>
      </c>
      <c r="H531" s="12" t="s">
        <v>938</v>
      </c>
      <c r="I531" s="12" t="s">
        <v>937</v>
      </c>
      <c r="J531" s="12" t="s">
        <v>931</v>
      </c>
      <c r="K531" s="12" t="s">
        <v>930</v>
      </c>
      <c r="L531" s="12" t="s">
        <v>929</v>
      </c>
      <c r="M531" s="4">
        <v>627</v>
      </c>
      <c r="N531" s="4">
        <v>0</v>
      </c>
      <c r="O531" s="4">
        <v>627</v>
      </c>
      <c r="P531" s="4">
        <v>0</v>
      </c>
      <c r="Q531" s="4">
        <v>627</v>
      </c>
      <c r="R531" s="68">
        <f t="shared" si="8"/>
        <v>1</v>
      </c>
      <c r="S531" s="3" t="s">
        <v>928</v>
      </c>
      <c r="T531" s="12" t="s">
        <v>7294</v>
      </c>
      <c r="U531" s="12" t="s">
        <v>5502</v>
      </c>
      <c r="V531" s="12" t="s">
        <v>927</v>
      </c>
      <c r="W531" s="12" t="s">
        <v>926</v>
      </c>
      <c r="X531" s="12" t="s">
        <v>5501</v>
      </c>
      <c r="Y531" s="12" t="s">
        <v>925</v>
      </c>
      <c r="Z531" s="12" t="s">
        <v>984</v>
      </c>
      <c r="AA531" s="12" t="s">
        <v>983</v>
      </c>
      <c r="AB531" s="12" t="s">
        <v>936</v>
      </c>
      <c r="AC531" s="13">
        <v>522</v>
      </c>
      <c r="AD531" s="12" t="s">
        <v>4541</v>
      </c>
      <c r="AE531" s="12" t="s">
        <v>5506</v>
      </c>
      <c r="AF531" s="12" t="s">
        <v>5505</v>
      </c>
      <c r="AG531" s="12" t="s">
        <v>5504</v>
      </c>
      <c r="AH531" s="12"/>
      <c r="AI531" s="12" t="s">
        <v>5487</v>
      </c>
      <c r="AJ531" s="12" t="s">
        <v>3196</v>
      </c>
      <c r="AK531" s="12" t="s">
        <v>5427</v>
      </c>
      <c r="AL531" s="12" t="s">
        <v>5426</v>
      </c>
    </row>
    <row r="532" spans="1:38" hidden="1" x14ac:dyDescent="0.25">
      <c r="A532" s="17">
        <v>1018422855</v>
      </c>
      <c r="B532" s="14">
        <v>44522</v>
      </c>
      <c r="C532" s="12" t="s">
        <v>5487</v>
      </c>
      <c r="D532" s="12" t="s">
        <v>5503</v>
      </c>
      <c r="E532" s="12" t="s">
        <v>934</v>
      </c>
      <c r="F532" s="3" t="s">
        <v>933</v>
      </c>
      <c r="G532" s="12" t="s">
        <v>932</v>
      </c>
      <c r="H532" s="12" t="s">
        <v>967</v>
      </c>
      <c r="I532" s="12" t="s">
        <v>966</v>
      </c>
      <c r="J532" s="12" t="s">
        <v>931</v>
      </c>
      <c r="K532" s="12" t="s">
        <v>930</v>
      </c>
      <c r="L532" s="12" t="s">
        <v>929</v>
      </c>
      <c r="M532" s="4">
        <v>77947</v>
      </c>
      <c r="N532" s="4">
        <v>0</v>
      </c>
      <c r="O532" s="4">
        <v>77947</v>
      </c>
      <c r="P532" s="4">
        <v>0</v>
      </c>
      <c r="Q532" s="4">
        <v>77947</v>
      </c>
      <c r="R532" s="68">
        <f t="shared" si="8"/>
        <v>1</v>
      </c>
      <c r="S532" s="3" t="s">
        <v>928</v>
      </c>
      <c r="T532" s="12" t="s">
        <v>7294</v>
      </c>
      <c r="U532" s="12" t="s">
        <v>5502</v>
      </c>
      <c r="V532" s="12" t="s">
        <v>927</v>
      </c>
      <c r="W532" s="12" t="s">
        <v>926</v>
      </c>
      <c r="X532" s="12" t="s">
        <v>5501</v>
      </c>
      <c r="Y532" s="12" t="s">
        <v>925</v>
      </c>
      <c r="Z532" s="12" t="s">
        <v>984</v>
      </c>
      <c r="AA532" s="12" t="s">
        <v>983</v>
      </c>
      <c r="AB532" s="12" t="s">
        <v>5444</v>
      </c>
      <c r="AC532" s="13">
        <v>40422</v>
      </c>
      <c r="AD532" s="12" t="s">
        <v>5056</v>
      </c>
      <c r="AE532" s="12" t="s">
        <v>5500</v>
      </c>
      <c r="AF532" s="12" t="s">
        <v>5499</v>
      </c>
      <c r="AG532" s="12" t="s">
        <v>5498</v>
      </c>
      <c r="AH532" s="12"/>
      <c r="AI532" s="12" t="s">
        <v>5487</v>
      </c>
      <c r="AJ532" s="12" t="s">
        <v>3196</v>
      </c>
      <c r="AK532" s="12" t="s">
        <v>5427</v>
      </c>
      <c r="AL532" s="12" t="s">
        <v>5426</v>
      </c>
    </row>
    <row r="533" spans="1:38" hidden="1" x14ac:dyDescent="0.25">
      <c r="A533" s="17">
        <v>1018422855</v>
      </c>
      <c r="B533" s="14">
        <v>44522</v>
      </c>
      <c r="C533" s="12" t="s">
        <v>5487</v>
      </c>
      <c r="D533" s="12" t="s">
        <v>5503</v>
      </c>
      <c r="E533" s="12" t="s">
        <v>934</v>
      </c>
      <c r="F533" s="3" t="s">
        <v>933</v>
      </c>
      <c r="G533" s="12" t="s">
        <v>932</v>
      </c>
      <c r="H533" s="12" t="s">
        <v>3193</v>
      </c>
      <c r="I533" s="12" t="s">
        <v>3192</v>
      </c>
      <c r="J533" s="12" t="s">
        <v>931</v>
      </c>
      <c r="K533" s="12" t="s">
        <v>930</v>
      </c>
      <c r="L533" s="12" t="s">
        <v>929</v>
      </c>
      <c r="M533" s="4">
        <v>4685</v>
      </c>
      <c r="N533" s="4">
        <v>0</v>
      </c>
      <c r="O533" s="4">
        <v>4685</v>
      </c>
      <c r="P533" s="4">
        <v>0</v>
      </c>
      <c r="Q533" s="4">
        <v>4685</v>
      </c>
      <c r="R533" s="68">
        <f t="shared" si="8"/>
        <v>1</v>
      </c>
      <c r="S533" s="3" t="s">
        <v>928</v>
      </c>
      <c r="T533" s="12" t="s">
        <v>7294</v>
      </c>
      <c r="U533" s="12" t="s">
        <v>5502</v>
      </c>
      <c r="V533" s="12" t="s">
        <v>927</v>
      </c>
      <c r="W533" s="12" t="s">
        <v>926</v>
      </c>
      <c r="X533" s="12" t="s">
        <v>5501</v>
      </c>
      <c r="Y533" s="12" t="s">
        <v>925</v>
      </c>
      <c r="Z533" s="12" t="s">
        <v>984</v>
      </c>
      <c r="AA533" s="12" t="s">
        <v>983</v>
      </c>
      <c r="AB533" s="12" t="s">
        <v>5444</v>
      </c>
      <c r="AC533" s="13">
        <v>40422</v>
      </c>
      <c r="AD533" s="12" t="s">
        <v>5056</v>
      </c>
      <c r="AE533" s="12" t="s">
        <v>5500</v>
      </c>
      <c r="AF533" s="12" t="s">
        <v>5499</v>
      </c>
      <c r="AG533" s="12" t="s">
        <v>5498</v>
      </c>
      <c r="AH533" s="12"/>
      <c r="AI533" s="12" t="s">
        <v>5487</v>
      </c>
      <c r="AJ533" s="12" t="s">
        <v>3196</v>
      </c>
      <c r="AK533" s="12" t="s">
        <v>5427</v>
      </c>
      <c r="AL533" s="12" t="s">
        <v>5426</v>
      </c>
    </row>
    <row r="534" spans="1:38" hidden="1" x14ac:dyDescent="0.25">
      <c r="A534" s="17">
        <v>1018422855</v>
      </c>
      <c r="B534" s="14">
        <v>44522</v>
      </c>
      <c r="C534" s="12" t="s">
        <v>5487</v>
      </c>
      <c r="D534" s="12" t="s">
        <v>5503</v>
      </c>
      <c r="E534" s="12" t="s">
        <v>934</v>
      </c>
      <c r="F534" s="3" t="s">
        <v>933</v>
      </c>
      <c r="G534" s="12" t="s">
        <v>932</v>
      </c>
      <c r="H534" s="12" t="s">
        <v>963</v>
      </c>
      <c r="I534" s="12" t="s">
        <v>962</v>
      </c>
      <c r="J534" s="12" t="s">
        <v>931</v>
      </c>
      <c r="K534" s="12" t="s">
        <v>930</v>
      </c>
      <c r="L534" s="12" t="s">
        <v>929</v>
      </c>
      <c r="M534" s="4">
        <v>3262</v>
      </c>
      <c r="N534" s="4">
        <v>0</v>
      </c>
      <c r="O534" s="4">
        <v>3262</v>
      </c>
      <c r="P534" s="4">
        <v>0</v>
      </c>
      <c r="Q534" s="4">
        <v>3262</v>
      </c>
      <c r="R534" s="68">
        <f t="shared" si="8"/>
        <v>1</v>
      </c>
      <c r="S534" s="3" t="s">
        <v>928</v>
      </c>
      <c r="T534" s="12" t="s">
        <v>7294</v>
      </c>
      <c r="U534" s="12" t="s">
        <v>5502</v>
      </c>
      <c r="V534" s="12" t="s">
        <v>927</v>
      </c>
      <c r="W534" s="12" t="s">
        <v>926</v>
      </c>
      <c r="X534" s="12" t="s">
        <v>5501</v>
      </c>
      <c r="Y534" s="12" t="s">
        <v>925</v>
      </c>
      <c r="Z534" s="12" t="s">
        <v>984</v>
      </c>
      <c r="AA534" s="12" t="s">
        <v>983</v>
      </c>
      <c r="AB534" s="12" t="s">
        <v>5444</v>
      </c>
      <c r="AC534" s="13">
        <v>40422</v>
      </c>
      <c r="AD534" s="12" t="s">
        <v>5056</v>
      </c>
      <c r="AE534" s="12" t="s">
        <v>5500</v>
      </c>
      <c r="AF534" s="12" t="s">
        <v>5499</v>
      </c>
      <c r="AG534" s="12" t="s">
        <v>5498</v>
      </c>
      <c r="AH534" s="12"/>
      <c r="AI534" s="12" t="s">
        <v>5487</v>
      </c>
      <c r="AJ534" s="12" t="s">
        <v>3196</v>
      </c>
      <c r="AK534" s="12" t="s">
        <v>5427</v>
      </c>
      <c r="AL534" s="12" t="s">
        <v>5426</v>
      </c>
    </row>
    <row r="535" spans="1:38" hidden="1" x14ac:dyDescent="0.25">
      <c r="A535" s="17">
        <v>1018422855</v>
      </c>
      <c r="B535" s="14">
        <v>44522</v>
      </c>
      <c r="C535" s="12" t="s">
        <v>5487</v>
      </c>
      <c r="D535" s="12" t="s">
        <v>5503</v>
      </c>
      <c r="E535" s="12" t="s">
        <v>934</v>
      </c>
      <c r="F535" s="3" t="s">
        <v>933</v>
      </c>
      <c r="G535" s="12" t="s">
        <v>932</v>
      </c>
      <c r="H535" s="12" t="s">
        <v>3191</v>
      </c>
      <c r="I535" s="12" t="s">
        <v>3190</v>
      </c>
      <c r="J535" s="12" t="s">
        <v>931</v>
      </c>
      <c r="K535" s="12" t="s">
        <v>930</v>
      </c>
      <c r="L535" s="12" t="s">
        <v>929</v>
      </c>
      <c r="M535" s="4">
        <v>6631</v>
      </c>
      <c r="N535" s="4">
        <v>0</v>
      </c>
      <c r="O535" s="4">
        <v>6631</v>
      </c>
      <c r="P535" s="4">
        <v>0</v>
      </c>
      <c r="Q535" s="4">
        <v>6631</v>
      </c>
      <c r="R535" s="68">
        <f t="shared" si="8"/>
        <v>1</v>
      </c>
      <c r="S535" s="3" t="s">
        <v>928</v>
      </c>
      <c r="T535" s="12" t="s">
        <v>7294</v>
      </c>
      <c r="U535" s="12" t="s">
        <v>5502</v>
      </c>
      <c r="V535" s="12" t="s">
        <v>927</v>
      </c>
      <c r="W535" s="12" t="s">
        <v>926</v>
      </c>
      <c r="X535" s="12" t="s">
        <v>5501</v>
      </c>
      <c r="Y535" s="12" t="s">
        <v>925</v>
      </c>
      <c r="Z535" s="12" t="s">
        <v>984</v>
      </c>
      <c r="AA535" s="12" t="s">
        <v>983</v>
      </c>
      <c r="AB535" s="12" t="s">
        <v>5444</v>
      </c>
      <c r="AC535" s="13">
        <v>40422</v>
      </c>
      <c r="AD535" s="12" t="s">
        <v>5056</v>
      </c>
      <c r="AE535" s="12" t="s">
        <v>5500</v>
      </c>
      <c r="AF535" s="12" t="s">
        <v>5499</v>
      </c>
      <c r="AG535" s="12" t="s">
        <v>5498</v>
      </c>
      <c r="AH535" s="12"/>
      <c r="AI535" s="12" t="s">
        <v>5487</v>
      </c>
      <c r="AJ535" s="12" t="s">
        <v>3196</v>
      </c>
      <c r="AK535" s="12" t="s">
        <v>5427</v>
      </c>
      <c r="AL535" s="12" t="s">
        <v>5426</v>
      </c>
    </row>
    <row r="536" spans="1:38" hidden="1" x14ac:dyDescent="0.25">
      <c r="A536" s="17">
        <v>1015466247</v>
      </c>
      <c r="B536" s="14">
        <v>44622</v>
      </c>
      <c r="C536" s="12" t="s">
        <v>5487</v>
      </c>
      <c r="D536" s="12" t="s">
        <v>5497</v>
      </c>
      <c r="E536" s="12" t="s">
        <v>934</v>
      </c>
      <c r="F536" s="3" t="s">
        <v>933</v>
      </c>
      <c r="G536" s="12" t="s">
        <v>932</v>
      </c>
      <c r="H536" s="12" t="s">
        <v>940</v>
      </c>
      <c r="I536" s="12" t="s">
        <v>939</v>
      </c>
      <c r="J536" s="12" t="s">
        <v>931</v>
      </c>
      <c r="K536" s="12" t="s">
        <v>930</v>
      </c>
      <c r="L536" s="12" t="s">
        <v>929</v>
      </c>
      <c r="M536" s="4">
        <v>13184</v>
      </c>
      <c r="N536" s="4">
        <v>0</v>
      </c>
      <c r="O536" s="4">
        <v>13184</v>
      </c>
      <c r="P536" s="4">
        <v>0</v>
      </c>
      <c r="Q536" s="4">
        <v>13184</v>
      </c>
      <c r="R536" s="68">
        <f t="shared" si="8"/>
        <v>1</v>
      </c>
      <c r="S536" s="3" t="s">
        <v>928</v>
      </c>
      <c r="T536" s="12" t="s">
        <v>7293</v>
      </c>
      <c r="U536" s="12" t="s">
        <v>5492</v>
      </c>
      <c r="V536" s="12" t="s">
        <v>927</v>
      </c>
      <c r="W536" s="12" t="s">
        <v>926</v>
      </c>
      <c r="X536" s="12" t="s">
        <v>5491</v>
      </c>
      <c r="Y536" s="12" t="s">
        <v>925</v>
      </c>
      <c r="Z536" s="12" t="s">
        <v>984</v>
      </c>
      <c r="AA536" s="12" t="s">
        <v>983</v>
      </c>
      <c r="AB536" s="12" t="s">
        <v>936</v>
      </c>
      <c r="AC536" s="13">
        <v>522</v>
      </c>
      <c r="AD536" s="12" t="s">
        <v>5048</v>
      </c>
      <c r="AE536" s="12" t="s">
        <v>5496</v>
      </c>
      <c r="AF536" s="12" t="s">
        <v>5495</v>
      </c>
      <c r="AG536" s="12" t="s">
        <v>5494</v>
      </c>
      <c r="AH536" s="12"/>
      <c r="AI536" s="12" t="s">
        <v>5487</v>
      </c>
      <c r="AJ536" s="12" t="s">
        <v>3196</v>
      </c>
      <c r="AK536" s="12" t="s">
        <v>5427</v>
      </c>
      <c r="AL536" s="12" t="s">
        <v>5426</v>
      </c>
    </row>
    <row r="537" spans="1:38" hidden="1" x14ac:dyDescent="0.25">
      <c r="A537" s="17">
        <v>1015466247</v>
      </c>
      <c r="B537" s="14">
        <v>44622</v>
      </c>
      <c r="C537" s="12" t="s">
        <v>5487</v>
      </c>
      <c r="D537" s="12" t="s">
        <v>5497</v>
      </c>
      <c r="E537" s="12" t="s">
        <v>934</v>
      </c>
      <c r="F537" s="3" t="s">
        <v>933</v>
      </c>
      <c r="G537" s="12" t="s">
        <v>932</v>
      </c>
      <c r="H537" s="12" t="s">
        <v>3188</v>
      </c>
      <c r="I537" s="12" t="s">
        <v>3187</v>
      </c>
      <c r="J537" s="12" t="s">
        <v>931</v>
      </c>
      <c r="K537" s="12" t="s">
        <v>930</v>
      </c>
      <c r="L537" s="12" t="s">
        <v>929</v>
      </c>
      <c r="M537" s="4">
        <v>20214</v>
      </c>
      <c r="N537" s="4">
        <v>0</v>
      </c>
      <c r="O537" s="4">
        <v>20214</v>
      </c>
      <c r="P537" s="4">
        <v>0</v>
      </c>
      <c r="Q537" s="4">
        <v>20214</v>
      </c>
      <c r="R537" s="68">
        <f t="shared" si="8"/>
        <v>1</v>
      </c>
      <c r="S537" s="3" t="s">
        <v>928</v>
      </c>
      <c r="T537" s="12" t="s">
        <v>7293</v>
      </c>
      <c r="U537" s="12" t="s">
        <v>5492</v>
      </c>
      <c r="V537" s="12" t="s">
        <v>927</v>
      </c>
      <c r="W537" s="12" t="s">
        <v>926</v>
      </c>
      <c r="X537" s="12" t="s">
        <v>5491</v>
      </c>
      <c r="Y537" s="12" t="s">
        <v>925</v>
      </c>
      <c r="Z537" s="12" t="s">
        <v>984</v>
      </c>
      <c r="AA537" s="12" t="s">
        <v>983</v>
      </c>
      <c r="AB537" s="12" t="s">
        <v>936</v>
      </c>
      <c r="AC537" s="13">
        <v>522</v>
      </c>
      <c r="AD537" s="12" t="s">
        <v>5048</v>
      </c>
      <c r="AE537" s="12" t="s">
        <v>5496</v>
      </c>
      <c r="AF537" s="12" t="s">
        <v>5495</v>
      </c>
      <c r="AG537" s="12" t="s">
        <v>5494</v>
      </c>
      <c r="AH537" s="12"/>
      <c r="AI537" s="12" t="s">
        <v>5487</v>
      </c>
      <c r="AJ537" s="12" t="s">
        <v>3196</v>
      </c>
      <c r="AK537" s="12" t="s">
        <v>5427</v>
      </c>
      <c r="AL537" s="12" t="s">
        <v>5426</v>
      </c>
    </row>
    <row r="538" spans="1:38" hidden="1" x14ac:dyDescent="0.25">
      <c r="A538" s="17">
        <v>1015466247</v>
      </c>
      <c r="B538" s="14">
        <v>44622</v>
      </c>
      <c r="C538" s="12" t="s">
        <v>5487</v>
      </c>
      <c r="D538" s="12" t="s">
        <v>5497</v>
      </c>
      <c r="E538" s="12" t="s">
        <v>934</v>
      </c>
      <c r="F538" s="3" t="s">
        <v>933</v>
      </c>
      <c r="G538" s="12" t="s">
        <v>932</v>
      </c>
      <c r="H538" s="12" t="s">
        <v>938</v>
      </c>
      <c r="I538" s="12" t="s">
        <v>937</v>
      </c>
      <c r="J538" s="12" t="s">
        <v>931</v>
      </c>
      <c r="K538" s="12" t="s">
        <v>930</v>
      </c>
      <c r="L538" s="12" t="s">
        <v>929</v>
      </c>
      <c r="M538" s="4">
        <v>1694</v>
      </c>
      <c r="N538" s="4">
        <v>0</v>
      </c>
      <c r="O538" s="4">
        <v>1694</v>
      </c>
      <c r="P538" s="4">
        <v>0</v>
      </c>
      <c r="Q538" s="4">
        <v>1694</v>
      </c>
      <c r="R538" s="68">
        <f t="shared" si="8"/>
        <v>1</v>
      </c>
      <c r="S538" s="3" t="s">
        <v>928</v>
      </c>
      <c r="T538" s="12" t="s">
        <v>7293</v>
      </c>
      <c r="U538" s="12" t="s">
        <v>5492</v>
      </c>
      <c r="V538" s="12" t="s">
        <v>927</v>
      </c>
      <c r="W538" s="12" t="s">
        <v>926</v>
      </c>
      <c r="X538" s="12" t="s">
        <v>5491</v>
      </c>
      <c r="Y538" s="12" t="s">
        <v>925</v>
      </c>
      <c r="Z538" s="12" t="s">
        <v>984</v>
      </c>
      <c r="AA538" s="12" t="s">
        <v>983</v>
      </c>
      <c r="AB538" s="12" t="s">
        <v>936</v>
      </c>
      <c r="AC538" s="13">
        <v>522</v>
      </c>
      <c r="AD538" s="12" t="s">
        <v>5048</v>
      </c>
      <c r="AE538" s="12" t="s">
        <v>5496</v>
      </c>
      <c r="AF538" s="12" t="s">
        <v>5495</v>
      </c>
      <c r="AG538" s="12" t="s">
        <v>5494</v>
      </c>
      <c r="AH538" s="12"/>
      <c r="AI538" s="12" t="s">
        <v>5487</v>
      </c>
      <c r="AJ538" s="12" t="s">
        <v>3196</v>
      </c>
      <c r="AK538" s="12" t="s">
        <v>5427</v>
      </c>
      <c r="AL538" s="12" t="s">
        <v>5426</v>
      </c>
    </row>
    <row r="539" spans="1:38" hidden="1" x14ac:dyDescent="0.25">
      <c r="A539" s="17">
        <v>1015466247</v>
      </c>
      <c r="B539" s="14">
        <v>44722</v>
      </c>
      <c r="C539" s="12" t="s">
        <v>5487</v>
      </c>
      <c r="D539" s="12" t="s">
        <v>5493</v>
      </c>
      <c r="E539" s="12" t="s">
        <v>934</v>
      </c>
      <c r="F539" s="3" t="s">
        <v>933</v>
      </c>
      <c r="G539" s="12" t="s">
        <v>932</v>
      </c>
      <c r="H539" s="12" t="s">
        <v>967</v>
      </c>
      <c r="I539" s="12" t="s">
        <v>966</v>
      </c>
      <c r="J539" s="12" t="s">
        <v>931</v>
      </c>
      <c r="K539" s="12" t="s">
        <v>930</v>
      </c>
      <c r="L539" s="12" t="s">
        <v>929</v>
      </c>
      <c r="M539" s="4">
        <v>23723</v>
      </c>
      <c r="N539" s="4">
        <v>0</v>
      </c>
      <c r="O539" s="4">
        <v>23723</v>
      </c>
      <c r="P539" s="4">
        <v>0</v>
      </c>
      <c r="Q539" s="4">
        <v>23723</v>
      </c>
      <c r="R539" s="68">
        <f t="shared" si="8"/>
        <v>1</v>
      </c>
      <c r="S539" s="3" t="s">
        <v>928</v>
      </c>
      <c r="T539" s="12" t="s">
        <v>7293</v>
      </c>
      <c r="U539" s="12" t="s">
        <v>5492</v>
      </c>
      <c r="V539" s="12" t="s">
        <v>927</v>
      </c>
      <c r="W539" s="12" t="s">
        <v>926</v>
      </c>
      <c r="X539" s="12" t="s">
        <v>5491</v>
      </c>
      <c r="Y539" s="12" t="s">
        <v>925</v>
      </c>
      <c r="Z539" s="12" t="s">
        <v>984</v>
      </c>
      <c r="AA539" s="12" t="s">
        <v>983</v>
      </c>
      <c r="AB539" s="12" t="s">
        <v>5444</v>
      </c>
      <c r="AC539" s="13">
        <v>40422</v>
      </c>
      <c r="AD539" s="12" t="s">
        <v>4531</v>
      </c>
      <c r="AE539" s="12" t="s">
        <v>5490</v>
      </c>
      <c r="AF539" s="12" t="s">
        <v>5489</v>
      </c>
      <c r="AG539" s="12" t="s">
        <v>5488</v>
      </c>
      <c r="AH539" s="12"/>
      <c r="AI539" s="12" t="s">
        <v>5487</v>
      </c>
      <c r="AJ539" s="12" t="s">
        <v>3196</v>
      </c>
      <c r="AK539" s="12" t="s">
        <v>5427</v>
      </c>
      <c r="AL539" s="12" t="s">
        <v>5426</v>
      </c>
    </row>
    <row r="540" spans="1:38" hidden="1" x14ac:dyDescent="0.25">
      <c r="A540" s="17">
        <v>1015466247</v>
      </c>
      <c r="B540" s="14">
        <v>44722</v>
      </c>
      <c r="C540" s="12" t="s">
        <v>5487</v>
      </c>
      <c r="D540" s="12" t="s">
        <v>5493</v>
      </c>
      <c r="E540" s="12" t="s">
        <v>934</v>
      </c>
      <c r="F540" s="3" t="s">
        <v>933</v>
      </c>
      <c r="G540" s="12" t="s">
        <v>932</v>
      </c>
      <c r="H540" s="12" t="s">
        <v>3193</v>
      </c>
      <c r="I540" s="12" t="s">
        <v>3192</v>
      </c>
      <c r="J540" s="12" t="s">
        <v>931</v>
      </c>
      <c r="K540" s="12" t="s">
        <v>930</v>
      </c>
      <c r="L540" s="12" t="s">
        <v>929</v>
      </c>
      <c r="M540" s="4">
        <v>13897</v>
      </c>
      <c r="N540" s="4">
        <v>0</v>
      </c>
      <c r="O540" s="4">
        <v>13897</v>
      </c>
      <c r="P540" s="4">
        <v>0</v>
      </c>
      <c r="Q540" s="4">
        <v>13897</v>
      </c>
      <c r="R540" s="68">
        <f t="shared" si="8"/>
        <v>1</v>
      </c>
      <c r="S540" s="3" t="s">
        <v>928</v>
      </c>
      <c r="T540" s="12" t="s">
        <v>7293</v>
      </c>
      <c r="U540" s="12" t="s">
        <v>5492</v>
      </c>
      <c r="V540" s="12" t="s">
        <v>927</v>
      </c>
      <c r="W540" s="12" t="s">
        <v>926</v>
      </c>
      <c r="X540" s="12" t="s">
        <v>5491</v>
      </c>
      <c r="Y540" s="12" t="s">
        <v>925</v>
      </c>
      <c r="Z540" s="12" t="s">
        <v>984</v>
      </c>
      <c r="AA540" s="12" t="s">
        <v>983</v>
      </c>
      <c r="AB540" s="12" t="s">
        <v>5444</v>
      </c>
      <c r="AC540" s="13">
        <v>40422</v>
      </c>
      <c r="AD540" s="12" t="s">
        <v>4531</v>
      </c>
      <c r="AE540" s="12" t="s">
        <v>5490</v>
      </c>
      <c r="AF540" s="12" t="s">
        <v>5489</v>
      </c>
      <c r="AG540" s="12" t="s">
        <v>5488</v>
      </c>
      <c r="AH540" s="12"/>
      <c r="AI540" s="12" t="s">
        <v>5487</v>
      </c>
      <c r="AJ540" s="12" t="s">
        <v>3196</v>
      </c>
      <c r="AK540" s="12" t="s">
        <v>5427</v>
      </c>
      <c r="AL540" s="12" t="s">
        <v>5426</v>
      </c>
    </row>
    <row r="541" spans="1:38" hidden="1" x14ac:dyDescent="0.25">
      <c r="A541" s="17">
        <v>1015466247</v>
      </c>
      <c r="B541" s="14">
        <v>44722</v>
      </c>
      <c r="C541" s="12" t="s">
        <v>5487</v>
      </c>
      <c r="D541" s="12" t="s">
        <v>5493</v>
      </c>
      <c r="E541" s="12" t="s">
        <v>934</v>
      </c>
      <c r="F541" s="3" t="s">
        <v>933</v>
      </c>
      <c r="G541" s="12" t="s">
        <v>932</v>
      </c>
      <c r="H541" s="12" t="s">
        <v>963</v>
      </c>
      <c r="I541" s="12" t="s">
        <v>962</v>
      </c>
      <c r="J541" s="12" t="s">
        <v>931</v>
      </c>
      <c r="K541" s="12" t="s">
        <v>930</v>
      </c>
      <c r="L541" s="12" t="s">
        <v>929</v>
      </c>
      <c r="M541" s="4">
        <v>8897</v>
      </c>
      <c r="N541" s="4">
        <v>0</v>
      </c>
      <c r="O541" s="4">
        <v>8897</v>
      </c>
      <c r="P541" s="4">
        <v>0</v>
      </c>
      <c r="Q541" s="4">
        <v>8897</v>
      </c>
      <c r="R541" s="68">
        <f t="shared" si="8"/>
        <v>1</v>
      </c>
      <c r="S541" s="3" t="s">
        <v>928</v>
      </c>
      <c r="T541" s="12" t="s">
        <v>7293</v>
      </c>
      <c r="U541" s="12" t="s">
        <v>5492</v>
      </c>
      <c r="V541" s="12" t="s">
        <v>927</v>
      </c>
      <c r="W541" s="12" t="s">
        <v>926</v>
      </c>
      <c r="X541" s="12" t="s">
        <v>5491</v>
      </c>
      <c r="Y541" s="12" t="s">
        <v>925</v>
      </c>
      <c r="Z541" s="12" t="s">
        <v>984</v>
      </c>
      <c r="AA541" s="12" t="s">
        <v>983</v>
      </c>
      <c r="AB541" s="12" t="s">
        <v>5444</v>
      </c>
      <c r="AC541" s="13">
        <v>40422</v>
      </c>
      <c r="AD541" s="12" t="s">
        <v>4531</v>
      </c>
      <c r="AE541" s="12" t="s">
        <v>5490</v>
      </c>
      <c r="AF541" s="12" t="s">
        <v>5489</v>
      </c>
      <c r="AG541" s="12" t="s">
        <v>5488</v>
      </c>
      <c r="AH541" s="12"/>
      <c r="AI541" s="12" t="s">
        <v>5487</v>
      </c>
      <c r="AJ541" s="12" t="s">
        <v>3196</v>
      </c>
      <c r="AK541" s="12" t="s">
        <v>5427</v>
      </c>
      <c r="AL541" s="12" t="s">
        <v>5426</v>
      </c>
    </row>
    <row r="542" spans="1:38" hidden="1" x14ac:dyDescent="0.25">
      <c r="A542" s="17">
        <v>1015466247</v>
      </c>
      <c r="B542" s="14">
        <v>44722</v>
      </c>
      <c r="C542" s="12" t="s">
        <v>5487</v>
      </c>
      <c r="D542" s="12" t="s">
        <v>5493</v>
      </c>
      <c r="E542" s="12" t="s">
        <v>934</v>
      </c>
      <c r="F542" s="3" t="s">
        <v>933</v>
      </c>
      <c r="G542" s="12" t="s">
        <v>932</v>
      </c>
      <c r="H542" s="12" t="s">
        <v>3191</v>
      </c>
      <c r="I542" s="12" t="s">
        <v>3190</v>
      </c>
      <c r="J542" s="12" t="s">
        <v>931</v>
      </c>
      <c r="K542" s="12" t="s">
        <v>930</v>
      </c>
      <c r="L542" s="12" t="s">
        <v>929</v>
      </c>
      <c r="M542" s="4">
        <v>2094</v>
      </c>
      <c r="N542" s="4">
        <v>0</v>
      </c>
      <c r="O542" s="4">
        <v>2094</v>
      </c>
      <c r="P542" s="4">
        <v>0</v>
      </c>
      <c r="Q542" s="4">
        <v>2094</v>
      </c>
      <c r="R542" s="68">
        <f t="shared" si="8"/>
        <v>1</v>
      </c>
      <c r="S542" s="3" t="s">
        <v>928</v>
      </c>
      <c r="T542" s="12" t="s">
        <v>7293</v>
      </c>
      <c r="U542" s="12" t="s">
        <v>5492</v>
      </c>
      <c r="V542" s="12" t="s">
        <v>927</v>
      </c>
      <c r="W542" s="12" t="s">
        <v>926</v>
      </c>
      <c r="X542" s="12" t="s">
        <v>5491</v>
      </c>
      <c r="Y542" s="12" t="s">
        <v>925</v>
      </c>
      <c r="Z542" s="12" t="s">
        <v>984</v>
      </c>
      <c r="AA542" s="12" t="s">
        <v>983</v>
      </c>
      <c r="AB542" s="12" t="s">
        <v>5444</v>
      </c>
      <c r="AC542" s="13">
        <v>40422</v>
      </c>
      <c r="AD542" s="12" t="s">
        <v>4531</v>
      </c>
      <c r="AE542" s="12" t="s">
        <v>5490</v>
      </c>
      <c r="AF542" s="12" t="s">
        <v>5489</v>
      </c>
      <c r="AG542" s="12" t="s">
        <v>5488</v>
      </c>
      <c r="AH542" s="12"/>
      <c r="AI542" s="12" t="s">
        <v>5487</v>
      </c>
      <c r="AJ542" s="12" t="s">
        <v>3196</v>
      </c>
      <c r="AK542" s="12" t="s">
        <v>5427</v>
      </c>
      <c r="AL542" s="12" t="s">
        <v>5426</v>
      </c>
    </row>
    <row r="543" spans="1:38" hidden="1" x14ac:dyDescent="0.25">
      <c r="A543" s="17">
        <v>1030597287</v>
      </c>
      <c r="B543" s="14">
        <v>44822</v>
      </c>
      <c r="C543" s="12" t="s">
        <v>5440</v>
      </c>
      <c r="D543" s="12" t="s">
        <v>5486</v>
      </c>
      <c r="E543" s="12" t="s">
        <v>934</v>
      </c>
      <c r="F543" s="3" t="s">
        <v>933</v>
      </c>
      <c r="G543" s="12" t="s">
        <v>932</v>
      </c>
      <c r="H543" s="12" t="s">
        <v>940</v>
      </c>
      <c r="I543" s="12" t="s">
        <v>939</v>
      </c>
      <c r="J543" s="12" t="s">
        <v>931</v>
      </c>
      <c r="K543" s="12" t="s">
        <v>930</v>
      </c>
      <c r="L543" s="12" t="s">
        <v>929</v>
      </c>
      <c r="M543" s="4">
        <v>22954</v>
      </c>
      <c r="N543" s="4">
        <v>0</v>
      </c>
      <c r="O543" s="4">
        <v>22954</v>
      </c>
      <c r="P543" s="4">
        <v>0</v>
      </c>
      <c r="Q543" s="4">
        <v>22954</v>
      </c>
      <c r="R543" s="68">
        <f t="shared" si="8"/>
        <v>1</v>
      </c>
      <c r="S543" s="3" t="s">
        <v>928</v>
      </c>
      <c r="T543" s="12" t="s">
        <v>7292</v>
      </c>
      <c r="U543" s="12" t="s">
        <v>5481</v>
      </c>
      <c r="V543" s="12" t="s">
        <v>927</v>
      </c>
      <c r="W543" s="12" t="s">
        <v>926</v>
      </c>
      <c r="X543" s="12" t="s">
        <v>5480</v>
      </c>
      <c r="Y543" s="12" t="s">
        <v>925</v>
      </c>
      <c r="Z543" s="12" t="s">
        <v>1013</v>
      </c>
      <c r="AA543" s="12" t="s">
        <v>1012</v>
      </c>
      <c r="AB543" s="12" t="s">
        <v>936</v>
      </c>
      <c r="AC543" s="13">
        <v>522</v>
      </c>
      <c r="AD543" s="12" t="s">
        <v>4515</v>
      </c>
      <c r="AE543" s="12" t="s">
        <v>5485</v>
      </c>
      <c r="AF543" s="12" t="s">
        <v>5484</v>
      </c>
      <c r="AG543" s="12" t="s">
        <v>5483</v>
      </c>
      <c r="AH543" s="12"/>
      <c r="AI543" s="12" t="s">
        <v>5440</v>
      </c>
      <c r="AJ543" s="12" t="s">
        <v>3196</v>
      </c>
      <c r="AK543" s="12" t="s">
        <v>5427</v>
      </c>
      <c r="AL543" s="12" t="s">
        <v>5426</v>
      </c>
    </row>
    <row r="544" spans="1:38" hidden="1" x14ac:dyDescent="0.25">
      <c r="A544" s="17">
        <v>1030597287</v>
      </c>
      <c r="B544" s="14">
        <v>44822</v>
      </c>
      <c r="C544" s="12" t="s">
        <v>5440</v>
      </c>
      <c r="D544" s="12" t="s">
        <v>5486</v>
      </c>
      <c r="E544" s="12" t="s">
        <v>934</v>
      </c>
      <c r="F544" s="3" t="s">
        <v>933</v>
      </c>
      <c r="G544" s="12" t="s">
        <v>932</v>
      </c>
      <c r="H544" s="12" t="s">
        <v>3188</v>
      </c>
      <c r="I544" s="12" t="s">
        <v>3187</v>
      </c>
      <c r="J544" s="12" t="s">
        <v>931</v>
      </c>
      <c r="K544" s="12" t="s">
        <v>930</v>
      </c>
      <c r="L544" s="12" t="s">
        <v>929</v>
      </c>
      <c r="M544" s="4">
        <v>33680</v>
      </c>
      <c r="N544" s="4">
        <v>0</v>
      </c>
      <c r="O544" s="4">
        <v>33680</v>
      </c>
      <c r="P544" s="4">
        <v>0</v>
      </c>
      <c r="Q544" s="4">
        <v>33680</v>
      </c>
      <c r="R544" s="68">
        <f t="shared" si="8"/>
        <v>1</v>
      </c>
      <c r="S544" s="3" t="s">
        <v>928</v>
      </c>
      <c r="T544" s="12" t="s">
        <v>7292</v>
      </c>
      <c r="U544" s="12" t="s">
        <v>5481</v>
      </c>
      <c r="V544" s="12" t="s">
        <v>927</v>
      </c>
      <c r="W544" s="12" t="s">
        <v>926</v>
      </c>
      <c r="X544" s="12" t="s">
        <v>5480</v>
      </c>
      <c r="Y544" s="12" t="s">
        <v>925</v>
      </c>
      <c r="Z544" s="12" t="s">
        <v>1013</v>
      </c>
      <c r="AA544" s="12" t="s">
        <v>1012</v>
      </c>
      <c r="AB544" s="12" t="s">
        <v>936</v>
      </c>
      <c r="AC544" s="13">
        <v>522</v>
      </c>
      <c r="AD544" s="12" t="s">
        <v>4515</v>
      </c>
      <c r="AE544" s="12" t="s">
        <v>5485</v>
      </c>
      <c r="AF544" s="12" t="s">
        <v>5484</v>
      </c>
      <c r="AG544" s="12" t="s">
        <v>5483</v>
      </c>
      <c r="AH544" s="12"/>
      <c r="AI544" s="12" t="s">
        <v>5440</v>
      </c>
      <c r="AJ544" s="12" t="s">
        <v>3196</v>
      </c>
      <c r="AK544" s="12" t="s">
        <v>5427</v>
      </c>
      <c r="AL544" s="12" t="s">
        <v>5426</v>
      </c>
    </row>
    <row r="545" spans="1:38" hidden="1" x14ac:dyDescent="0.25">
      <c r="A545" s="17">
        <v>1030597287</v>
      </c>
      <c r="B545" s="14">
        <v>44822</v>
      </c>
      <c r="C545" s="12" t="s">
        <v>5440</v>
      </c>
      <c r="D545" s="12" t="s">
        <v>5486</v>
      </c>
      <c r="E545" s="12" t="s">
        <v>934</v>
      </c>
      <c r="F545" s="3" t="s">
        <v>933</v>
      </c>
      <c r="G545" s="12" t="s">
        <v>932</v>
      </c>
      <c r="H545" s="12" t="s">
        <v>938</v>
      </c>
      <c r="I545" s="12" t="s">
        <v>937</v>
      </c>
      <c r="J545" s="12" t="s">
        <v>931</v>
      </c>
      <c r="K545" s="12" t="s">
        <v>930</v>
      </c>
      <c r="L545" s="12" t="s">
        <v>929</v>
      </c>
      <c r="M545" s="4">
        <v>2956</v>
      </c>
      <c r="N545" s="4">
        <v>0</v>
      </c>
      <c r="O545" s="4">
        <v>2956</v>
      </c>
      <c r="P545" s="4">
        <v>0</v>
      </c>
      <c r="Q545" s="4">
        <v>2956</v>
      </c>
      <c r="R545" s="68">
        <f t="shared" si="8"/>
        <v>1</v>
      </c>
      <c r="S545" s="3" t="s">
        <v>928</v>
      </c>
      <c r="T545" s="12" t="s">
        <v>7292</v>
      </c>
      <c r="U545" s="12" t="s">
        <v>5481</v>
      </c>
      <c r="V545" s="12" t="s">
        <v>927</v>
      </c>
      <c r="W545" s="12" t="s">
        <v>926</v>
      </c>
      <c r="X545" s="12" t="s">
        <v>5480</v>
      </c>
      <c r="Y545" s="12" t="s">
        <v>925</v>
      </c>
      <c r="Z545" s="12" t="s">
        <v>1013</v>
      </c>
      <c r="AA545" s="12" t="s">
        <v>1012</v>
      </c>
      <c r="AB545" s="12" t="s">
        <v>936</v>
      </c>
      <c r="AC545" s="13">
        <v>522</v>
      </c>
      <c r="AD545" s="12" t="s">
        <v>4515</v>
      </c>
      <c r="AE545" s="12" t="s">
        <v>5485</v>
      </c>
      <c r="AF545" s="12" t="s">
        <v>5484</v>
      </c>
      <c r="AG545" s="12" t="s">
        <v>5483</v>
      </c>
      <c r="AH545" s="12"/>
      <c r="AI545" s="12" t="s">
        <v>5440</v>
      </c>
      <c r="AJ545" s="12" t="s">
        <v>3196</v>
      </c>
      <c r="AK545" s="12" t="s">
        <v>5427</v>
      </c>
      <c r="AL545" s="12" t="s">
        <v>5426</v>
      </c>
    </row>
    <row r="546" spans="1:38" hidden="1" x14ac:dyDescent="0.25">
      <c r="A546" s="17">
        <v>1030597287</v>
      </c>
      <c r="B546" s="14">
        <v>44922</v>
      </c>
      <c r="C546" s="12" t="s">
        <v>5440</v>
      </c>
      <c r="D546" s="12" t="s">
        <v>5482</v>
      </c>
      <c r="E546" s="12" t="s">
        <v>934</v>
      </c>
      <c r="F546" s="3" t="s">
        <v>933</v>
      </c>
      <c r="G546" s="12" t="s">
        <v>932</v>
      </c>
      <c r="H546" s="12" t="s">
        <v>967</v>
      </c>
      <c r="I546" s="12" t="s">
        <v>966</v>
      </c>
      <c r="J546" s="12" t="s">
        <v>931</v>
      </c>
      <c r="K546" s="12" t="s">
        <v>930</v>
      </c>
      <c r="L546" s="12" t="s">
        <v>929</v>
      </c>
      <c r="M546" s="4">
        <v>195919</v>
      </c>
      <c r="N546" s="4">
        <v>0</v>
      </c>
      <c r="O546" s="4">
        <v>195919</v>
      </c>
      <c r="P546" s="4">
        <v>0</v>
      </c>
      <c r="Q546" s="4">
        <v>195919</v>
      </c>
      <c r="R546" s="68">
        <f t="shared" si="8"/>
        <v>1</v>
      </c>
      <c r="S546" s="3" t="s">
        <v>928</v>
      </c>
      <c r="T546" s="12" t="s">
        <v>7292</v>
      </c>
      <c r="U546" s="12" t="s">
        <v>5481</v>
      </c>
      <c r="V546" s="12" t="s">
        <v>927</v>
      </c>
      <c r="W546" s="12" t="s">
        <v>926</v>
      </c>
      <c r="X546" s="12" t="s">
        <v>5480</v>
      </c>
      <c r="Y546" s="12" t="s">
        <v>925</v>
      </c>
      <c r="Z546" s="12" t="s">
        <v>1013</v>
      </c>
      <c r="AA546" s="12" t="s">
        <v>1012</v>
      </c>
      <c r="AB546" s="12" t="s">
        <v>5444</v>
      </c>
      <c r="AC546" s="13">
        <v>40422</v>
      </c>
      <c r="AD546" s="12" t="s">
        <v>4551</v>
      </c>
      <c r="AE546" s="12" t="s">
        <v>5479</v>
      </c>
      <c r="AF546" s="12" t="s">
        <v>5478</v>
      </c>
      <c r="AG546" s="12" t="s">
        <v>5477</v>
      </c>
      <c r="AH546" s="12"/>
      <c r="AI546" s="12" t="s">
        <v>5440</v>
      </c>
      <c r="AJ546" s="12" t="s">
        <v>3196</v>
      </c>
      <c r="AK546" s="12" t="s">
        <v>5427</v>
      </c>
      <c r="AL546" s="12" t="s">
        <v>5426</v>
      </c>
    </row>
    <row r="547" spans="1:38" hidden="1" x14ac:dyDescent="0.25">
      <c r="A547" s="17">
        <v>1030597287</v>
      </c>
      <c r="B547" s="14">
        <v>44922</v>
      </c>
      <c r="C547" s="12" t="s">
        <v>5440</v>
      </c>
      <c r="D547" s="12" t="s">
        <v>5482</v>
      </c>
      <c r="E547" s="12" t="s">
        <v>934</v>
      </c>
      <c r="F547" s="3" t="s">
        <v>933</v>
      </c>
      <c r="G547" s="12" t="s">
        <v>932</v>
      </c>
      <c r="H547" s="12" t="s">
        <v>3193</v>
      </c>
      <c r="I547" s="12" t="s">
        <v>3192</v>
      </c>
      <c r="J547" s="12" t="s">
        <v>931</v>
      </c>
      <c r="K547" s="12" t="s">
        <v>930</v>
      </c>
      <c r="L547" s="12" t="s">
        <v>929</v>
      </c>
      <c r="M547" s="4">
        <v>34365</v>
      </c>
      <c r="N547" s="4">
        <v>0</v>
      </c>
      <c r="O547" s="4">
        <v>34365</v>
      </c>
      <c r="P547" s="4">
        <v>0</v>
      </c>
      <c r="Q547" s="4">
        <v>34365</v>
      </c>
      <c r="R547" s="68">
        <f t="shared" si="8"/>
        <v>1</v>
      </c>
      <c r="S547" s="3" t="s">
        <v>928</v>
      </c>
      <c r="T547" s="12" t="s">
        <v>7292</v>
      </c>
      <c r="U547" s="12" t="s">
        <v>5481</v>
      </c>
      <c r="V547" s="12" t="s">
        <v>927</v>
      </c>
      <c r="W547" s="12" t="s">
        <v>926</v>
      </c>
      <c r="X547" s="12" t="s">
        <v>5480</v>
      </c>
      <c r="Y547" s="12" t="s">
        <v>925</v>
      </c>
      <c r="Z547" s="12" t="s">
        <v>1013</v>
      </c>
      <c r="AA547" s="12" t="s">
        <v>1012</v>
      </c>
      <c r="AB547" s="12" t="s">
        <v>5444</v>
      </c>
      <c r="AC547" s="13">
        <v>40422</v>
      </c>
      <c r="AD547" s="12" t="s">
        <v>4551</v>
      </c>
      <c r="AE547" s="12" t="s">
        <v>5479</v>
      </c>
      <c r="AF547" s="12" t="s">
        <v>5478</v>
      </c>
      <c r="AG547" s="12" t="s">
        <v>5477</v>
      </c>
      <c r="AH547" s="12"/>
      <c r="AI547" s="12" t="s">
        <v>5440</v>
      </c>
      <c r="AJ547" s="12" t="s">
        <v>3196</v>
      </c>
      <c r="AK547" s="12" t="s">
        <v>5427</v>
      </c>
      <c r="AL547" s="12" t="s">
        <v>5426</v>
      </c>
    </row>
    <row r="548" spans="1:38" hidden="1" x14ac:dyDescent="0.25">
      <c r="A548" s="17">
        <v>1030597287</v>
      </c>
      <c r="B548" s="14">
        <v>44922</v>
      </c>
      <c r="C548" s="12" t="s">
        <v>5440</v>
      </c>
      <c r="D548" s="12" t="s">
        <v>5482</v>
      </c>
      <c r="E548" s="12" t="s">
        <v>934</v>
      </c>
      <c r="F548" s="3" t="s">
        <v>933</v>
      </c>
      <c r="G548" s="12" t="s">
        <v>932</v>
      </c>
      <c r="H548" s="12" t="s">
        <v>963</v>
      </c>
      <c r="I548" s="12" t="s">
        <v>962</v>
      </c>
      <c r="J548" s="12" t="s">
        <v>931</v>
      </c>
      <c r="K548" s="12" t="s">
        <v>930</v>
      </c>
      <c r="L548" s="12" t="s">
        <v>929</v>
      </c>
      <c r="M548" s="4">
        <v>15439</v>
      </c>
      <c r="N548" s="4">
        <v>0</v>
      </c>
      <c r="O548" s="4">
        <v>15439</v>
      </c>
      <c r="P548" s="4">
        <v>0</v>
      </c>
      <c r="Q548" s="4">
        <v>15439</v>
      </c>
      <c r="R548" s="68">
        <f t="shared" si="8"/>
        <v>1</v>
      </c>
      <c r="S548" s="3" t="s">
        <v>928</v>
      </c>
      <c r="T548" s="12" t="s">
        <v>7292</v>
      </c>
      <c r="U548" s="12" t="s">
        <v>5481</v>
      </c>
      <c r="V548" s="12" t="s">
        <v>927</v>
      </c>
      <c r="W548" s="12" t="s">
        <v>926</v>
      </c>
      <c r="X548" s="12" t="s">
        <v>5480</v>
      </c>
      <c r="Y548" s="12" t="s">
        <v>925</v>
      </c>
      <c r="Z548" s="12" t="s">
        <v>1013</v>
      </c>
      <c r="AA548" s="12" t="s">
        <v>1012</v>
      </c>
      <c r="AB548" s="12" t="s">
        <v>5444</v>
      </c>
      <c r="AC548" s="13">
        <v>40422</v>
      </c>
      <c r="AD548" s="12" t="s">
        <v>4551</v>
      </c>
      <c r="AE548" s="12" t="s">
        <v>5479</v>
      </c>
      <c r="AF548" s="12" t="s">
        <v>5478</v>
      </c>
      <c r="AG548" s="12" t="s">
        <v>5477</v>
      </c>
      <c r="AH548" s="12"/>
      <c r="AI548" s="12" t="s">
        <v>5440</v>
      </c>
      <c r="AJ548" s="12" t="s">
        <v>3196</v>
      </c>
      <c r="AK548" s="12" t="s">
        <v>5427</v>
      </c>
      <c r="AL548" s="12" t="s">
        <v>5426</v>
      </c>
    </row>
    <row r="549" spans="1:38" hidden="1" x14ac:dyDescent="0.25">
      <c r="A549" s="17">
        <v>1030597287</v>
      </c>
      <c r="B549" s="14">
        <v>44922</v>
      </c>
      <c r="C549" s="12" t="s">
        <v>5440</v>
      </c>
      <c r="D549" s="12" t="s">
        <v>5482</v>
      </c>
      <c r="E549" s="12" t="s">
        <v>934</v>
      </c>
      <c r="F549" s="3" t="s">
        <v>933</v>
      </c>
      <c r="G549" s="12" t="s">
        <v>932</v>
      </c>
      <c r="H549" s="12" t="s">
        <v>3191</v>
      </c>
      <c r="I549" s="12" t="s">
        <v>3190</v>
      </c>
      <c r="J549" s="12" t="s">
        <v>931</v>
      </c>
      <c r="K549" s="12" t="s">
        <v>930</v>
      </c>
      <c r="L549" s="12" t="s">
        <v>929</v>
      </c>
      <c r="M549" s="4">
        <v>17287</v>
      </c>
      <c r="N549" s="4">
        <v>0</v>
      </c>
      <c r="O549" s="4">
        <v>17287</v>
      </c>
      <c r="P549" s="4">
        <v>0</v>
      </c>
      <c r="Q549" s="4">
        <v>17287</v>
      </c>
      <c r="R549" s="68">
        <f t="shared" si="8"/>
        <v>1</v>
      </c>
      <c r="S549" s="3" t="s">
        <v>928</v>
      </c>
      <c r="T549" s="12" t="s">
        <v>7292</v>
      </c>
      <c r="U549" s="12" t="s">
        <v>5481</v>
      </c>
      <c r="V549" s="12" t="s">
        <v>927</v>
      </c>
      <c r="W549" s="12" t="s">
        <v>926</v>
      </c>
      <c r="X549" s="12" t="s">
        <v>5480</v>
      </c>
      <c r="Y549" s="12" t="s">
        <v>925</v>
      </c>
      <c r="Z549" s="12" t="s">
        <v>1013</v>
      </c>
      <c r="AA549" s="12" t="s">
        <v>1012</v>
      </c>
      <c r="AB549" s="12" t="s">
        <v>5444</v>
      </c>
      <c r="AC549" s="13">
        <v>40422</v>
      </c>
      <c r="AD549" s="12" t="s">
        <v>4551</v>
      </c>
      <c r="AE549" s="12" t="s">
        <v>5479</v>
      </c>
      <c r="AF549" s="12" t="s">
        <v>5478</v>
      </c>
      <c r="AG549" s="12" t="s">
        <v>5477</v>
      </c>
      <c r="AH549" s="12"/>
      <c r="AI549" s="12" t="s">
        <v>5440</v>
      </c>
      <c r="AJ549" s="12" t="s">
        <v>3196</v>
      </c>
      <c r="AK549" s="12" t="s">
        <v>5427</v>
      </c>
      <c r="AL549" s="12" t="s">
        <v>5426</v>
      </c>
    </row>
    <row r="550" spans="1:38" hidden="1" x14ac:dyDescent="0.25">
      <c r="A550" s="17">
        <v>1018424277</v>
      </c>
      <c r="B550" s="14">
        <v>45022</v>
      </c>
      <c r="C550" s="12" t="s">
        <v>5440</v>
      </c>
      <c r="D550" s="12" t="s">
        <v>5476</v>
      </c>
      <c r="E550" s="12" t="s">
        <v>934</v>
      </c>
      <c r="F550" s="3" t="s">
        <v>933</v>
      </c>
      <c r="G550" s="12" t="s">
        <v>932</v>
      </c>
      <c r="H550" s="12" t="s">
        <v>940</v>
      </c>
      <c r="I550" s="12" t="s">
        <v>939</v>
      </c>
      <c r="J550" s="12" t="s">
        <v>931</v>
      </c>
      <c r="K550" s="12" t="s">
        <v>930</v>
      </c>
      <c r="L550" s="12" t="s">
        <v>929</v>
      </c>
      <c r="M550" s="4">
        <v>127791</v>
      </c>
      <c r="N550" s="4">
        <v>0</v>
      </c>
      <c r="O550" s="4">
        <v>127791</v>
      </c>
      <c r="P550" s="4">
        <v>0</v>
      </c>
      <c r="Q550" s="4">
        <v>127791</v>
      </c>
      <c r="R550" s="68">
        <f t="shared" si="8"/>
        <v>1</v>
      </c>
      <c r="S550" s="3" t="s">
        <v>928</v>
      </c>
      <c r="T550" s="12" t="s">
        <v>7289</v>
      </c>
      <c r="U550" s="12" t="s">
        <v>5446</v>
      </c>
      <c r="V550" s="12" t="s">
        <v>927</v>
      </c>
      <c r="W550" s="12" t="s">
        <v>926</v>
      </c>
      <c r="X550" s="12" t="s">
        <v>5445</v>
      </c>
      <c r="Y550" s="12" t="s">
        <v>925</v>
      </c>
      <c r="Z550" s="12" t="s">
        <v>984</v>
      </c>
      <c r="AA550" s="12" t="s">
        <v>983</v>
      </c>
      <c r="AB550" s="12" t="s">
        <v>936</v>
      </c>
      <c r="AC550" s="13">
        <v>522</v>
      </c>
      <c r="AD550" s="12" t="s">
        <v>5475</v>
      </c>
      <c r="AE550" s="12" t="s">
        <v>5474</v>
      </c>
      <c r="AF550" s="12" t="s">
        <v>5473</v>
      </c>
      <c r="AG550" s="12" t="s">
        <v>5472</v>
      </c>
      <c r="AH550" s="12"/>
      <c r="AI550" s="12" t="s">
        <v>5440</v>
      </c>
      <c r="AJ550" s="12" t="s">
        <v>3196</v>
      </c>
      <c r="AK550" s="12" t="s">
        <v>5427</v>
      </c>
      <c r="AL550" s="12" t="s">
        <v>5426</v>
      </c>
    </row>
    <row r="551" spans="1:38" hidden="1" x14ac:dyDescent="0.25">
      <c r="A551" s="17">
        <v>1018424277</v>
      </c>
      <c r="B551" s="14">
        <v>45022</v>
      </c>
      <c r="C551" s="12" t="s">
        <v>5440</v>
      </c>
      <c r="D551" s="12" t="s">
        <v>5476</v>
      </c>
      <c r="E551" s="12" t="s">
        <v>934</v>
      </c>
      <c r="F551" s="3" t="s">
        <v>933</v>
      </c>
      <c r="G551" s="12" t="s">
        <v>932</v>
      </c>
      <c r="H551" s="12" t="s">
        <v>3188</v>
      </c>
      <c r="I551" s="12" t="s">
        <v>3187</v>
      </c>
      <c r="J551" s="12" t="s">
        <v>931</v>
      </c>
      <c r="K551" s="12" t="s">
        <v>930</v>
      </c>
      <c r="L551" s="12" t="s">
        <v>929</v>
      </c>
      <c r="M551" s="4">
        <v>167493</v>
      </c>
      <c r="N551" s="4">
        <v>0</v>
      </c>
      <c r="O551" s="4">
        <v>167493</v>
      </c>
      <c r="P551" s="4">
        <v>0</v>
      </c>
      <c r="Q551" s="4">
        <v>167493</v>
      </c>
      <c r="R551" s="68">
        <f t="shared" si="8"/>
        <v>1</v>
      </c>
      <c r="S551" s="3" t="s">
        <v>928</v>
      </c>
      <c r="T551" s="12" t="s">
        <v>7289</v>
      </c>
      <c r="U551" s="12" t="s">
        <v>5446</v>
      </c>
      <c r="V551" s="12" t="s">
        <v>927</v>
      </c>
      <c r="W551" s="12" t="s">
        <v>926</v>
      </c>
      <c r="X551" s="12" t="s">
        <v>5445</v>
      </c>
      <c r="Y551" s="12" t="s">
        <v>925</v>
      </c>
      <c r="Z551" s="12" t="s">
        <v>984</v>
      </c>
      <c r="AA551" s="12" t="s">
        <v>983</v>
      </c>
      <c r="AB551" s="12" t="s">
        <v>936</v>
      </c>
      <c r="AC551" s="13">
        <v>522</v>
      </c>
      <c r="AD551" s="12" t="s">
        <v>5475</v>
      </c>
      <c r="AE551" s="12" t="s">
        <v>5474</v>
      </c>
      <c r="AF551" s="12" t="s">
        <v>5473</v>
      </c>
      <c r="AG551" s="12" t="s">
        <v>5472</v>
      </c>
      <c r="AH551" s="12"/>
      <c r="AI551" s="12" t="s">
        <v>5440</v>
      </c>
      <c r="AJ551" s="12" t="s">
        <v>3196</v>
      </c>
      <c r="AK551" s="12" t="s">
        <v>5427</v>
      </c>
      <c r="AL551" s="12" t="s">
        <v>5426</v>
      </c>
    </row>
    <row r="552" spans="1:38" hidden="1" x14ac:dyDescent="0.25">
      <c r="A552" s="17">
        <v>1018424277</v>
      </c>
      <c r="B552" s="14">
        <v>45022</v>
      </c>
      <c r="C552" s="12" t="s">
        <v>5440</v>
      </c>
      <c r="D552" s="12" t="s">
        <v>5476</v>
      </c>
      <c r="E552" s="12" t="s">
        <v>934</v>
      </c>
      <c r="F552" s="3" t="s">
        <v>933</v>
      </c>
      <c r="G552" s="12" t="s">
        <v>932</v>
      </c>
      <c r="H552" s="12" t="s">
        <v>938</v>
      </c>
      <c r="I552" s="12" t="s">
        <v>937</v>
      </c>
      <c r="J552" s="12" t="s">
        <v>931</v>
      </c>
      <c r="K552" s="12" t="s">
        <v>930</v>
      </c>
      <c r="L552" s="12" t="s">
        <v>929</v>
      </c>
      <c r="M552" s="4">
        <v>16253</v>
      </c>
      <c r="N552" s="4">
        <v>0</v>
      </c>
      <c r="O552" s="4">
        <v>16253</v>
      </c>
      <c r="P552" s="4">
        <v>0</v>
      </c>
      <c r="Q552" s="4">
        <v>16253</v>
      </c>
      <c r="R552" s="68">
        <f t="shared" si="8"/>
        <v>1</v>
      </c>
      <c r="S552" s="3" t="s">
        <v>928</v>
      </c>
      <c r="T552" s="12" t="s">
        <v>7289</v>
      </c>
      <c r="U552" s="12" t="s">
        <v>5446</v>
      </c>
      <c r="V552" s="12" t="s">
        <v>927</v>
      </c>
      <c r="W552" s="12" t="s">
        <v>926</v>
      </c>
      <c r="X552" s="12" t="s">
        <v>5445</v>
      </c>
      <c r="Y552" s="12" t="s">
        <v>925</v>
      </c>
      <c r="Z552" s="12" t="s">
        <v>984</v>
      </c>
      <c r="AA552" s="12" t="s">
        <v>983</v>
      </c>
      <c r="AB552" s="12" t="s">
        <v>936</v>
      </c>
      <c r="AC552" s="13">
        <v>522</v>
      </c>
      <c r="AD552" s="12" t="s">
        <v>5475</v>
      </c>
      <c r="AE552" s="12" t="s">
        <v>5474</v>
      </c>
      <c r="AF552" s="12" t="s">
        <v>5473</v>
      </c>
      <c r="AG552" s="12" t="s">
        <v>5472</v>
      </c>
      <c r="AH552" s="12"/>
      <c r="AI552" s="12" t="s">
        <v>5440</v>
      </c>
      <c r="AJ552" s="12" t="s">
        <v>3196</v>
      </c>
      <c r="AK552" s="12" t="s">
        <v>5427</v>
      </c>
      <c r="AL552" s="12" t="s">
        <v>5426</v>
      </c>
    </row>
    <row r="553" spans="1:38" hidden="1" x14ac:dyDescent="0.25">
      <c r="A553" s="17">
        <v>1002966872</v>
      </c>
      <c r="B553" s="14">
        <v>45122</v>
      </c>
      <c r="C553" s="12" t="s">
        <v>5440</v>
      </c>
      <c r="D553" s="12" t="s">
        <v>5471</v>
      </c>
      <c r="E553" s="12" t="s">
        <v>934</v>
      </c>
      <c r="F553" s="3" t="s">
        <v>933</v>
      </c>
      <c r="G553" s="12" t="s">
        <v>932</v>
      </c>
      <c r="H553" s="12" t="s">
        <v>967</v>
      </c>
      <c r="I553" s="12" t="s">
        <v>966</v>
      </c>
      <c r="J553" s="12" t="s">
        <v>931</v>
      </c>
      <c r="K553" s="12" t="s">
        <v>930</v>
      </c>
      <c r="L553" s="12" t="s">
        <v>929</v>
      </c>
      <c r="M553" s="4">
        <v>349807</v>
      </c>
      <c r="N553" s="4">
        <v>0</v>
      </c>
      <c r="O553" s="4">
        <v>349807</v>
      </c>
      <c r="P553" s="4">
        <v>0</v>
      </c>
      <c r="Q553" s="4">
        <v>349807</v>
      </c>
      <c r="R553" s="68">
        <f t="shared" si="8"/>
        <v>1</v>
      </c>
      <c r="S553" s="3" t="s">
        <v>928</v>
      </c>
      <c r="T553" s="12" t="s">
        <v>7291</v>
      </c>
      <c r="U553" s="12" t="s">
        <v>5466</v>
      </c>
      <c r="V553" s="12" t="s">
        <v>927</v>
      </c>
      <c r="W553" s="12" t="s">
        <v>926</v>
      </c>
      <c r="X553" s="12" t="s">
        <v>5465</v>
      </c>
      <c r="Y553" s="12" t="s">
        <v>925</v>
      </c>
      <c r="Z553" s="12" t="s">
        <v>924</v>
      </c>
      <c r="AA553" s="12" t="s">
        <v>923</v>
      </c>
      <c r="AB553" s="12" t="s">
        <v>5444</v>
      </c>
      <c r="AC553" s="13">
        <v>40422</v>
      </c>
      <c r="AD553" s="12" t="s">
        <v>4628</v>
      </c>
      <c r="AE553" s="12" t="s">
        <v>5470</v>
      </c>
      <c r="AF553" s="12" t="s">
        <v>5469</v>
      </c>
      <c r="AG553" s="12" t="s">
        <v>5468</v>
      </c>
      <c r="AH553" s="12"/>
      <c r="AI553" s="12" t="s">
        <v>5440</v>
      </c>
      <c r="AJ553" s="12" t="s">
        <v>3196</v>
      </c>
      <c r="AK553" s="12" t="s">
        <v>5427</v>
      </c>
      <c r="AL553" s="12" t="s">
        <v>5426</v>
      </c>
    </row>
    <row r="554" spans="1:38" hidden="1" x14ac:dyDescent="0.25">
      <c r="A554" s="17">
        <v>1002966872</v>
      </c>
      <c r="B554" s="14">
        <v>45122</v>
      </c>
      <c r="C554" s="12" t="s">
        <v>5440</v>
      </c>
      <c r="D554" s="12" t="s">
        <v>5471</v>
      </c>
      <c r="E554" s="12" t="s">
        <v>934</v>
      </c>
      <c r="F554" s="3" t="s">
        <v>933</v>
      </c>
      <c r="G554" s="12" t="s">
        <v>932</v>
      </c>
      <c r="H554" s="12" t="s">
        <v>3193</v>
      </c>
      <c r="I554" s="12" t="s">
        <v>3192</v>
      </c>
      <c r="J554" s="12" t="s">
        <v>931</v>
      </c>
      <c r="K554" s="12" t="s">
        <v>930</v>
      </c>
      <c r="L554" s="12" t="s">
        <v>929</v>
      </c>
      <c r="M554" s="4">
        <v>14715</v>
      </c>
      <c r="N554" s="4">
        <v>0</v>
      </c>
      <c r="O554" s="4">
        <v>14715</v>
      </c>
      <c r="P554" s="4">
        <v>0</v>
      </c>
      <c r="Q554" s="4">
        <v>14715</v>
      </c>
      <c r="R554" s="68">
        <f t="shared" si="8"/>
        <v>1</v>
      </c>
      <c r="S554" s="3" t="s">
        <v>928</v>
      </c>
      <c r="T554" s="12" t="s">
        <v>7291</v>
      </c>
      <c r="U554" s="12" t="s">
        <v>5466</v>
      </c>
      <c r="V554" s="12" t="s">
        <v>927</v>
      </c>
      <c r="W554" s="12" t="s">
        <v>926</v>
      </c>
      <c r="X554" s="12" t="s">
        <v>5465</v>
      </c>
      <c r="Y554" s="12" t="s">
        <v>925</v>
      </c>
      <c r="Z554" s="12" t="s">
        <v>924</v>
      </c>
      <c r="AA554" s="12" t="s">
        <v>923</v>
      </c>
      <c r="AB554" s="12" t="s">
        <v>5444</v>
      </c>
      <c r="AC554" s="13">
        <v>40422</v>
      </c>
      <c r="AD554" s="12" t="s">
        <v>4628</v>
      </c>
      <c r="AE554" s="12" t="s">
        <v>5470</v>
      </c>
      <c r="AF554" s="12" t="s">
        <v>5469</v>
      </c>
      <c r="AG554" s="12" t="s">
        <v>5468</v>
      </c>
      <c r="AH554" s="12"/>
      <c r="AI554" s="12" t="s">
        <v>5440</v>
      </c>
      <c r="AJ554" s="12" t="s">
        <v>3196</v>
      </c>
      <c r="AK554" s="12" t="s">
        <v>5427</v>
      </c>
      <c r="AL554" s="12" t="s">
        <v>5426</v>
      </c>
    </row>
    <row r="555" spans="1:38" hidden="1" x14ac:dyDescent="0.25">
      <c r="A555" s="17">
        <v>1002966872</v>
      </c>
      <c r="B555" s="14">
        <v>45122</v>
      </c>
      <c r="C555" s="12" t="s">
        <v>5440</v>
      </c>
      <c r="D555" s="12" t="s">
        <v>5471</v>
      </c>
      <c r="E555" s="12" t="s">
        <v>934</v>
      </c>
      <c r="F555" s="3" t="s">
        <v>933</v>
      </c>
      <c r="G555" s="12" t="s">
        <v>932</v>
      </c>
      <c r="H555" s="12" t="s">
        <v>963</v>
      </c>
      <c r="I555" s="12" t="s">
        <v>962</v>
      </c>
      <c r="J555" s="12" t="s">
        <v>931</v>
      </c>
      <c r="K555" s="12" t="s">
        <v>930</v>
      </c>
      <c r="L555" s="12" t="s">
        <v>929</v>
      </c>
      <c r="M555" s="4">
        <v>10203</v>
      </c>
      <c r="N555" s="4">
        <v>0</v>
      </c>
      <c r="O555" s="4">
        <v>10203</v>
      </c>
      <c r="P555" s="4">
        <v>0</v>
      </c>
      <c r="Q555" s="4">
        <v>10203</v>
      </c>
      <c r="R555" s="68">
        <f t="shared" si="8"/>
        <v>1</v>
      </c>
      <c r="S555" s="3" t="s">
        <v>928</v>
      </c>
      <c r="T555" s="12" t="s">
        <v>7291</v>
      </c>
      <c r="U555" s="12" t="s">
        <v>5466</v>
      </c>
      <c r="V555" s="12" t="s">
        <v>927</v>
      </c>
      <c r="W555" s="12" t="s">
        <v>926</v>
      </c>
      <c r="X555" s="12" t="s">
        <v>5465</v>
      </c>
      <c r="Y555" s="12" t="s">
        <v>925</v>
      </c>
      <c r="Z555" s="12" t="s">
        <v>924</v>
      </c>
      <c r="AA555" s="12" t="s">
        <v>923</v>
      </c>
      <c r="AB555" s="12" t="s">
        <v>5444</v>
      </c>
      <c r="AC555" s="13">
        <v>40422</v>
      </c>
      <c r="AD555" s="12" t="s">
        <v>4628</v>
      </c>
      <c r="AE555" s="12" t="s">
        <v>5470</v>
      </c>
      <c r="AF555" s="12" t="s">
        <v>5469</v>
      </c>
      <c r="AG555" s="12" t="s">
        <v>5468</v>
      </c>
      <c r="AH555" s="12"/>
      <c r="AI555" s="12" t="s">
        <v>5440</v>
      </c>
      <c r="AJ555" s="12" t="s">
        <v>3196</v>
      </c>
      <c r="AK555" s="12" t="s">
        <v>5427</v>
      </c>
      <c r="AL555" s="12" t="s">
        <v>5426</v>
      </c>
    </row>
    <row r="556" spans="1:38" hidden="1" x14ac:dyDescent="0.25">
      <c r="A556" s="17">
        <v>1002966872</v>
      </c>
      <c r="B556" s="14">
        <v>45122</v>
      </c>
      <c r="C556" s="12" t="s">
        <v>5440</v>
      </c>
      <c r="D556" s="12" t="s">
        <v>5471</v>
      </c>
      <c r="E556" s="12" t="s">
        <v>934</v>
      </c>
      <c r="F556" s="3" t="s">
        <v>933</v>
      </c>
      <c r="G556" s="12" t="s">
        <v>932</v>
      </c>
      <c r="H556" s="12" t="s">
        <v>3191</v>
      </c>
      <c r="I556" s="12" t="s">
        <v>3190</v>
      </c>
      <c r="J556" s="12" t="s">
        <v>931</v>
      </c>
      <c r="K556" s="12" t="s">
        <v>930</v>
      </c>
      <c r="L556" s="12" t="s">
        <v>929</v>
      </c>
      <c r="M556" s="4">
        <v>30239</v>
      </c>
      <c r="N556" s="4">
        <v>0</v>
      </c>
      <c r="O556" s="4">
        <v>30239</v>
      </c>
      <c r="P556" s="4">
        <v>0</v>
      </c>
      <c r="Q556" s="4">
        <v>30239</v>
      </c>
      <c r="R556" s="68">
        <f t="shared" si="8"/>
        <v>1</v>
      </c>
      <c r="S556" s="3" t="s">
        <v>928</v>
      </c>
      <c r="T556" s="12" t="s">
        <v>7291</v>
      </c>
      <c r="U556" s="12" t="s">
        <v>5466</v>
      </c>
      <c r="V556" s="12" t="s">
        <v>927</v>
      </c>
      <c r="W556" s="12" t="s">
        <v>926</v>
      </c>
      <c r="X556" s="12" t="s">
        <v>5465</v>
      </c>
      <c r="Y556" s="12" t="s">
        <v>925</v>
      </c>
      <c r="Z556" s="12" t="s">
        <v>924</v>
      </c>
      <c r="AA556" s="12" t="s">
        <v>923</v>
      </c>
      <c r="AB556" s="12" t="s">
        <v>5444</v>
      </c>
      <c r="AC556" s="13">
        <v>40422</v>
      </c>
      <c r="AD556" s="12" t="s">
        <v>4628</v>
      </c>
      <c r="AE556" s="12" t="s">
        <v>5470</v>
      </c>
      <c r="AF556" s="12" t="s">
        <v>5469</v>
      </c>
      <c r="AG556" s="12" t="s">
        <v>5468</v>
      </c>
      <c r="AH556" s="12"/>
      <c r="AI556" s="12" t="s">
        <v>5440</v>
      </c>
      <c r="AJ556" s="12" t="s">
        <v>3196</v>
      </c>
      <c r="AK556" s="12" t="s">
        <v>5427</v>
      </c>
      <c r="AL556" s="12" t="s">
        <v>5426</v>
      </c>
    </row>
    <row r="557" spans="1:38" hidden="1" x14ac:dyDescent="0.25">
      <c r="A557" s="17">
        <v>1002966872</v>
      </c>
      <c r="B557" s="14">
        <v>45222</v>
      </c>
      <c r="C557" s="12" t="s">
        <v>5440</v>
      </c>
      <c r="D557" s="12" t="s">
        <v>5467</v>
      </c>
      <c r="E557" s="12" t="s">
        <v>934</v>
      </c>
      <c r="F557" s="3" t="s">
        <v>933</v>
      </c>
      <c r="G557" s="12" t="s">
        <v>932</v>
      </c>
      <c r="H557" s="12" t="s">
        <v>940</v>
      </c>
      <c r="I557" s="12" t="s">
        <v>939</v>
      </c>
      <c r="J557" s="12" t="s">
        <v>931</v>
      </c>
      <c r="K557" s="12" t="s">
        <v>930</v>
      </c>
      <c r="L557" s="12" t="s">
        <v>929</v>
      </c>
      <c r="M557" s="4">
        <v>14926</v>
      </c>
      <c r="N557" s="4">
        <v>0</v>
      </c>
      <c r="O557" s="4">
        <v>14926</v>
      </c>
      <c r="P557" s="4">
        <v>0</v>
      </c>
      <c r="Q557" s="4">
        <v>14926</v>
      </c>
      <c r="R557" s="68">
        <f t="shared" si="8"/>
        <v>1</v>
      </c>
      <c r="S557" s="3" t="s">
        <v>928</v>
      </c>
      <c r="T557" s="12" t="s">
        <v>7291</v>
      </c>
      <c r="U557" s="12" t="s">
        <v>5466</v>
      </c>
      <c r="V557" s="12" t="s">
        <v>927</v>
      </c>
      <c r="W557" s="12" t="s">
        <v>926</v>
      </c>
      <c r="X557" s="12" t="s">
        <v>5465</v>
      </c>
      <c r="Y557" s="12" t="s">
        <v>925</v>
      </c>
      <c r="Z557" s="12" t="s">
        <v>924</v>
      </c>
      <c r="AA557" s="12" t="s">
        <v>923</v>
      </c>
      <c r="AB557" s="12" t="s">
        <v>936</v>
      </c>
      <c r="AC557" s="13">
        <v>522</v>
      </c>
      <c r="AD557" s="12" t="s">
        <v>4651</v>
      </c>
      <c r="AE557" s="12" t="s">
        <v>5464</v>
      </c>
      <c r="AF557" s="12" t="s">
        <v>5463</v>
      </c>
      <c r="AG557" s="12" t="s">
        <v>5462</v>
      </c>
      <c r="AH557" s="12"/>
      <c r="AI557" s="12" t="s">
        <v>5440</v>
      </c>
      <c r="AJ557" s="12" t="s">
        <v>3196</v>
      </c>
      <c r="AK557" s="12" t="s">
        <v>5427</v>
      </c>
      <c r="AL557" s="12" t="s">
        <v>5426</v>
      </c>
    </row>
    <row r="558" spans="1:38" hidden="1" x14ac:dyDescent="0.25">
      <c r="A558" s="17">
        <v>1002966872</v>
      </c>
      <c r="B558" s="14">
        <v>45222</v>
      </c>
      <c r="C558" s="12" t="s">
        <v>5440</v>
      </c>
      <c r="D558" s="12" t="s">
        <v>5467</v>
      </c>
      <c r="E558" s="12" t="s">
        <v>934</v>
      </c>
      <c r="F558" s="3" t="s">
        <v>933</v>
      </c>
      <c r="G558" s="12" t="s">
        <v>932</v>
      </c>
      <c r="H558" s="12" t="s">
        <v>3188</v>
      </c>
      <c r="I558" s="12" t="s">
        <v>3187</v>
      </c>
      <c r="J558" s="12" t="s">
        <v>931</v>
      </c>
      <c r="K558" s="12" t="s">
        <v>930</v>
      </c>
      <c r="L558" s="12" t="s">
        <v>929</v>
      </c>
      <c r="M558" s="4">
        <v>17960</v>
      </c>
      <c r="N558" s="4">
        <v>0</v>
      </c>
      <c r="O558" s="4">
        <v>17960</v>
      </c>
      <c r="P558" s="4">
        <v>0</v>
      </c>
      <c r="Q558" s="4">
        <v>17960</v>
      </c>
      <c r="R558" s="68">
        <f t="shared" si="8"/>
        <v>1</v>
      </c>
      <c r="S558" s="3" t="s">
        <v>928</v>
      </c>
      <c r="T558" s="12" t="s">
        <v>7291</v>
      </c>
      <c r="U558" s="12" t="s">
        <v>5466</v>
      </c>
      <c r="V558" s="12" t="s">
        <v>927</v>
      </c>
      <c r="W558" s="12" t="s">
        <v>926</v>
      </c>
      <c r="X558" s="12" t="s">
        <v>5465</v>
      </c>
      <c r="Y558" s="12" t="s">
        <v>925</v>
      </c>
      <c r="Z558" s="12" t="s">
        <v>924</v>
      </c>
      <c r="AA558" s="12" t="s">
        <v>923</v>
      </c>
      <c r="AB558" s="12" t="s">
        <v>936</v>
      </c>
      <c r="AC558" s="13">
        <v>522</v>
      </c>
      <c r="AD558" s="12" t="s">
        <v>4651</v>
      </c>
      <c r="AE558" s="12" t="s">
        <v>5464</v>
      </c>
      <c r="AF558" s="12" t="s">
        <v>5463</v>
      </c>
      <c r="AG558" s="12" t="s">
        <v>5462</v>
      </c>
      <c r="AH558" s="12"/>
      <c r="AI558" s="12" t="s">
        <v>5440</v>
      </c>
      <c r="AJ558" s="12" t="s">
        <v>3196</v>
      </c>
      <c r="AK558" s="12" t="s">
        <v>5427</v>
      </c>
      <c r="AL558" s="12" t="s">
        <v>5426</v>
      </c>
    </row>
    <row r="559" spans="1:38" hidden="1" x14ac:dyDescent="0.25">
      <c r="A559" s="17">
        <v>1002966872</v>
      </c>
      <c r="B559" s="14">
        <v>45222</v>
      </c>
      <c r="C559" s="12" t="s">
        <v>5440</v>
      </c>
      <c r="D559" s="12" t="s">
        <v>5467</v>
      </c>
      <c r="E559" s="12" t="s">
        <v>934</v>
      </c>
      <c r="F559" s="3" t="s">
        <v>933</v>
      </c>
      <c r="G559" s="12" t="s">
        <v>932</v>
      </c>
      <c r="H559" s="12" t="s">
        <v>938</v>
      </c>
      <c r="I559" s="12" t="s">
        <v>937</v>
      </c>
      <c r="J559" s="12" t="s">
        <v>931</v>
      </c>
      <c r="K559" s="12" t="s">
        <v>930</v>
      </c>
      <c r="L559" s="12" t="s">
        <v>929</v>
      </c>
      <c r="M559" s="4">
        <v>1957</v>
      </c>
      <c r="N559" s="4">
        <v>0</v>
      </c>
      <c r="O559" s="4">
        <v>1957</v>
      </c>
      <c r="P559" s="4">
        <v>0</v>
      </c>
      <c r="Q559" s="4">
        <v>1957</v>
      </c>
      <c r="R559" s="68">
        <f t="shared" si="8"/>
        <v>1</v>
      </c>
      <c r="S559" s="3" t="s">
        <v>928</v>
      </c>
      <c r="T559" s="12" t="s">
        <v>7291</v>
      </c>
      <c r="U559" s="12" t="s">
        <v>5466</v>
      </c>
      <c r="V559" s="12" t="s">
        <v>927</v>
      </c>
      <c r="W559" s="12" t="s">
        <v>926</v>
      </c>
      <c r="X559" s="12" t="s">
        <v>5465</v>
      </c>
      <c r="Y559" s="12" t="s">
        <v>925</v>
      </c>
      <c r="Z559" s="12" t="s">
        <v>924</v>
      </c>
      <c r="AA559" s="12" t="s">
        <v>923</v>
      </c>
      <c r="AB559" s="12" t="s">
        <v>936</v>
      </c>
      <c r="AC559" s="13">
        <v>522</v>
      </c>
      <c r="AD559" s="12" t="s">
        <v>4651</v>
      </c>
      <c r="AE559" s="12" t="s">
        <v>5464</v>
      </c>
      <c r="AF559" s="12" t="s">
        <v>5463</v>
      </c>
      <c r="AG559" s="12" t="s">
        <v>5462</v>
      </c>
      <c r="AH559" s="12"/>
      <c r="AI559" s="12" t="s">
        <v>5440</v>
      </c>
      <c r="AJ559" s="12" t="s">
        <v>3196</v>
      </c>
      <c r="AK559" s="12" t="s">
        <v>5427</v>
      </c>
      <c r="AL559" s="12" t="s">
        <v>5426</v>
      </c>
    </row>
    <row r="560" spans="1:38" hidden="1" x14ac:dyDescent="0.25">
      <c r="A560" s="17">
        <v>1053833082</v>
      </c>
      <c r="B560" s="14">
        <v>45322</v>
      </c>
      <c r="C560" s="12" t="s">
        <v>5440</v>
      </c>
      <c r="D560" s="12" t="s">
        <v>5461</v>
      </c>
      <c r="E560" s="12" t="s">
        <v>934</v>
      </c>
      <c r="F560" s="3" t="s">
        <v>933</v>
      </c>
      <c r="G560" s="12" t="s">
        <v>932</v>
      </c>
      <c r="H560" s="12" t="s">
        <v>940</v>
      </c>
      <c r="I560" s="12" t="s">
        <v>939</v>
      </c>
      <c r="J560" s="12" t="s">
        <v>931</v>
      </c>
      <c r="K560" s="12" t="s">
        <v>930</v>
      </c>
      <c r="L560" s="12" t="s">
        <v>929</v>
      </c>
      <c r="M560" s="4">
        <v>5889</v>
      </c>
      <c r="N560" s="4">
        <v>0</v>
      </c>
      <c r="O560" s="4">
        <v>5889</v>
      </c>
      <c r="P560" s="4">
        <v>0</v>
      </c>
      <c r="Q560" s="4">
        <v>5889</v>
      </c>
      <c r="R560" s="68">
        <f t="shared" si="8"/>
        <v>1</v>
      </c>
      <c r="S560" s="3" t="s">
        <v>928</v>
      </c>
      <c r="T560" s="12" t="s">
        <v>7290</v>
      </c>
      <c r="U560" s="12" t="s">
        <v>5456</v>
      </c>
      <c r="V560" s="12" t="s">
        <v>927</v>
      </c>
      <c r="W560" s="12" t="s">
        <v>926</v>
      </c>
      <c r="X560" s="12" t="s">
        <v>5455</v>
      </c>
      <c r="Y560" s="12" t="s">
        <v>925</v>
      </c>
      <c r="Z560" s="12" t="s">
        <v>984</v>
      </c>
      <c r="AA560" s="12" t="s">
        <v>983</v>
      </c>
      <c r="AB560" s="12" t="s">
        <v>936</v>
      </c>
      <c r="AC560" s="13">
        <v>522</v>
      </c>
      <c r="AD560" s="12" t="s">
        <v>4952</v>
      </c>
      <c r="AE560" s="12" t="s">
        <v>5460</v>
      </c>
      <c r="AF560" s="12" t="s">
        <v>5459</v>
      </c>
      <c r="AG560" s="12" t="s">
        <v>5458</v>
      </c>
      <c r="AH560" s="12"/>
      <c r="AI560" s="12" t="s">
        <v>5440</v>
      </c>
      <c r="AJ560" s="12" t="s">
        <v>3196</v>
      </c>
      <c r="AK560" s="12" t="s">
        <v>5427</v>
      </c>
      <c r="AL560" s="12" t="s">
        <v>5426</v>
      </c>
    </row>
    <row r="561" spans="1:38" hidden="1" x14ac:dyDescent="0.25">
      <c r="A561" s="17">
        <v>1053833082</v>
      </c>
      <c r="B561" s="14">
        <v>45322</v>
      </c>
      <c r="C561" s="12" t="s">
        <v>5440</v>
      </c>
      <c r="D561" s="12" t="s">
        <v>5461</v>
      </c>
      <c r="E561" s="12" t="s">
        <v>934</v>
      </c>
      <c r="F561" s="3" t="s">
        <v>933</v>
      </c>
      <c r="G561" s="12" t="s">
        <v>932</v>
      </c>
      <c r="H561" s="12" t="s">
        <v>3188</v>
      </c>
      <c r="I561" s="12" t="s">
        <v>3187</v>
      </c>
      <c r="J561" s="12" t="s">
        <v>931</v>
      </c>
      <c r="K561" s="12" t="s">
        <v>930</v>
      </c>
      <c r="L561" s="12" t="s">
        <v>929</v>
      </c>
      <c r="M561" s="4">
        <v>5889</v>
      </c>
      <c r="N561" s="4">
        <v>0</v>
      </c>
      <c r="O561" s="4">
        <v>5889</v>
      </c>
      <c r="P561" s="4">
        <v>0</v>
      </c>
      <c r="Q561" s="4">
        <v>5889</v>
      </c>
      <c r="R561" s="68">
        <f t="shared" si="8"/>
        <v>1</v>
      </c>
      <c r="S561" s="3" t="s">
        <v>928</v>
      </c>
      <c r="T561" s="12" t="s">
        <v>7290</v>
      </c>
      <c r="U561" s="12" t="s">
        <v>5456</v>
      </c>
      <c r="V561" s="12" t="s">
        <v>927</v>
      </c>
      <c r="W561" s="12" t="s">
        <v>926</v>
      </c>
      <c r="X561" s="12" t="s">
        <v>5455</v>
      </c>
      <c r="Y561" s="12" t="s">
        <v>925</v>
      </c>
      <c r="Z561" s="12" t="s">
        <v>984</v>
      </c>
      <c r="AA561" s="12" t="s">
        <v>983</v>
      </c>
      <c r="AB561" s="12" t="s">
        <v>936</v>
      </c>
      <c r="AC561" s="13">
        <v>522</v>
      </c>
      <c r="AD561" s="12" t="s">
        <v>4952</v>
      </c>
      <c r="AE561" s="12" t="s">
        <v>5460</v>
      </c>
      <c r="AF561" s="12" t="s">
        <v>5459</v>
      </c>
      <c r="AG561" s="12" t="s">
        <v>5458</v>
      </c>
      <c r="AH561" s="12"/>
      <c r="AI561" s="12" t="s">
        <v>5440</v>
      </c>
      <c r="AJ561" s="12" t="s">
        <v>3196</v>
      </c>
      <c r="AK561" s="12" t="s">
        <v>5427</v>
      </c>
      <c r="AL561" s="12" t="s">
        <v>5426</v>
      </c>
    </row>
    <row r="562" spans="1:38" hidden="1" x14ac:dyDescent="0.25">
      <c r="A562" s="17">
        <v>1053833082</v>
      </c>
      <c r="B562" s="14">
        <v>45322</v>
      </c>
      <c r="C562" s="12" t="s">
        <v>5440</v>
      </c>
      <c r="D562" s="12" t="s">
        <v>5461</v>
      </c>
      <c r="E562" s="12" t="s">
        <v>934</v>
      </c>
      <c r="F562" s="3" t="s">
        <v>933</v>
      </c>
      <c r="G562" s="12" t="s">
        <v>932</v>
      </c>
      <c r="H562" s="12" t="s">
        <v>938</v>
      </c>
      <c r="I562" s="12" t="s">
        <v>937</v>
      </c>
      <c r="J562" s="12" t="s">
        <v>931</v>
      </c>
      <c r="K562" s="12" t="s">
        <v>930</v>
      </c>
      <c r="L562" s="12" t="s">
        <v>929</v>
      </c>
      <c r="M562" s="4">
        <v>779</v>
      </c>
      <c r="N562" s="4">
        <v>0</v>
      </c>
      <c r="O562" s="4">
        <v>779</v>
      </c>
      <c r="P562" s="4">
        <v>0</v>
      </c>
      <c r="Q562" s="4">
        <v>779</v>
      </c>
      <c r="R562" s="68">
        <f t="shared" si="8"/>
        <v>1</v>
      </c>
      <c r="S562" s="3" t="s">
        <v>928</v>
      </c>
      <c r="T562" s="12" t="s">
        <v>7290</v>
      </c>
      <c r="U562" s="12" t="s">
        <v>5456</v>
      </c>
      <c r="V562" s="12" t="s">
        <v>927</v>
      </c>
      <c r="W562" s="12" t="s">
        <v>926</v>
      </c>
      <c r="X562" s="12" t="s">
        <v>5455</v>
      </c>
      <c r="Y562" s="12" t="s">
        <v>925</v>
      </c>
      <c r="Z562" s="12" t="s">
        <v>984</v>
      </c>
      <c r="AA562" s="12" t="s">
        <v>983</v>
      </c>
      <c r="AB562" s="12" t="s">
        <v>936</v>
      </c>
      <c r="AC562" s="13">
        <v>522</v>
      </c>
      <c r="AD562" s="12" t="s">
        <v>4952</v>
      </c>
      <c r="AE562" s="12" t="s">
        <v>5460</v>
      </c>
      <c r="AF562" s="12" t="s">
        <v>5459</v>
      </c>
      <c r="AG562" s="12" t="s">
        <v>5458</v>
      </c>
      <c r="AH562" s="12"/>
      <c r="AI562" s="12" t="s">
        <v>5440</v>
      </c>
      <c r="AJ562" s="12" t="s">
        <v>3196</v>
      </c>
      <c r="AK562" s="12" t="s">
        <v>5427</v>
      </c>
      <c r="AL562" s="12" t="s">
        <v>5426</v>
      </c>
    </row>
    <row r="563" spans="1:38" hidden="1" x14ac:dyDescent="0.25">
      <c r="A563" s="17">
        <v>1053833082</v>
      </c>
      <c r="B563" s="14">
        <v>45422</v>
      </c>
      <c r="C563" s="12" t="s">
        <v>5440</v>
      </c>
      <c r="D563" s="12" t="s">
        <v>5457</v>
      </c>
      <c r="E563" s="12" t="s">
        <v>934</v>
      </c>
      <c r="F563" s="3" t="s">
        <v>933</v>
      </c>
      <c r="G563" s="12" t="s">
        <v>932</v>
      </c>
      <c r="H563" s="12" t="s">
        <v>967</v>
      </c>
      <c r="I563" s="12" t="s">
        <v>966</v>
      </c>
      <c r="J563" s="12" t="s">
        <v>931</v>
      </c>
      <c r="K563" s="12" t="s">
        <v>930</v>
      </c>
      <c r="L563" s="12" t="s">
        <v>929</v>
      </c>
      <c r="M563" s="4">
        <v>105059</v>
      </c>
      <c r="N563" s="4">
        <v>0</v>
      </c>
      <c r="O563" s="4">
        <v>105059</v>
      </c>
      <c r="P563" s="4">
        <v>0</v>
      </c>
      <c r="Q563" s="4">
        <v>105059</v>
      </c>
      <c r="R563" s="68">
        <f t="shared" si="8"/>
        <v>1</v>
      </c>
      <c r="S563" s="3" t="s">
        <v>928</v>
      </c>
      <c r="T563" s="12" t="s">
        <v>7290</v>
      </c>
      <c r="U563" s="12" t="s">
        <v>5456</v>
      </c>
      <c r="V563" s="12" t="s">
        <v>927</v>
      </c>
      <c r="W563" s="12" t="s">
        <v>926</v>
      </c>
      <c r="X563" s="12" t="s">
        <v>5455</v>
      </c>
      <c r="Y563" s="12" t="s">
        <v>925</v>
      </c>
      <c r="Z563" s="12" t="s">
        <v>984</v>
      </c>
      <c r="AA563" s="12" t="s">
        <v>983</v>
      </c>
      <c r="AB563" s="12" t="s">
        <v>5444</v>
      </c>
      <c r="AC563" s="13">
        <v>40422</v>
      </c>
      <c r="AD563" s="12" t="s">
        <v>4490</v>
      </c>
      <c r="AE563" s="12" t="s">
        <v>5454</v>
      </c>
      <c r="AF563" s="12" t="s">
        <v>5453</v>
      </c>
      <c r="AG563" s="12" t="s">
        <v>5452</v>
      </c>
      <c r="AH563" s="12"/>
      <c r="AI563" s="12" t="s">
        <v>5440</v>
      </c>
      <c r="AJ563" s="12" t="s">
        <v>3196</v>
      </c>
      <c r="AK563" s="12" t="s">
        <v>5427</v>
      </c>
      <c r="AL563" s="12" t="s">
        <v>5426</v>
      </c>
    </row>
    <row r="564" spans="1:38" hidden="1" x14ac:dyDescent="0.25">
      <c r="A564" s="17">
        <v>1053833082</v>
      </c>
      <c r="B564" s="14">
        <v>45422</v>
      </c>
      <c r="C564" s="12" t="s">
        <v>5440</v>
      </c>
      <c r="D564" s="12" t="s">
        <v>5457</v>
      </c>
      <c r="E564" s="12" t="s">
        <v>934</v>
      </c>
      <c r="F564" s="3" t="s">
        <v>933</v>
      </c>
      <c r="G564" s="12" t="s">
        <v>932</v>
      </c>
      <c r="H564" s="12" t="s">
        <v>3193</v>
      </c>
      <c r="I564" s="12" t="s">
        <v>3192</v>
      </c>
      <c r="J564" s="12" t="s">
        <v>931</v>
      </c>
      <c r="K564" s="12" t="s">
        <v>930</v>
      </c>
      <c r="L564" s="12" t="s">
        <v>929</v>
      </c>
      <c r="M564" s="4">
        <v>5828</v>
      </c>
      <c r="N564" s="4">
        <v>0</v>
      </c>
      <c r="O564" s="4">
        <v>5828</v>
      </c>
      <c r="P564" s="4">
        <v>0</v>
      </c>
      <c r="Q564" s="4">
        <v>5828</v>
      </c>
      <c r="R564" s="68">
        <f t="shared" si="8"/>
        <v>1</v>
      </c>
      <c r="S564" s="3" t="s">
        <v>928</v>
      </c>
      <c r="T564" s="12" t="s">
        <v>7290</v>
      </c>
      <c r="U564" s="12" t="s">
        <v>5456</v>
      </c>
      <c r="V564" s="12" t="s">
        <v>927</v>
      </c>
      <c r="W564" s="12" t="s">
        <v>926</v>
      </c>
      <c r="X564" s="12" t="s">
        <v>5455</v>
      </c>
      <c r="Y564" s="12" t="s">
        <v>925</v>
      </c>
      <c r="Z564" s="12" t="s">
        <v>984</v>
      </c>
      <c r="AA564" s="12" t="s">
        <v>983</v>
      </c>
      <c r="AB564" s="12" t="s">
        <v>5444</v>
      </c>
      <c r="AC564" s="13">
        <v>40422</v>
      </c>
      <c r="AD564" s="12" t="s">
        <v>4490</v>
      </c>
      <c r="AE564" s="12" t="s">
        <v>5454</v>
      </c>
      <c r="AF564" s="12" t="s">
        <v>5453</v>
      </c>
      <c r="AG564" s="12" t="s">
        <v>5452</v>
      </c>
      <c r="AH564" s="12"/>
      <c r="AI564" s="12" t="s">
        <v>5440</v>
      </c>
      <c r="AJ564" s="12" t="s">
        <v>3196</v>
      </c>
      <c r="AK564" s="12" t="s">
        <v>5427</v>
      </c>
      <c r="AL564" s="12" t="s">
        <v>5426</v>
      </c>
    </row>
    <row r="565" spans="1:38" hidden="1" x14ac:dyDescent="0.25">
      <c r="A565" s="17">
        <v>1053833082</v>
      </c>
      <c r="B565" s="14">
        <v>45422</v>
      </c>
      <c r="C565" s="12" t="s">
        <v>5440</v>
      </c>
      <c r="D565" s="12" t="s">
        <v>5457</v>
      </c>
      <c r="E565" s="12" t="s">
        <v>934</v>
      </c>
      <c r="F565" s="3" t="s">
        <v>933</v>
      </c>
      <c r="G565" s="12" t="s">
        <v>932</v>
      </c>
      <c r="H565" s="12" t="s">
        <v>963</v>
      </c>
      <c r="I565" s="12" t="s">
        <v>962</v>
      </c>
      <c r="J565" s="12" t="s">
        <v>931</v>
      </c>
      <c r="K565" s="12" t="s">
        <v>930</v>
      </c>
      <c r="L565" s="12" t="s">
        <v>929</v>
      </c>
      <c r="M565" s="4">
        <v>4053</v>
      </c>
      <c r="N565" s="4">
        <v>0</v>
      </c>
      <c r="O565" s="4">
        <v>4053</v>
      </c>
      <c r="P565" s="4">
        <v>0</v>
      </c>
      <c r="Q565" s="4">
        <v>4053</v>
      </c>
      <c r="R565" s="68">
        <f t="shared" si="8"/>
        <v>1</v>
      </c>
      <c r="S565" s="3" t="s">
        <v>928</v>
      </c>
      <c r="T565" s="12" t="s">
        <v>7290</v>
      </c>
      <c r="U565" s="12" t="s">
        <v>5456</v>
      </c>
      <c r="V565" s="12" t="s">
        <v>927</v>
      </c>
      <c r="W565" s="12" t="s">
        <v>926</v>
      </c>
      <c r="X565" s="12" t="s">
        <v>5455</v>
      </c>
      <c r="Y565" s="12" t="s">
        <v>925</v>
      </c>
      <c r="Z565" s="12" t="s">
        <v>984</v>
      </c>
      <c r="AA565" s="12" t="s">
        <v>983</v>
      </c>
      <c r="AB565" s="12" t="s">
        <v>5444</v>
      </c>
      <c r="AC565" s="13">
        <v>40422</v>
      </c>
      <c r="AD565" s="12" t="s">
        <v>4490</v>
      </c>
      <c r="AE565" s="12" t="s">
        <v>5454</v>
      </c>
      <c r="AF565" s="12" t="s">
        <v>5453</v>
      </c>
      <c r="AG565" s="12" t="s">
        <v>5452</v>
      </c>
      <c r="AH565" s="12"/>
      <c r="AI565" s="12" t="s">
        <v>5440</v>
      </c>
      <c r="AJ565" s="12" t="s">
        <v>3196</v>
      </c>
      <c r="AK565" s="12" t="s">
        <v>5427</v>
      </c>
      <c r="AL565" s="12" t="s">
        <v>5426</v>
      </c>
    </row>
    <row r="566" spans="1:38" hidden="1" x14ac:dyDescent="0.25">
      <c r="A566" s="17">
        <v>1053833082</v>
      </c>
      <c r="B566" s="14">
        <v>45422</v>
      </c>
      <c r="C566" s="12" t="s">
        <v>5440</v>
      </c>
      <c r="D566" s="12" t="s">
        <v>5457</v>
      </c>
      <c r="E566" s="12" t="s">
        <v>934</v>
      </c>
      <c r="F566" s="3" t="s">
        <v>933</v>
      </c>
      <c r="G566" s="12" t="s">
        <v>932</v>
      </c>
      <c r="H566" s="12" t="s">
        <v>3191</v>
      </c>
      <c r="I566" s="12" t="s">
        <v>3190</v>
      </c>
      <c r="J566" s="12" t="s">
        <v>931</v>
      </c>
      <c r="K566" s="12" t="s">
        <v>930</v>
      </c>
      <c r="L566" s="12" t="s">
        <v>929</v>
      </c>
      <c r="M566" s="4">
        <v>8981</v>
      </c>
      <c r="N566" s="4">
        <v>0</v>
      </c>
      <c r="O566" s="4">
        <v>8981</v>
      </c>
      <c r="P566" s="4">
        <v>0</v>
      </c>
      <c r="Q566" s="4">
        <v>8981</v>
      </c>
      <c r="R566" s="68">
        <f t="shared" si="8"/>
        <v>1</v>
      </c>
      <c r="S566" s="3" t="s">
        <v>928</v>
      </c>
      <c r="T566" s="12" t="s">
        <v>7290</v>
      </c>
      <c r="U566" s="12" t="s">
        <v>5456</v>
      </c>
      <c r="V566" s="12" t="s">
        <v>927</v>
      </c>
      <c r="W566" s="12" t="s">
        <v>926</v>
      </c>
      <c r="X566" s="12" t="s">
        <v>5455</v>
      </c>
      <c r="Y566" s="12" t="s">
        <v>925</v>
      </c>
      <c r="Z566" s="12" t="s">
        <v>984</v>
      </c>
      <c r="AA566" s="12" t="s">
        <v>983</v>
      </c>
      <c r="AB566" s="12" t="s">
        <v>5444</v>
      </c>
      <c r="AC566" s="13">
        <v>40422</v>
      </c>
      <c r="AD566" s="12" t="s">
        <v>4490</v>
      </c>
      <c r="AE566" s="12" t="s">
        <v>5454</v>
      </c>
      <c r="AF566" s="12" t="s">
        <v>5453</v>
      </c>
      <c r="AG566" s="12" t="s">
        <v>5452</v>
      </c>
      <c r="AH566" s="12"/>
      <c r="AI566" s="12" t="s">
        <v>5440</v>
      </c>
      <c r="AJ566" s="12" t="s">
        <v>3196</v>
      </c>
      <c r="AK566" s="12" t="s">
        <v>5427</v>
      </c>
      <c r="AL566" s="12" t="s">
        <v>5426</v>
      </c>
    </row>
    <row r="567" spans="1:38" hidden="1" x14ac:dyDescent="0.25">
      <c r="A567" s="17">
        <v>1032482341</v>
      </c>
      <c r="B567" s="14">
        <v>45522</v>
      </c>
      <c r="C567" s="12" t="s">
        <v>5440</v>
      </c>
      <c r="D567" s="12" t="s">
        <v>5451</v>
      </c>
      <c r="E567" s="12" t="s">
        <v>934</v>
      </c>
      <c r="F567" s="3" t="s">
        <v>933</v>
      </c>
      <c r="G567" s="12" t="s">
        <v>932</v>
      </c>
      <c r="H567" s="12" t="s">
        <v>967</v>
      </c>
      <c r="I567" s="12" t="s">
        <v>966</v>
      </c>
      <c r="J567" s="12" t="s">
        <v>931</v>
      </c>
      <c r="K567" s="12" t="s">
        <v>930</v>
      </c>
      <c r="L567" s="12" t="s">
        <v>929</v>
      </c>
      <c r="M567" s="4">
        <v>31972</v>
      </c>
      <c r="N567" s="4">
        <v>0</v>
      </c>
      <c r="O567" s="4">
        <v>31972</v>
      </c>
      <c r="P567" s="4">
        <v>0</v>
      </c>
      <c r="Q567" s="4">
        <v>31972</v>
      </c>
      <c r="R567" s="68">
        <f t="shared" si="8"/>
        <v>1</v>
      </c>
      <c r="S567" s="3" t="s">
        <v>928</v>
      </c>
      <c r="T567" s="12" t="s">
        <v>7288</v>
      </c>
      <c r="U567" s="12" t="s">
        <v>5433</v>
      </c>
      <c r="V567" s="12" t="s">
        <v>927</v>
      </c>
      <c r="W567" s="12" t="s">
        <v>926</v>
      </c>
      <c r="X567" s="12" t="s">
        <v>5432</v>
      </c>
      <c r="Y567" s="12" t="s">
        <v>925</v>
      </c>
      <c r="Z567" s="12" t="s">
        <v>984</v>
      </c>
      <c r="AA567" s="12" t="s">
        <v>983</v>
      </c>
      <c r="AB567" s="12" t="s">
        <v>5444</v>
      </c>
      <c r="AC567" s="13">
        <v>40422</v>
      </c>
      <c r="AD567" s="12" t="s">
        <v>4468</v>
      </c>
      <c r="AE567" s="12" t="s">
        <v>5450</v>
      </c>
      <c r="AF567" s="12" t="s">
        <v>5449</v>
      </c>
      <c r="AG567" s="12" t="s">
        <v>5448</v>
      </c>
      <c r="AH567" s="12"/>
      <c r="AI567" s="12" t="s">
        <v>5440</v>
      </c>
      <c r="AJ567" s="12" t="s">
        <v>3196</v>
      </c>
      <c r="AK567" s="12" t="s">
        <v>5427</v>
      </c>
      <c r="AL567" s="12" t="s">
        <v>5426</v>
      </c>
    </row>
    <row r="568" spans="1:38" hidden="1" x14ac:dyDescent="0.25">
      <c r="A568" s="17">
        <v>1032482341</v>
      </c>
      <c r="B568" s="14">
        <v>45522</v>
      </c>
      <c r="C568" s="12" t="s">
        <v>5440</v>
      </c>
      <c r="D568" s="12" t="s">
        <v>5451</v>
      </c>
      <c r="E568" s="12" t="s">
        <v>934</v>
      </c>
      <c r="F568" s="3" t="s">
        <v>933</v>
      </c>
      <c r="G568" s="12" t="s">
        <v>932</v>
      </c>
      <c r="H568" s="12" t="s">
        <v>3193</v>
      </c>
      <c r="I568" s="12" t="s">
        <v>3192</v>
      </c>
      <c r="J568" s="12" t="s">
        <v>931</v>
      </c>
      <c r="K568" s="12" t="s">
        <v>930</v>
      </c>
      <c r="L568" s="12" t="s">
        <v>929</v>
      </c>
      <c r="M568" s="4">
        <v>22276</v>
      </c>
      <c r="N568" s="4">
        <v>0</v>
      </c>
      <c r="O568" s="4">
        <v>22276</v>
      </c>
      <c r="P568" s="4">
        <v>0</v>
      </c>
      <c r="Q568" s="4">
        <v>22276</v>
      </c>
      <c r="R568" s="68">
        <f t="shared" si="8"/>
        <v>1</v>
      </c>
      <c r="S568" s="3" t="s">
        <v>928</v>
      </c>
      <c r="T568" s="12" t="s">
        <v>7288</v>
      </c>
      <c r="U568" s="12" t="s">
        <v>5433</v>
      </c>
      <c r="V568" s="12" t="s">
        <v>927</v>
      </c>
      <c r="W568" s="12" t="s">
        <v>926</v>
      </c>
      <c r="X568" s="12" t="s">
        <v>5432</v>
      </c>
      <c r="Y568" s="12" t="s">
        <v>925</v>
      </c>
      <c r="Z568" s="12" t="s">
        <v>984</v>
      </c>
      <c r="AA568" s="12" t="s">
        <v>983</v>
      </c>
      <c r="AB568" s="12" t="s">
        <v>5444</v>
      </c>
      <c r="AC568" s="13">
        <v>40422</v>
      </c>
      <c r="AD568" s="12" t="s">
        <v>4468</v>
      </c>
      <c r="AE568" s="12" t="s">
        <v>5450</v>
      </c>
      <c r="AF568" s="12" t="s">
        <v>5449</v>
      </c>
      <c r="AG568" s="12" t="s">
        <v>5448</v>
      </c>
      <c r="AH568" s="12"/>
      <c r="AI568" s="12" t="s">
        <v>5440</v>
      </c>
      <c r="AJ568" s="12" t="s">
        <v>3196</v>
      </c>
      <c r="AK568" s="12" t="s">
        <v>5427</v>
      </c>
      <c r="AL568" s="12" t="s">
        <v>5426</v>
      </c>
    </row>
    <row r="569" spans="1:38" hidden="1" x14ac:dyDescent="0.25">
      <c r="A569" s="17">
        <v>1032482341</v>
      </c>
      <c r="B569" s="14">
        <v>45522</v>
      </c>
      <c r="C569" s="12" t="s">
        <v>5440</v>
      </c>
      <c r="D569" s="12" t="s">
        <v>5451</v>
      </c>
      <c r="E569" s="12" t="s">
        <v>934</v>
      </c>
      <c r="F569" s="3" t="s">
        <v>933</v>
      </c>
      <c r="G569" s="12" t="s">
        <v>932</v>
      </c>
      <c r="H569" s="12" t="s">
        <v>963</v>
      </c>
      <c r="I569" s="12" t="s">
        <v>962</v>
      </c>
      <c r="J569" s="12" t="s">
        <v>931</v>
      </c>
      <c r="K569" s="12" t="s">
        <v>930</v>
      </c>
      <c r="L569" s="12" t="s">
        <v>929</v>
      </c>
      <c r="M569" s="4">
        <v>8701</v>
      </c>
      <c r="N569" s="4">
        <v>0</v>
      </c>
      <c r="O569" s="4">
        <v>8701</v>
      </c>
      <c r="P569" s="4">
        <v>0</v>
      </c>
      <c r="Q569" s="4">
        <v>8701</v>
      </c>
      <c r="R569" s="68">
        <f t="shared" si="8"/>
        <v>1</v>
      </c>
      <c r="S569" s="3" t="s">
        <v>928</v>
      </c>
      <c r="T569" s="12" t="s">
        <v>7288</v>
      </c>
      <c r="U569" s="12" t="s">
        <v>5433</v>
      </c>
      <c r="V569" s="12" t="s">
        <v>927</v>
      </c>
      <c r="W569" s="12" t="s">
        <v>926</v>
      </c>
      <c r="X569" s="12" t="s">
        <v>5432</v>
      </c>
      <c r="Y569" s="12" t="s">
        <v>925</v>
      </c>
      <c r="Z569" s="12" t="s">
        <v>984</v>
      </c>
      <c r="AA569" s="12" t="s">
        <v>983</v>
      </c>
      <c r="AB569" s="12" t="s">
        <v>5444</v>
      </c>
      <c r="AC569" s="13">
        <v>40422</v>
      </c>
      <c r="AD569" s="12" t="s">
        <v>4468</v>
      </c>
      <c r="AE569" s="12" t="s">
        <v>5450</v>
      </c>
      <c r="AF569" s="12" t="s">
        <v>5449</v>
      </c>
      <c r="AG569" s="12" t="s">
        <v>5448</v>
      </c>
      <c r="AH569" s="12"/>
      <c r="AI569" s="12" t="s">
        <v>5440</v>
      </c>
      <c r="AJ569" s="12" t="s">
        <v>3196</v>
      </c>
      <c r="AK569" s="12" t="s">
        <v>5427</v>
      </c>
      <c r="AL569" s="12" t="s">
        <v>5426</v>
      </c>
    </row>
    <row r="570" spans="1:38" hidden="1" x14ac:dyDescent="0.25">
      <c r="A570" s="17">
        <v>1032482341</v>
      </c>
      <c r="B570" s="14">
        <v>45522</v>
      </c>
      <c r="C570" s="12" t="s">
        <v>5440</v>
      </c>
      <c r="D570" s="12" t="s">
        <v>5451</v>
      </c>
      <c r="E570" s="12" t="s">
        <v>934</v>
      </c>
      <c r="F570" s="3" t="s">
        <v>933</v>
      </c>
      <c r="G570" s="12" t="s">
        <v>932</v>
      </c>
      <c r="H570" s="12" t="s">
        <v>3191</v>
      </c>
      <c r="I570" s="12" t="s">
        <v>3190</v>
      </c>
      <c r="J570" s="12" t="s">
        <v>931</v>
      </c>
      <c r="K570" s="12" t="s">
        <v>930</v>
      </c>
      <c r="L570" s="12" t="s">
        <v>929</v>
      </c>
      <c r="M570" s="4">
        <v>10009</v>
      </c>
      <c r="N570" s="4">
        <v>0</v>
      </c>
      <c r="O570" s="4">
        <v>10009</v>
      </c>
      <c r="P570" s="4">
        <v>0</v>
      </c>
      <c r="Q570" s="4">
        <v>10009</v>
      </c>
      <c r="R570" s="68">
        <f t="shared" si="8"/>
        <v>1</v>
      </c>
      <c r="S570" s="3" t="s">
        <v>928</v>
      </c>
      <c r="T570" s="12" t="s">
        <v>7288</v>
      </c>
      <c r="U570" s="12" t="s">
        <v>5433</v>
      </c>
      <c r="V570" s="12" t="s">
        <v>927</v>
      </c>
      <c r="W570" s="12" t="s">
        <v>926</v>
      </c>
      <c r="X570" s="12" t="s">
        <v>5432</v>
      </c>
      <c r="Y570" s="12" t="s">
        <v>925</v>
      </c>
      <c r="Z570" s="12" t="s">
        <v>984</v>
      </c>
      <c r="AA570" s="12" t="s">
        <v>983</v>
      </c>
      <c r="AB570" s="12" t="s">
        <v>5444</v>
      </c>
      <c r="AC570" s="13">
        <v>40422</v>
      </c>
      <c r="AD570" s="12" t="s">
        <v>4468</v>
      </c>
      <c r="AE570" s="12" t="s">
        <v>5450</v>
      </c>
      <c r="AF570" s="12" t="s">
        <v>5449</v>
      </c>
      <c r="AG570" s="12" t="s">
        <v>5448</v>
      </c>
      <c r="AH570" s="12"/>
      <c r="AI570" s="12" t="s">
        <v>5440</v>
      </c>
      <c r="AJ570" s="12" t="s">
        <v>3196</v>
      </c>
      <c r="AK570" s="12" t="s">
        <v>5427</v>
      </c>
      <c r="AL570" s="12" t="s">
        <v>5426</v>
      </c>
    </row>
    <row r="571" spans="1:38" hidden="1" x14ac:dyDescent="0.25">
      <c r="A571" s="17">
        <v>1018424277</v>
      </c>
      <c r="B571" s="14">
        <v>45622</v>
      </c>
      <c r="C571" s="12" t="s">
        <v>5440</v>
      </c>
      <c r="D571" s="12" t="s">
        <v>5447</v>
      </c>
      <c r="E571" s="12" t="s">
        <v>934</v>
      </c>
      <c r="F571" s="3" t="s">
        <v>933</v>
      </c>
      <c r="G571" s="12" t="s">
        <v>932</v>
      </c>
      <c r="H571" s="12" t="s">
        <v>967</v>
      </c>
      <c r="I571" s="12" t="s">
        <v>966</v>
      </c>
      <c r="J571" s="12" t="s">
        <v>931</v>
      </c>
      <c r="K571" s="12" t="s">
        <v>930</v>
      </c>
      <c r="L571" s="12" t="s">
        <v>929</v>
      </c>
      <c r="M571" s="4">
        <v>208483</v>
      </c>
      <c r="N571" s="4">
        <v>0</v>
      </c>
      <c r="O571" s="4">
        <v>208483</v>
      </c>
      <c r="P571" s="4">
        <v>0</v>
      </c>
      <c r="Q571" s="4">
        <v>208483</v>
      </c>
      <c r="R571" s="68">
        <f t="shared" si="8"/>
        <v>1</v>
      </c>
      <c r="S571" s="3" t="s">
        <v>928</v>
      </c>
      <c r="T571" s="12" t="s">
        <v>7289</v>
      </c>
      <c r="U571" s="12" t="s">
        <v>5446</v>
      </c>
      <c r="V571" s="12" t="s">
        <v>927</v>
      </c>
      <c r="W571" s="12" t="s">
        <v>926</v>
      </c>
      <c r="X571" s="12" t="s">
        <v>5445</v>
      </c>
      <c r="Y571" s="12" t="s">
        <v>925</v>
      </c>
      <c r="Z571" s="12" t="s">
        <v>984</v>
      </c>
      <c r="AA571" s="12" t="s">
        <v>983</v>
      </c>
      <c r="AB571" s="12" t="s">
        <v>5444</v>
      </c>
      <c r="AC571" s="13">
        <v>40422</v>
      </c>
      <c r="AD571" s="12" t="s">
        <v>4460</v>
      </c>
      <c r="AE571" s="12" t="s">
        <v>5443</v>
      </c>
      <c r="AF571" s="12" t="s">
        <v>5442</v>
      </c>
      <c r="AG571" s="12" t="s">
        <v>5441</v>
      </c>
      <c r="AH571" s="12"/>
      <c r="AI571" s="12" t="s">
        <v>5440</v>
      </c>
      <c r="AJ571" s="12" t="s">
        <v>3196</v>
      </c>
      <c r="AK571" s="12" t="s">
        <v>5427</v>
      </c>
      <c r="AL571" s="12" t="s">
        <v>5426</v>
      </c>
    </row>
    <row r="572" spans="1:38" hidden="1" x14ac:dyDescent="0.25">
      <c r="A572" s="17">
        <v>1018424277</v>
      </c>
      <c r="B572" s="14">
        <v>45622</v>
      </c>
      <c r="C572" s="12" t="s">
        <v>5440</v>
      </c>
      <c r="D572" s="12" t="s">
        <v>5447</v>
      </c>
      <c r="E572" s="12" t="s">
        <v>934</v>
      </c>
      <c r="F572" s="3" t="s">
        <v>933</v>
      </c>
      <c r="G572" s="12" t="s">
        <v>932</v>
      </c>
      <c r="H572" s="12" t="s">
        <v>3193</v>
      </c>
      <c r="I572" s="12" t="s">
        <v>3192</v>
      </c>
      <c r="J572" s="12" t="s">
        <v>931</v>
      </c>
      <c r="K572" s="12" t="s">
        <v>930</v>
      </c>
      <c r="L572" s="12" t="s">
        <v>929</v>
      </c>
      <c r="M572" s="4">
        <v>45148</v>
      </c>
      <c r="N572" s="4">
        <v>0</v>
      </c>
      <c r="O572" s="4">
        <v>45148</v>
      </c>
      <c r="P572" s="4">
        <v>0</v>
      </c>
      <c r="Q572" s="4">
        <v>45148</v>
      </c>
      <c r="R572" s="68">
        <f t="shared" si="8"/>
        <v>1</v>
      </c>
      <c r="S572" s="3" t="s">
        <v>928</v>
      </c>
      <c r="T572" s="12" t="s">
        <v>7289</v>
      </c>
      <c r="U572" s="12" t="s">
        <v>5446</v>
      </c>
      <c r="V572" s="12" t="s">
        <v>927</v>
      </c>
      <c r="W572" s="12" t="s">
        <v>926</v>
      </c>
      <c r="X572" s="12" t="s">
        <v>5445</v>
      </c>
      <c r="Y572" s="12" t="s">
        <v>925</v>
      </c>
      <c r="Z572" s="12" t="s">
        <v>984</v>
      </c>
      <c r="AA572" s="12" t="s">
        <v>983</v>
      </c>
      <c r="AB572" s="12" t="s">
        <v>5444</v>
      </c>
      <c r="AC572" s="13">
        <v>40422</v>
      </c>
      <c r="AD572" s="12" t="s">
        <v>4460</v>
      </c>
      <c r="AE572" s="12" t="s">
        <v>5443</v>
      </c>
      <c r="AF572" s="12" t="s">
        <v>5442</v>
      </c>
      <c r="AG572" s="12" t="s">
        <v>5441</v>
      </c>
      <c r="AH572" s="12"/>
      <c r="AI572" s="12" t="s">
        <v>5440</v>
      </c>
      <c r="AJ572" s="12" t="s">
        <v>3196</v>
      </c>
      <c r="AK572" s="12" t="s">
        <v>5427</v>
      </c>
      <c r="AL572" s="12" t="s">
        <v>5426</v>
      </c>
    </row>
    <row r="573" spans="1:38" hidden="1" x14ac:dyDescent="0.25">
      <c r="A573" s="17">
        <v>1018424277</v>
      </c>
      <c r="B573" s="14">
        <v>45622</v>
      </c>
      <c r="C573" s="12" t="s">
        <v>5440</v>
      </c>
      <c r="D573" s="12" t="s">
        <v>5447</v>
      </c>
      <c r="E573" s="12" t="s">
        <v>934</v>
      </c>
      <c r="F573" s="3" t="s">
        <v>933</v>
      </c>
      <c r="G573" s="12" t="s">
        <v>932</v>
      </c>
      <c r="H573" s="12" t="s">
        <v>963</v>
      </c>
      <c r="I573" s="12" t="s">
        <v>962</v>
      </c>
      <c r="J573" s="12" t="s">
        <v>931</v>
      </c>
      <c r="K573" s="12" t="s">
        <v>930</v>
      </c>
      <c r="L573" s="12" t="s">
        <v>929</v>
      </c>
      <c r="M573" s="4">
        <v>35655</v>
      </c>
      <c r="N573" s="4">
        <v>0</v>
      </c>
      <c r="O573" s="4">
        <v>35655</v>
      </c>
      <c r="P573" s="4">
        <v>0</v>
      </c>
      <c r="Q573" s="4">
        <v>35655</v>
      </c>
      <c r="R573" s="68">
        <f t="shared" si="8"/>
        <v>1</v>
      </c>
      <c r="S573" s="3" t="s">
        <v>928</v>
      </c>
      <c r="T573" s="12" t="s">
        <v>7289</v>
      </c>
      <c r="U573" s="12" t="s">
        <v>5446</v>
      </c>
      <c r="V573" s="12" t="s">
        <v>927</v>
      </c>
      <c r="W573" s="12" t="s">
        <v>926</v>
      </c>
      <c r="X573" s="12" t="s">
        <v>5445</v>
      </c>
      <c r="Y573" s="12" t="s">
        <v>925</v>
      </c>
      <c r="Z573" s="12" t="s">
        <v>984</v>
      </c>
      <c r="AA573" s="12" t="s">
        <v>983</v>
      </c>
      <c r="AB573" s="12" t="s">
        <v>5444</v>
      </c>
      <c r="AC573" s="13">
        <v>40422</v>
      </c>
      <c r="AD573" s="12" t="s">
        <v>4460</v>
      </c>
      <c r="AE573" s="12" t="s">
        <v>5443</v>
      </c>
      <c r="AF573" s="12" t="s">
        <v>5442</v>
      </c>
      <c r="AG573" s="12" t="s">
        <v>5441</v>
      </c>
      <c r="AH573" s="12"/>
      <c r="AI573" s="12" t="s">
        <v>5440</v>
      </c>
      <c r="AJ573" s="12" t="s">
        <v>3196</v>
      </c>
      <c r="AK573" s="12" t="s">
        <v>5427</v>
      </c>
      <c r="AL573" s="12" t="s">
        <v>5426</v>
      </c>
    </row>
    <row r="574" spans="1:38" hidden="1" x14ac:dyDescent="0.25">
      <c r="A574" s="17">
        <v>1018424277</v>
      </c>
      <c r="B574" s="14">
        <v>45622</v>
      </c>
      <c r="C574" s="12" t="s">
        <v>5440</v>
      </c>
      <c r="D574" s="12" t="s">
        <v>5447</v>
      </c>
      <c r="E574" s="12" t="s">
        <v>934</v>
      </c>
      <c r="F574" s="3" t="s">
        <v>933</v>
      </c>
      <c r="G574" s="12" t="s">
        <v>932</v>
      </c>
      <c r="H574" s="12" t="s">
        <v>3191</v>
      </c>
      <c r="I574" s="12" t="s">
        <v>3190</v>
      </c>
      <c r="J574" s="12" t="s">
        <v>931</v>
      </c>
      <c r="K574" s="12" t="s">
        <v>930</v>
      </c>
      <c r="L574" s="12" t="s">
        <v>929</v>
      </c>
      <c r="M574" s="4">
        <v>19498</v>
      </c>
      <c r="N574" s="4">
        <v>0</v>
      </c>
      <c r="O574" s="4">
        <v>19498</v>
      </c>
      <c r="P574" s="4">
        <v>0</v>
      </c>
      <c r="Q574" s="4">
        <v>19498</v>
      </c>
      <c r="R574" s="68">
        <f t="shared" si="8"/>
        <v>1</v>
      </c>
      <c r="S574" s="3" t="s">
        <v>928</v>
      </c>
      <c r="T574" s="12" t="s">
        <v>7289</v>
      </c>
      <c r="U574" s="12" t="s">
        <v>5446</v>
      </c>
      <c r="V574" s="12" t="s">
        <v>927</v>
      </c>
      <c r="W574" s="12" t="s">
        <v>926</v>
      </c>
      <c r="X574" s="12" t="s">
        <v>5445</v>
      </c>
      <c r="Y574" s="12" t="s">
        <v>925</v>
      </c>
      <c r="Z574" s="12" t="s">
        <v>984</v>
      </c>
      <c r="AA574" s="12" t="s">
        <v>983</v>
      </c>
      <c r="AB574" s="12" t="s">
        <v>5444</v>
      </c>
      <c r="AC574" s="13">
        <v>40422</v>
      </c>
      <c r="AD574" s="12" t="s">
        <v>4460</v>
      </c>
      <c r="AE574" s="12" t="s">
        <v>5443</v>
      </c>
      <c r="AF574" s="12" t="s">
        <v>5442</v>
      </c>
      <c r="AG574" s="12" t="s">
        <v>5441</v>
      </c>
      <c r="AH574" s="12"/>
      <c r="AI574" s="12" t="s">
        <v>5440</v>
      </c>
      <c r="AJ574" s="12" t="s">
        <v>3196</v>
      </c>
      <c r="AK574" s="12" t="s">
        <v>5427</v>
      </c>
      <c r="AL574" s="12" t="s">
        <v>5426</v>
      </c>
    </row>
    <row r="575" spans="1:38" hidden="1" x14ac:dyDescent="0.25">
      <c r="A575" s="17">
        <v>1018424277</v>
      </c>
      <c r="B575" s="14">
        <v>45622</v>
      </c>
      <c r="C575" s="12" t="s">
        <v>5440</v>
      </c>
      <c r="D575" s="12" t="s">
        <v>5447</v>
      </c>
      <c r="E575" s="12" t="s">
        <v>934</v>
      </c>
      <c r="F575" s="3" t="s">
        <v>933</v>
      </c>
      <c r="G575" s="12" t="s">
        <v>932</v>
      </c>
      <c r="H575" s="12" t="s">
        <v>959</v>
      </c>
      <c r="I575" s="12" t="s">
        <v>958</v>
      </c>
      <c r="J575" s="12" t="s">
        <v>931</v>
      </c>
      <c r="K575" s="12" t="s">
        <v>930</v>
      </c>
      <c r="L575" s="12" t="s">
        <v>929</v>
      </c>
      <c r="M575" s="4">
        <v>104242</v>
      </c>
      <c r="N575" s="4">
        <v>0</v>
      </c>
      <c r="O575" s="4">
        <v>104242</v>
      </c>
      <c r="P575" s="4">
        <v>0</v>
      </c>
      <c r="Q575" s="4">
        <v>104242</v>
      </c>
      <c r="R575" s="68">
        <f t="shared" si="8"/>
        <v>1</v>
      </c>
      <c r="S575" s="3" t="s">
        <v>928</v>
      </c>
      <c r="T575" s="12" t="s">
        <v>7289</v>
      </c>
      <c r="U575" s="12" t="s">
        <v>5446</v>
      </c>
      <c r="V575" s="12" t="s">
        <v>927</v>
      </c>
      <c r="W575" s="12" t="s">
        <v>926</v>
      </c>
      <c r="X575" s="12" t="s">
        <v>5445</v>
      </c>
      <c r="Y575" s="12" t="s">
        <v>925</v>
      </c>
      <c r="Z575" s="12" t="s">
        <v>984</v>
      </c>
      <c r="AA575" s="12" t="s">
        <v>983</v>
      </c>
      <c r="AB575" s="12" t="s">
        <v>5444</v>
      </c>
      <c r="AC575" s="13">
        <v>40422</v>
      </c>
      <c r="AD575" s="12" t="s">
        <v>4460</v>
      </c>
      <c r="AE575" s="12" t="s">
        <v>5443</v>
      </c>
      <c r="AF575" s="12" t="s">
        <v>5442</v>
      </c>
      <c r="AG575" s="12" t="s">
        <v>5441</v>
      </c>
      <c r="AH575" s="12"/>
      <c r="AI575" s="12" t="s">
        <v>5440</v>
      </c>
      <c r="AJ575" s="12" t="s">
        <v>3196</v>
      </c>
      <c r="AK575" s="12" t="s">
        <v>5427</v>
      </c>
      <c r="AL575" s="12" t="s">
        <v>5426</v>
      </c>
    </row>
    <row r="576" spans="1:38" hidden="1" x14ac:dyDescent="0.25">
      <c r="A576" s="17">
        <v>1032482341</v>
      </c>
      <c r="B576" s="14">
        <v>46022</v>
      </c>
      <c r="C576" s="12" t="s">
        <v>5356</v>
      </c>
      <c r="D576" s="12" t="s">
        <v>5434</v>
      </c>
      <c r="E576" s="12" t="s">
        <v>934</v>
      </c>
      <c r="F576" s="3" t="s">
        <v>933</v>
      </c>
      <c r="G576" s="12" t="s">
        <v>932</v>
      </c>
      <c r="H576" s="12" t="s">
        <v>940</v>
      </c>
      <c r="I576" s="12" t="s">
        <v>939</v>
      </c>
      <c r="J576" s="12" t="s">
        <v>931</v>
      </c>
      <c r="K576" s="12" t="s">
        <v>930</v>
      </c>
      <c r="L576" s="12" t="s">
        <v>929</v>
      </c>
      <c r="M576" s="4">
        <v>12859</v>
      </c>
      <c r="N576" s="4">
        <v>0</v>
      </c>
      <c r="O576" s="4">
        <v>12859</v>
      </c>
      <c r="P576" s="4">
        <v>0</v>
      </c>
      <c r="Q576" s="4">
        <v>12859</v>
      </c>
      <c r="R576" s="68">
        <f t="shared" si="8"/>
        <v>1</v>
      </c>
      <c r="S576" s="3" t="s">
        <v>928</v>
      </c>
      <c r="T576" s="12" t="s">
        <v>7288</v>
      </c>
      <c r="U576" s="12" t="s">
        <v>5433</v>
      </c>
      <c r="V576" s="12" t="s">
        <v>927</v>
      </c>
      <c r="W576" s="12" t="s">
        <v>926</v>
      </c>
      <c r="X576" s="12" t="s">
        <v>5432</v>
      </c>
      <c r="Y576" s="12" t="s">
        <v>925</v>
      </c>
      <c r="Z576" s="12" t="s">
        <v>984</v>
      </c>
      <c r="AA576" s="12" t="s">
        <v>983</v>
      </c>
      <c r="AB576" s="12" t="s">
        <v>936</v>
      </c>
      <c r="AC576" s="13">
        <v>522</v>
      </c>
      <c r="AD576" s="12" t="s">
        <v>5431</v>
      </c>
      <c r="AE576" s="12" t="s">
        <v>5430</v>
      </c>
      <c r="AF576" s="12" t="s">
        <v>5429</v>
      </c>
      <c r="AG576" s="12" t="s">
        <v>5428</v>
      </c>
      <c r="AH576" s="12"/>
      <c r="AI576" s="12" t="s">
        <v>5356</v>
      </c>
      <c r="AJ576" s="12" t="s">
        <v>3196</v>
      </c>
      <c r="AK576" s="12" t="s">
        <v>5427</v>
      </c>
      <c r="AL576" s="12" t="s">
        <v>5426</v>
      </c>
    </row>
    <row r="577" spans="1:38" hidden="1" x14ac:dyDescent="0.25">
      <c r="A577" s="17">
        <v>1032482341</v>
      </c>
      <c r="B577" s="14">
        <v>46022</v>
      </c>
      <c r="C577" s="12" t="s">
        <v>5356</v>
      </c>
      <c r="D577" s="12" t="s">
        <v>5434</v>
      </c>
      <c r="E577" s="12" t="s">
        <v>934</v>
      </c>
      <c r="F577" s="3" t="s">
        <v>933</v>
      </c>
      <c r="G577" s="12" t="s">
        <v>932</v>
      </c>
      <c r="H577" s="12" t="s">
        <v>3188</v>
      </c>
      <c r="I577" s="12" t="s">
        <v>3187</v>
      </c>
      <c r="J577" s="12" t="s">
        <v>931</v>
      </c>
      <c r="K577" s="12" t="s">
        <v>930</v>
      </c>
      <c r="L577" s="12" t="s">
        <v>929</v>
      </c>
      <c r="M577" s="4">
        <v>72011</v>
      </c>
      <c r="N577" s="4">
        <v>0</v>
      </c>
      <c r="O577" s="4">
        <v>72011</v>
      </c>
      <c r="P577" s="4">
        <v>0</v>
      </c>
      <c r="Q577" s="4">
        <v>72011</v>
      </c>
      <c r="R577" s="68">
        <f t="shared" si="8"/>
        <v>1</v>
      </c>
      <c r="S577" s="3" t="s">
        <v>928</v>
      </c>
      <c r="T577" s="12" t="s">
        <v>7288</v>
      </c>
      <c r="U577" s="12" t="s">
        <v>5433</v>
      </c>
      <c r="V577" s="12" t="s">
        <v>927</v>
      </c>
      <c r="W577" s="12" t="s">
        <v>926</v>
      </c>
      <c r="X577" s="12" t="s">
        <v>5432</v>
      </c>
      <c r="Y577" s="12" t="s">
        <v>925</v>
      </c>
      <c r="Z577" s="12" t="s">
        <v>984</v>
      </c>
      <c r="AA577" s="12" t="s">
        <v>983</v>
      </c>
      <c r="AB577" s="12" t="s">
        <v>936</v>
      </c>
      <c r="AC577" s="13">
        <v>522</v>
      </c>
      <c r="AD577" s="12" t="s">
        <v>5431</v>
      </c>
      <c r="AE577" s="12" t="s">
        <v>5430</v>
      </c>
      <c r="AF577" s="12" t="s">
        <v>5429</v>
      </c>
      <c r="AG577" s="12" t="s">
        <v>5428</v>
      </c>
      <c r="AH577" s="12"/>
      <c r="AI577" s="12" t="s">
        <v>5356</v>
      </c>
      <c r="AJ577" s="12" t="s">
        <v>3196</v>
      </c>
      <c r="AK577" s="12" t="s">
        <v>5427</v>
      </c>
      <c r="AL577" s="12" t="s">
        <v>5426</v>
      </c>
    </row>
    <row r="578" spans="1:38" hidden="1" x14ac:dyDescent="0.25">
      <c r="A578" s="17">
        <v>1032482341</v>
      </c>
      <c r="B578" s="14">
        <v>46022</v>
      </c>
      <c r="C578" s="12" t="s">
        <v>5356</v>
      </c>
      <c r="D578" s="12" t="s">
        <v>5434</v>
      </c>
      <c r="E578" s="12" t="s">
        <v>934</v>
      </c>
      <c r="F578" s="3" t="s">
        <v>933</v>
      </c>
      <c r="G578" s="12" t="s">
        <v>932</v>
      </c>
      <c r="H578" s="12" t="s">
        <v>938</v>
      </c>
      <c r="I578" s="12" t="s">
        <v>937</v>
      </c>
      <c r="J578" s="12" t="s">
        <v>931</v>
      </c>
      <c r="K578" s="12" t="s">
        <v>930</v>
      </c>
      <c r="L578" s="12" t="s">
        <v>929</v>
      </c>
      <c r="M578" s="4">
        <v>1635</v>
      </c>
      <c r="N578" s="4">
        <v>0</v>
      </c>
      <c r="O578" s="4">
        <v>1635</v>
      </c>
      <c r="P578" s="4">
        <v>0</v>
      </c>
      <c r="Q578" s="4">
        <v>1635</v>
      </c>
      <c r="R578" s="68">
        <f t="shared" si="8"/>
        <v>1</v>
      </c>
      <c r="S578" s="3" t="s">
        <v>928</v>
      </c>
      <c r="T578" s="12" t="s">
        <v>7288</v>
      </c>
      <c r="U578" s="12" t="s">
        <v>5433</v>
      </c>
      <c r="V578" s="12" t="s">
        <v>927</v>
      </c>
      <c r="W578" s="12" t="s">
        <v>926</v>
      </c>
      <c r="X578" s="12" t="s">
        <v>5432</v>
      </c>
      <c r="Y578" s="12" t="s">
        <v>925</v>
      </c>
      <c r="Z578" s="12" t="s">
        <v>984</v>
      </c>
      <c r="AA578" s="12" t="s">
        <v>983</v>
      </c>
      <c r="AB578" s="12" t="s">
        <v>936</v>
      </c>
      <c r="AC578" s="13">
        <v>522</v>
      </c>
      <c r="AD578" s="12" t="s">
        <v>5431</v>
      </c>
      <c r="AE578" s="12" t="s">
        <v>5430</v>
      </c>
      <c r="AF578" s="12" t="s">
        <v>5429</v>
      </c>
      <c r="AG578" s="12" t="s">
        <v>5428</v>
      </c>
      <c r="AH578" s="12"/>
      <c r="AI578" s="12" t="s">
        <v>5356</v>
      </c>
      <c r="AJ578" s="12" t="s">
        <v>3196</v>
      </c>
      <c r="AK578" s="12" t="s">
        <v>5427</v>
      </c>
      <c r="AL578" s="12" t="s">
        <v>5426</v>
      </c>
    </row>
    <row r="579" spans="1:38" x14ac:dyDescent="0.25">
      <c r="A579" s="17">
        <v>860014918</v>
      </c>
      <c r="B579" s="14">
        <v>46122</v>
      </c>
      <c r="C579" s="12" t="s">
        <v>5356</v>
      </c>
      <c r="D579" s="12" t="s">
        <v>5425</v>
      </c>
      <c r="E579" s="12" t="s">
        <v>934</v>
      </c>
      <c r="F579" s="3" t="s">
        <v>933</v>
      </c>
      <c r="G579" s="12" t="s">
        <v>932</v>
      </c>
      <c r="H579" s="12" t="s">
        <v>1006</v>
      </c>
      <c r="I579" s="12" t="s">
        <v>1005</v>
      </c>
      <c r="J579" s="12" t="s">
        <v>931</v>
      </c>
      <c r="K579" s="12" t="s">
        <v>930</v>
      </c>
      <c r="L579" s="12" t="s">
        <v>929</v>
      </c>
      <c r="M579" s="4">
        <v>7441525</v>
      </c>
      <c r="N579" s="4">
        <v>0</v>
      </c>
      <c r="O579" s="4">
        <v>7441525</v>
      </c>
      <c r="P579" s="4">
        <v>0</v>
      </c>
      <c r="Q579" s="4">
        <v>7441525</v>
      </c>
      <c r="R579" s="68">
        <f t="shared" ref="R579:R642" si="9">+IFERROR(Q579/O579,0)</f>
        <v>1</v>
      </c>
      <c r="S579" s="3" t="s">
        <v>957</v>
      </c>
      <c r="T579" s="12" t="s">
        <v>6899</v>
      </c>
      <c r="U579" s="12" t="s">
        <v>5414</v>
      </c>
      <c r="V579" s="12" t="s">
        <v>927</v>
      </c>
      <c r="W579" s="12" t="s">
        <v>926</v>
      </c>
      <c r="X579" s="12" t="s">
        <v>5413</v>
      </c>
      <c r="Y579" s="12" t="s">
        <v>925</v>
      </c>
      <c r="Z579" s="12" t="s">
        <v>924</v>
      </c>
      <c r="AA579" s="12" t="s">
        <v>923</v>
      </c>
      <c r="AB579" s="12" t="s">
        <v>5381</v>
      </c>
      <c r="AC579" s="13">
        <v>40222</v>
      </c>
      <c r="AD579" s="12" t="s">
        <v>1009</v>
      </c>
      <c r="AE579" s="12" t="s">
        <v>4777</v>
      </c>
      <c r="AF579" s="12" t="s">
        <v>3454</v>
      </c>
      <c r="AG579" s="12" t="s">
        <v>5424</v>
      </c>
      <c r="AH579" s="12"/>
      <c r="AI579" s="12" t="s">
        <v>5356</v>
      </c>
      <c r="AJ579" s="12" t="s">
        <v>3196</v>
      </c>
      <c r="AK579" s="12" t="s">
        <v>5379</v>
      </c>
      <c r="AL579" s="12" t="s">
        <v>5423</v>
      </c>
    </row>
    <row r="580" spans="1:38" x14ac:dyDescent="0.25">
      <c r="A580" s="17">
        <v>860014918</v>
      </c>
      <c r="B580" s="14">
        <v>46222</v>
      </c>
      <c r="C580" s="12" t="s">
        <v>5356</v>
      </c>
      <c r="D580" s="12" t="s">
        <v>5422</v>
      </c>
      <c r="E580" s="12" t="s">
        <v>934</v>
      </c>
      <c r="F580" s="3" t="s">
        <v>933</v>
      </c>
      <c r="G580" s="12" t="s">
        <v>932</v>
      </c>
      <c r="H580" s="12" t="s">
        <v>1006</v>
      </c>
      <c r="I580" s="12" t="s">
        <v>1005</v>
      </c>
      <c r="J580" s="12" t="s">
        <v>931</v>
      </c>
      <c r="K580" s="12" t="s">
        <v>930</v>
      </c>
      <c r="L580" s="12" t="s">
        <v>929</v>
      </c>
      <c r="M580" s="4">
        <v>9971655</v>
      </c>
      <c r="N580" s="4">
        <v>0</v>
      </c>
      <c r="O580" s="4">
        <v>9971655</v>
      </c>
      <c r="P580" s="4">
        <v>0</v>
      </c>
      <c r="Q580" s="4">
        <v>9971655</v>
      </c>
      <c r="R580" s="68">
        <f t="shared" si="9"/>
        <v>1</v>
      </c>
      <c r="S580" s="3" t="s">
        <v>957</v>
      </c>
      <c r="T580" s="12" t="s">
        <v>6899</v>
      </c>
      <c r="U580" s="12" t="s">
        <v>5414</v>
      </c>
      <c r="V580" s="12" t="s">
        <v>927</v>
      </c>
      <c r="W580" s="12" t="s">
        <v>926</v>
      </c>
      <c r="X580" s="12" t="s">
        <v>5413</v>
      </c>
      <c r="Y580" s="12" t="s">
        <v>925</v>
      </c>
      <c r="Z580" s="12" t="s">
        <v>924</v>
      </c>
      <c r="AA580" s="12" t="s">
        <v>923</v>
      </c>
      <c r="AB580" s="12" t="s">
        <v>5381</v>
      </c>
      <c r="AC580" s="13">
        <v>40222</v>
      </c>
      <c r="AD580" s="12" t="s">
        <v>5421</v>
      </c>
      <c r="AE580" s="12" t="s">
        <v>4772</v>
      </c>
      <c r="AF580" s="12" t="s">
        <v>3245</v>
      </c>
      <c r="AG580" s="12" t="s">
        <v>5420</v>
      </c>
      <c r="AH580" s="12"/>
      <c r="AI580" s="12" t="s">
        <v>5356</v>
      </c>
      <c r="AJ580" s="12" t="s">
        <v>3196</v>
      </c>
      <c r="AK580" s="12" t="s">
        <v>5379</v>
      </c>
      <c r="AL580" s="12" t="s">
        <v>5419</v>
      </c>
    </row>
    <row r="581" spans="1:38" x14ac:dyDescent="0.25">
      <c r="A581" s="17">
        <v>860014918</v>
      </c>
      <c r="B581" s="14">
        <v>46322</v>
      </c>
      <c r="C581" s="12" t="s">
        <v>5356</v>
      </c>
      <c r="D581" s="12" t="s">
        <v>5418</v>
      </c>
      <c r="E581" s="12" t="s">
        <v>934</v>
      </c>
      <c r="F581" s="3" t="s">
        <v>933</v>
      </c>
      <c r="G581" s="12" t="s">
        <v>932</v>
      </c>
      <c r="H581" s="12" t="s">
        <v>1006</v>
      </c>
      <c r="I581" s="12" t="s">
        <v>1005</v>
      </c>
      <c r="J581" s="12" t="s">
        <v>931</v>
      </c>
      <c r="K581" s="12" t="s">
        <v>930</v>
      </c>
      <c r="L581" s="12" t="s">
        <v>929</v>
      </c>
      <c r="M581" s="4">
        <v>6916650</v>
      </c>
      <c r="N581" s="4">
        <v>0</v>
      </c>
      <c r="O581" s="4">
        <v>6916650</v>
      </c>
      <c r="P581" s="4">
        <v>0</v>
      </c>
      <c r="Q581" s="4">
        <v>6916650</v>
      </c>
      <c r="R581" s="68">
        <f t="shared" si="9"/>
        <v>1</v>
      </c>
      <c r="S581" s="3" t="s">
        <v>957</v>
      </c>
      <c r="T581" s="12" t="s">
        <v>6899</v>
      </c>
      <c r="U581" s="12" t="s">
        <v>5414</v>
      </c>
      <c r="V581" s="12" t="s">
        <v>927</v>
      </c>
      <c r="W581" s="12" t="s">
        <v>926</v>
      </c>
      <c r="X581" s="12" t="s">
        <v>5413</v>
      </c>
      <c r="Y581" s="12" t="s">
        <v>925</v>
      </c>
      <c r="Z581" s="12" t="s">
        <v>924</v>
      </c>
      <c r="AA581" s="12" t="s">
        <v>923</v>
      </c>
      <c r="AB581" s="12" t="s">
        <v>5381</v>
      </c>
      <c r="AC581" s="13">
        <v>40222</v>
      </c>
      <c r="AD581" s="12" t="s">
        <v>1008</v>
      </c>
      <c r="AE581" s="12" t="s">
        <v>4767</v>
      </c>
      <c r="AF581" s="12" t="s">
        <v>3705</v>
      </c>
      <c r="AG581" s="12" t="s">
        <v>5417</v>
      </c>
      <c r="AH581" s="12"/>
      <c r="AI581" s="12" t="s">
        <v>5356</v>
      </c>
      <c r="AJ581" s="12" t="s">
        <v>3196</v>
      </c>
      <c r="AK581" s="12" t="s">
        <v>5379</v>
      </c>
      <c r="AL581" s="12" t="s">
        <v>5416</v>
      </c>
    </row>
    <row r="582" spans="1:38" x14ac:dyDescent="0.25">
      <c r="A582" s="17">
        <v>860014918</v>
      </c>
      <c r="B582" s="14">
        <v>46422</v>
      </c>
      <c r="C582" s="12" t="s">
        <v>5356</v>
      </c>
      <c r="D582" s="12" t="s">
        <v>5415</v>
      </c>
      <c r="E582" s="12" t="s">
        <v>934</v>
      </c>
      <c r="F582" s="3" t="s">
        <v>933</v>
      </c>
      <c r="G582" s="12" t="s">
        <v>932</v>
      </c>
      <c r="H582" s="12" t="s">
        <v>1006</v>
      </c>
      <c r="I582" s="12" t="s">
        <v>1005</v>
      </c>
      <c r="J582" s="12" t="s">
        <v>931</v>
      </c>
      <c r="K582" s="12" t="s">
        <v>930</v>
      </c>
      <c r="L582" s="12" t="s">
        <v>929</v>
      </c>
      <c r="M582" s="4">
        <v>7097625</v>
      </c>
      <c r="N582" s="4">
        <v>0</v>
      </c>
      <c r="O582" s="4">
        <v>7097625</v>
      </c>
      <c r="P582" s="4">
        <v>0</v>
      </c>
      <c r="Q582" s="4">
        <v>7097625</v>
      </c>
      <c r="R582" s="68">
        <f t="shared" si="9"/>
        <v>1</v>
      </c>
      <c r="S582" s="3" t="s">
        <v>957</v>
      </c>
      <c r="T582" s="12" t="s">
        <v>6899</v>
      </c>
      <c r="U582" s="12" t="s">
        <v>5414</v>
      </c>
      <c r="V582" s="12" t="s">
        <v>927</v>
      </c>
      <c r="W582" s="12" t="s">
        <v>926</v>
      </c>
      <c r="X582" s="12" t="s">
        <v>5413</v>
      </c>
      <c r="Y582" s="12" t="s">
        <v>925</v>
      </c>
      <c r="Z582" s="12" t="s">
        <v>924</v>
      </c>
      <c r="AA582" s="12" t="s">
        <v>923</v>
      </c>
      <c r="AB582" s="12" t="s">
        <v>5381</v>
      </c>
      <c r="AC582" s="13">
        <v>40222</v>
      </c>
      <c r="AD582" s="12" t="s">
        <v>4434</v>
      </c>
      <c r="AE582" s="12" t="s">
        <v>4761</v>
      </c>
      <c r="AF582" s="12" t="s">
        <v>5300</v>
      </c>
      <c r="AG582" s="12" t="s">
        <v>5412</v>
      </c>
      <c r="AH582" s="12"/>
      <c r="AI582" s="12" t="s">
        <v>5356</v>
      </c>
      <c r="AJ582" s="12" t="s">
        <v>3196</v>
      </c>
      <c r="AK582" s="12" t="s">
        <v>5379</v>
      </c>
      <c r="AL582" s="12" t="s">
        <v>5411</v>
      </c>
    </row>
    <row r="583" spans="1:38" x14ac:dyDescent="0.25">
      <c r="A583" s="17">
        <v>900509172</v>
      </c>
      <c r="B583" s="14">
        <v>46522</v>
      </c>
      <c r="C583" s="12" t="s">
        <v>5356</v>
      </c>
      <c r="D583" s="12" t="s">
        <v>5410</v>
      </c>
      <c r="E583" s="12" t="s">
        <v>934</v>
      </c>
      <c r="F583" s="3" t="s">
        <v>933</v>
      </c>
      <c r="G583" s="12" t="s">
        <v>932</v>
      </c>
      <c r="H583" s="12" t="s">
        <v>1006</v>
      </c>
      <c r="I583" s="12" t="s">
        <v>1005</v>
      </c>
      <c r="J583" s="12" t="s">
        <v>931</v>
      </c>
      <c r="K583" s="12" t="s">
        <v>930</v>
      </c>
      <c r="L583" s="12" t="s">
        <v>929</v>
      </c>
      <c r="M583" s="4">
        <v>1735062</v>
      </c>
      <c r="N583" s="4">
        <v>0</v>
      </c>
      <c r="O583" s="4">
        <v>1735062</v>
      </c>
      <c r="P583" s="4">
        <v>0</v>
      </c>
      <c r="Q583" s="4">
        <v>1735062</v>
      </c>
      <c r="R583" s="68">
        <f t="shared" si="9"/>
        <v>1</v>
      </c>
      <c r="S583" s="3" t="s">
        <v>957</v>
      </c>
      <c r="T583" s="12" t="s">
        <v>7287</v>
      </c>
      <c r="U583" s="12" t="s">
        <v>5409</v>
      </c>
      <c r="V583" s="12" t="s">
        <v>927</v>
      </c>
      <c r="W583" s="12" t="s">
        <v>955</v>
      </c>
      <c r="X583" s="12" t="s">
        <v>5408</v>
      </c>
      <c r="Y583" s="12" t="s">
        <v>925</v>
      </c>
      <c r="Z583" s="12" t="s">
        <v>979</v>
      </c>
      <c r="AA583" s="12" t="s">
        <v>978</v>
      </c>
      <c r="AB583" s="12" t="s">
        <v>5381</v>
      </c>
      <c r="AC583" s="13">
        <v>40222</v>
      </c>
      <c r="AD583" s="12" t="s">
        <v>5407</v>
      </c>
      <c r="AE583" s="12" t="s">
        <v>4755</v>
      </c>
      <c r="AF583" s="12" t="s">
        <v>5292</v>
      </c>
      <c r="AG583" s="12" t="s">
        <v>5406</v>
      </c>
      <c r="AH583" s="12"/>
      <c r="AI583" s="12" t="s">
        <v>5356</v>
      </c>
      <c r="AJ583" s="12" t="s">
        <v>3196</v>
      </c>
      <c r="AK583" s="12" t="s">
        <v>5379</v>
      </c>
      <c r="AL583" s="12" t="s">
        <v>5405</v>
      </c>
    </row>
    <row r="584" spans="1:38" x14ac:dyDescent="0.25">
      <c r="A584" s="17">
        <v>860078643</v>
      </c>
      <c r="B584" s="14">
        <v>46622</v>
      </c>
      <c r="C584" s="12" t="s">
        <v>5356</v>
      </c>
      <c r="D584" s="12" t="s">
        <v>5404</v>
      </c>
      <c r="E584" s="12" t="s">
        <v>934</v>
      </c>
      <c r="F584" s="3" t="s">
        <v>933</v>
      </c>
      <c r="G584" s="12" t="s">
        <v>932</v>
      </c>
      <c r="H584" s="12" t="s">
        <v>1006</v>
      </c>
      <c r="I584" s="12" t="s">
        <v>1005</v>
      </c>
      <c r="J584" s="12" t="s">
        <v>931</v>
      </c>
      <c r="K584" s="12" t="s">
        <v>930</v>
      </c>
      <c r="L584" s="12" t="s">
        <v>929</v>
      </c>
      <c r="M584" s="4">
        <v>1663340</v>
      </c>
      <c r="N584" s="4">
        <v>0</v>
      </c>
      <c r="O584" s="4">
        <v>1663340</v>
      </c>
      <c r="P584" s="4">
        <v>0</v>
      </c>
      <c r="Q584" s="4">
        <v>1663340</v>
      </c>
      <c r="R584" s="68">
        <f t="shared" si="9"/>
        <v>1</v>
      </c>
      <c r="S584" s="3" t="s">
        <v>957</v>
      </c>
      <c r="T584" s="12" t="s">
        <v>6917</v>
      </c>
      <c r="U584" s="12" t="s">
        <v>5395</v>
      </c>
      <c r="V584" s="12" t="s">
        <v>927</v>
      </c>
      <c r="W584" s="12" t="s">
        <v>926</v>
      </c>
      <c r="X584" s="12" t="s">
        <v>5394</v>
      </c>
      <c r="Y584" s="12" t="s">
        <v>925</v>
      </c>
      <c r="Z584" s="12" t="s">
        <v>5393</v>
      </c>
      <c r="AA584" s="12" t="s">
        <v>5392</v>
      </c>
      <c r="AB584" s="12" t="s">
        <v>5381</v>
      </c>
      <c r="AC584" s="13">
        <v>40222</v>
      </c>
      <c r="AD584" s="12" t="s">
        <v>3914</v>
      </c>
      <c r="AE584" s="12" t="s">
        <v>4753</v>
      </c>
      <c r="AF584" s="12" t="s">
        <v>5284</v>
      </c>
      <c r="AG584" s="12" t="s">
        <v>5403</v>
      </c>
      <c r="AH584" s="12"/>
      <c r="AI584" s="12" t="s">
        <v>5356</v>
      </c>
      <c r="AJ584" s="12" t="s">
        <v>3196</v>
      </c>
      <c r="AK584" s="12" t="s">
        <v>5379</v>
      </c>
      <c r="AL584" s="12" t="s">
        <v>5402</v>
      </c>
    </row>
    <row r="585" spans="1:38" x14ac:dyDescent="0.25">
      <c r="A585" s="17">
        <v>860517302</v>
      </c>
      <c r="B585" s="14">
        <v>46722</v>
      </c>
      <c r="C585" s="12" t="s">
        <v>5356</v>
      </c>
      <c r="D585" s="12" t="s">
        <v>5401</v>
      </c>
      <c r="E585" s="12" t="s">
        <v>934</v>
      </c>
      <c r="F585" s="3" t="s">
        <v>933</v>
      </c>
      <c r="G585" s="12" t="s">
        <v>932</v>
      </c>
      <c r="H585" s="12" t="s">
        <v>1006</v>
      </c>
      <c r="I585" s="12" t="s">
        <v>1005</v>
      </c>
      <c r="J585" s="12" t="s">
        <v>931</v>
      </c>
      <c r="K585" s="12" t="s">
        <v>930</v>
      </c>
      <c r="L585" s="12" t="s">
        <v>929</v>
      </c>
      <c r="M585" s="4">
        <v>610400</v>
      </c>
      <c r="N585" s="4">
        <v>0</v>
      </c>
      <c r="O585" s="4">
        <v>610400</v>
      </c>
      <c r="P585" s="4">
        <v>0</v>
      </c>
      <c r="Q585" s="4">
        <v>610400</v>
      </c>
      <c r="R585" s="68">
        <f t="shared" si="9"/>
        <v>1</v>
      </c>
      <c r="S585" s="3" t="s">
        <v>957</v>
      </c>
      <c r="T585" s="12" t="s">
        <v>7286</v>
      </c>
      <c r="U585" s="12" t="s">
        <v>5400</v>
      </c>
      <c r="V585" s="12" t="s">
        <v>927</v>
      </c>
      <c r="W585" s="12" t="s">
        <v>955</v>
      </c>
      <c r="X585" s="12" t="s">
        <v>5399</v>
      </c>
      <c r="Y585" s="12" t="s">
        <v>925</v>
      </c>
      <c r="Z585" s="12" t="s">
        <v>924</v>
      </c>
      <c r="AA585" s="12" t="s">
        <v>923</v>
      </c>
      <c r="AB585" s="12" t="s">
        <v>5381</v>
      </c>
      <c r="AC585" s="13">
        <v>40222</v>
      </c>
      <c r="AD585" s="12" t="s">
        <v>4143</v>
      </c>
      <c r="AE585" s="12" t="s">
        <v>4751</v>
      </c>
      <c r="AF585" s="12" t="s">
        <v>3321</v>
      </c>
      <c r="AG585" s="12" t="s">
        <v>5398</v>
      </c>
      <c r="AH585" s="12"/>
      <c r="AI585" s="12" t="s">
        <v>5356</v>
      </c>
      <c r="AJ585" s="12" t="s">
        <v>3196</v>
      </c>
      <c r="AK585" s="12" t="s">
        <v>5379</v>
      </c>
      <c r="AL585" s="12" t="s">
        <v>5397</v>
      </c>
    </row>
    <row r="586" spans="1:38" x14ac:dyDescent="0.25">
      <c r="A586" s="17">
        <v>860078643</v>
      </c>
      <c r="B586" s="14">
        <v>46822</v>
      </c>
      <c r="C586" s="12" t="s">
        <v>5356</v>
      </c>
      <c r="D586" s="12" t="s">
        <v>5396</v>
      </c>
      <c r="E586" s="12" t="s">
        <v>934</v>
      </c>
      <c r="F586" s="3" t="s">
        <v>933</v>
      </c>
      <c r="G586" s="12" t="s">
        <v>932</v>
      </c>
      <c r="H586" s="12" t="s">
        <v>1006</v>
      </c>
      <c r="I586" s="12" t="s">
        <v>1005</v>
      </c>
      <c r="J586" s="12" t="s">
        <v>931</v>
      </c>
      <c r="K586" s="12" t="s">
        <v>930</v>
      </c>
      <c r="L586" s="12" t="s">
        <v>929</v>
      </c>
      <c r="M586" s="4">
        <v>1864079</v>
      </c>
      <c r="N586" s="4">
        <v>0</v>
      </c>
      <c r="O586" s="4">
        <v>1864079</v>
      </c>
      <c r="P586" s="4">
        <v>0</v>
      </c>
      <c r="Q586" s="4">
        <v>1864079</v>
      </c>
      <c r="R586" s="68">
        <f t="shared" si="9"/>
        <v>1</v>
      </c>
      <c r="S586" s="3" t="s">
        <v>957</v>
      </c>
      <c r="T586" s="12" t="s">
        <v>6917</v>
      </c>
      <c r="U586" s="12" t="s">
        <v>5395</v>
      </c>
      <c r="V586" s="12" t="s">
        <v>927</v>
      </c>
      <c r="W586" s="12" t="s">
        <v>926</v>
      </c>
      <c r="X586" s="12" t="s">
        <v>5394</v>
      </c>
      <c r="Y586" s="12" t="s">
        <v>925</v>
      </c>
      <c r="Z586" s="12" t="s">
        <v>5393</v>
      </c>
      <c r="AA586" s="12" t="s">
        <v>5392</v>
      </c>
      <c r="AB586" s="12" t="s">
        <v>5381</v>
      </c>
      <c r="AC586" s="13">
        <v>40222</v>
      </c>
      <c r="AD586" s="12" t="s">
        <v>4169</v>
      </c>
      <c r="AE586" s="12" t="s">
        <v>1007</v>
      </c>
      <c r="AF586" s="12" t="s">
        <v>5269</v>
      </c>
      <c r="AG586" s="12" t="s">
        <v>5391</v>
      </c>
      <c r="AH586" s="12"/>
      <c r="AI586" s="12" t="s">
        <v>5356</v>
      </c>
      <c r="AJ586" s="12" t="s">
        <v>3196</v>
      </c>
      <c r="AK586" s="12" t="s">
        <v>5379</v>
      </c>
      <c r="AL586" s="12" t="s">
        <v>5390</v>
      </c>
    </row>
    <row r="587" spans="1:38" hidden="1" x14ac:dyDescent="0.25">
      <c r="A587" s="17">
        <v>800170433</v>
      </c>
      <c r="B587" s="14">
        <v>46922</v>
      </c>
      <c r="C587" s="12" t="s">
        <v>5356</v>
      </c>
      <c r="D587" s="12" t="s">
        <v>5389</v>
      </c>
      <c r="E587" s="12" t="s">
        <v>934</v>
      </c>
      <c r="F587" s="3" t="s">
        <v>933</v>
      </c>
      <c r="G587" s="12" t="s">
        <v>932</v>
      </c>
      <c r="H587" s="12" t="s">
        <v>3231</v>
      </c>
      <c r="I587" s="12" t="s">
        <v>3230</v>
      </c>
      <c r="J587" s="12" t="s">
        <v>931</v>
      </c>
      <c r="K587" s="12" t="s">
        <v>930</v>
      </c>
      <c r="L587" s="12" t="s">
        <v>929</v>
      </c>
      <c r="M587" s="4">
        <v>106</v>
      </c>
      <c r="N587" s="4">
        <v>0</v>
      </c>
      <c r="O587" s="4">
        <v>106</v>
      </c>
      <c r="P587" s="4">
        <v>0</v>
      </c>
      <c r="Q587" s="4">
        <v>106</v>
      </c>
      <c r="R587" s="68">
        <f t="shared" si="9"/>
        <v>1</v>
      </c>
      <c r="S587" s="3" t="s">
        <v>957</v>
      </c>
      <c r="T587" s="12" t="s">
        <v>5989</v>
      </c>
      <c r="U587" s="12" t="s">
        <v>956</v>
      </c>
      <c r="V587" s="12" t="s">
        <v>927</v>
      </c>
      <c r="W587" s="12" t="s">
        <v>955</v>
      </c>
      <c r="X587" s="12" t="s">
        <v>954</v>
      </c>
      <c r="Y587" s="12" t="s">
        <v>925</v>
      </c>
      <c r="Z587" s="12" t="s">
        <v>953</v>
      </c>
      <c r="AA587" s="12" t="s">
        <v>952</v>
      </c>
      <c r="AB587" s="12" t="s">
        <v>5388</v>
      </c>
      <c r="AC587" s="13">
        <v>41122</v>
      </c>
      <c r="AD587" s="12" t="s">
        <v>4178</v>
      </c>
      <c r="AE587" s="12" t="s">
        <v>5387</v>
      </c>
      <c r="AF587" s="12" t="s">
        <v>5008</v>
      </c>
      <c r="AG587" s="12" t="s">
        <v>5386</v>
      </c>
      <c r="AH587" s="12"/>
      <c r="AI587" s="12" t="s">
        <v>5356</v>
      </c>
      <c r="AJ587" s="12" t="s">
        <v>3306</v>
      </c>
      <c r="AK587" s="12" t="s">
        <v>3305</v>
      </c>
      <c r="AL587" s="12" t="s">
        <v>4477</v>
      </c>
    </row>
    <row r="588" spans="1:38" x14ac:dyDescent="0.25">
      <c r="A588" s="12" t="s">
        <v>5383</v>
      </c>
      <c r="B588" s="14">
        <v>47022</v>
      </c>
      <c r="C588" s="12" t="s">
        <v>5356</v>
      </c>
      <c r="D588" s="12" t="s">
        <v>5385</v>
      </c>
      <c r="E588" s="12" t="s">
        <v>934</v>
      </c>
      <c r="F588" s="3" t="s">
        <v>933</v>
      </c>
      <c r="G588" s="12" t="s">
        <v>932</v>
      </c>
      <c r="H588" s="12" t="s">
        <v>1006</v>
      </c>
      <c r="I588" s="12" t="s">
        <v>1005</v>
      </c>
      <c r="J588" s="12" t="s">
        <v>931</v>
      </c>
      <c r="K588" s="12" t="s">
        <v>930</v>
      </c>
      <c r="L588" s="12" t="s">
        <v>929</v>
      </c>
      <c r="M588" s="4">
        <v>4347000</v>
      </c>
      <c r="N588" s="4">
        <v>0</v>
      </c>
      <c r="O588" s="4">
        <v>4347000</v>
      </c>
      <c r="P588" s="4">
        <v>0</v>
      </c>
      <c r="Q588" s="4">
        <v>4347000</v>
      </c>
      <c r="R588" s="68">
        <f t="shared" si="9"/>
        <v>1</v>
      </c>
      <c r="S588" s="3" t="s">
        <v>5384</v>
      </c>
      <c r="T588" s="12" t="s">
        <v>5383</v>
      </c>
      <c r="U588" s="12" t="s">
        <v>5382</v>
      </c>
      <c r="V588" s="12" t="s">
        <v>3555</v>
      </c>
      <c r="W588" s="18"/>
      <c r="X588" s="18"/>
      <c r="Y588" s="18"/>
      <c r="Z588" s="18"/>
      <c r="AA588" s="18"/>
      <c r="AB588" s="12" t="s">
        <v>5381</v>
      </c>
      <c r="AC588" s="13">
        <v>40222</v>
      </c>
      <c r="AD588" s="12" t="s">
        <v>4187</v>
      </c>
      <c r="AE588" s="12" t="s">
        <v>4743</v>
      </c>
      <c r="AF588" s="12" t="s">
        <v>3435</v>
      </c>
      <c r="AG588" s="12" t="s">
        <v>5380</v>
      </c>
      <c r="AH588" s="12"/>
      <c r="AI588" s="12" t="s">
        <v>5356</v>
      </c>
      <c r="AJ588" s="12" t="s">
        <v>3196</v>
      </c>
      <c r="AK588" s="12" t="s">
        <v>5379</v>
      </c>
      <c r="AL588" s="12" t="s">
        <v>5378</v>
      </c>
    </row>
    <row r="589" spans="1:38" hidden="1" x14ac:dyDescent="0.25">
      <c r="A589" s="17">
        <v>830122566</v>
      </c>
      <c r="B589" s="14">
        <v>47122</v>
      </c>
      <c r="C589" s="12" t="s">
        <v>5369</v>
      </c>
      <c r="D589" s="12" t="s">
        <v>5377</v>
      </c>
      <c r="E589" s="12" t="s">
        <v>934</v>
      </c>
      <c r="F589" s="3" t="s">
        <v>933</v>
      </c>
      <c r="G589" s="12" t="s">
        <v>932</v>
      </c>
      <c r="H589" s="12" t="s">
        <v>982</v>
      </c>
      <c r="I589" s="12" t="s">
        <v>981</v>
      </c>
      <c r="J589" s="12" t="s">
        <v>931</v>
      </c>
      <c r="K589" s="12" t="s">
        <v>930</v>
      </c>
      <c r="L589" s="12" t="s">
        <v>929</v>
      </c>
      <c r="M589" s="4">
        <v>382903</v>
      </c>
      <c r="N589" s="4">
        <v>0</v>
      </c>
      <c r="O589" s="4">
        <v>382903</v>
      </c>
      <c r="P589" s="4">
        <v>0</v>
      </c>
      <c r="Q589" s="4">
        <v>382903</v>
      </c>
      <c r="R589" s="68">
        <f t="shared" si="9"/>
        <v>1</v>
      </c>
      <c r="S589" s="3" t="s">
        <v>957</v>
      </c>
      <c r="T589" s="12" t="s">
        <v>6061</v>
      </c>
      <c r="U589" s="12" t="s">
        <v>980</v>
      </c>
      <c r="V589" s="12" t="s">
        <v>927</v>
      </c>
      <c r="W589" s="12" t="s">
        <v>955</v>
      </c>
      <c r="X589" s="12" t="s">
        <v>1004</v>
      </c>
      <c r="Y589" s="12" t="s">
        <v>925</v>
      </c>
      <c r="Z589" s="12" t="s">
        <v>979</v>
      </c>
      <c r="AA589" s="12" t="s">
        <v>978</v>
      </c>
      <c r="AB589" s="12" t="s">
        <v>5376</v>
      </c>
      <c r="AC589" s="13">
        <v>41222</v>
      </c>
      <c r="AD589" s="12" t="s">
        <v>4227</v>
      </c>
      <c r="AE589" s="12" t="s">
        <v>4293</v>
      </c>
      <c r="AF589" s="12" t="s">
        <v>4835</v>
      </c>
      <c r="AG589" s="12" t="s">
        <v>5375</v>
      </c>
      <c r="AH589" s="12"/>
      <c r="AI589" s="12" t="s">
        <v>5369</v>
      </c>
      <c r="AJ589" s="12" t="s">
        <v>950</v>
      </c>
      <c r="AK589" s="12" t="s">
        <v>5374</v>
      </c>
      <c r="AL589" s="12" t="s">
        <v>5373</v>
      </c>
    </row>
    <row r="590" spans="1:38" hidden="1" x14ac:dyDescent="0.25">
      <c r="A590" s="17">
        <v>899999094</v>
      </c>
      <c r="B590" s="14">
        <v>47222</v>
      </c>
      <c r="C590" s="12" t="s">
        <v>5369</v>
      </c>
      <c r="D590" s="12" t="s">
        <v>5372</v>
      </c>
      <c r="E590" s="12" t="s">
        <v>934</v>
      </c>
      <c r="F590" s="3" t="s">
        <v>933</v>
      </c>
      <c r="G590" s="12" t="s">
        <v>932</v>
      </c>
      <c r="H590" s="12" t="s">
        <v>999</v>
      </c>
      <c r="I590" s="12" t="s">
        <v>998</v>
      </c>
      <c r="J590" s="12" t="s">
        <v>931</v>
      </c>
      <c r="K590" s="12" t="s">
        <v>930</v>
      </c>
      <c r="L590" s="12" t="s">
        <v>929</v>
      </c>
      <c r="M590" s="4">
        <v>245750</v>
      </c>
      <c r="N590" s="4">
        <v>0</v>
      </c>
      <c r="O590" s="4">
        <v>245750</v>
      </c>
      <c r="P590" s="4">
        <v>0</v>
      </c>
      <c r="Q590" s="4">
        <v>245750</v>
      </c>
      <c r="R590" s="68">
        <f t="shared" si="9"/>
        <v>1</v>
      </c>
      <c r="S590" s="3" t="s">
        <v>957</v>
      </c>
      <c r="T590" s="12" t="s">
        <v>6414</v>
      </c>
      <c r="U590" s="12" t="s">
        <v>3288</v>
      </c>
      <c r="V590" s="12" t="s">
        <v>927</v>
      </c>
      <c r="W590" s="12" t="s">
        <v>955</v>
      </c>
      <c r="X590" s="12" t="s">
        <v>3287</v>
      </c>
      <c r="Y590" s="12" t="s">
        <v>925</v>
      </c>
      <c r="Z590" s="12" t="s">
        <v>994</v>
      </c>
      <c r="AA590" s="12" t="s">
        <v>993</v>
      </c>
      <c r="AB590" s="12" t="s">
        <v>992</v>
      </c>
      <c r="AC590" s="13">
        <v>25122</v>
      </c>
      <c r="AD590" s="12" t="s">
        <v>5371</v>
      </c>
      <c r="AE590" s="12" t="s">
        <v>4797</v>
      </c>
      <c r="AF590" s="12" t="s">
        <v>3930</v>
      </c>
      <c r="AG590" s="12" t="s">
        <v>5370</v>
      </c>
      <c r="AH590" s="12"/>
      <c r="AI590" s="12" t="s">
        <v>5369</v>
      </c>
      <c r="AJ590" s="12" t="s">
        <v>950</v>
      </c>
      <c r="AK590" s="12" t="s">
        <v>5368</v>
      </c>
      <c r="AL590" s="12" t="s">
        <v>5367</v>
      </c>
    </row>
    <row r="591" spans="1:38" hidden="1" x14ac:dyDescent="0.25">
      <c r="A591" s="17">
        <v>830122566</v>
      </c>
      <c r="B591" s="14">
        <v>47322</v>
      </c>
      <c r="C591" s="12" t="s">
        <v>5347</v>
      </c>
      <c r="D591" s="12" t="s">
        <v>5366</v>
      </c>
      <c r="E591" s="12" t="s">
        <v>934</v>
      </c>
      <c r="F591" s="3" t="s">
        <v>933</v>
      </c>
      <c r="G591" s="12" t="s">
        <v>932</v>
      </c>
      <c r="H591" s="12" t="s">
        <v>982</v>
      </c>
      <c r="I591" s="12" t="s">
        <v>981</v>
      </c>
      <c r="J591" s="12" t="s">
        <v>931</v>
      </c>
      <c r="K591" s="12" t="s">
        <v>930</v>
      </c>
      <c r="L591" s="12" t="s">
        <v>929</v>
      </c>
      <c r="M591" s="4">
        <v>2724136</v>
      </c>
      <c r="N591" s="4">
        <v>0</v>
      </c>
      <c r="O591" s="4">
        <v>2724136</v>
      </c>
      <c r="P591" s="4">
        <v>0</v>
      </c>
      <c r="Q591" s="4">
        <v>2724136</v>
      </c>
      <c r="R591" s="68">
        <f t="shared" si="9"/>
        <v>1</v>
      </c>
      <c r="S591" s="3" t="s">
        <v>957</v>
      </c>
      <c r="T591" s="12" t="s">
        <v>6061</v>
      </c>
      <c r="U591" s="12" t="s">
        <v>980</v>
      </c>
      <c r="V591" s="12" t="s">
        <v>927</v>
      </c>
      <c r="W591" s="12" t="s">
        <v>955</v>
      </c>
      <c r="X591" s="12" t="s">
        <v>3513</v>
      </c>
      <c r="Y591" s="12" t="s">
        <v>995</v>
      </c>
      <c r="Z591" s="12" t="s">
        <v>979</v>
      </c>
      <c r="AA591" s="12" t="s">
        <v>978</v>
      </c>
      <c r="AB591" s="12" t="s">
        <v>5365</v>
      </c>
      <c r="AC591" s="13">
        <v>41422</v>
      </c>
      <c r="AD591" s="12" t="s">
        <v>3873</v>
      </c>
      <c r="AE591" s="12" t="s">
        <v>1003</v>
      </c>
      <c r="AF591" s="12" t="s">
        <v>5170</v>
      </c>
      <c r="AG591" s="12" t="s">
        <v>5364</v>
      </c>
      <c r="AH591" s="12"/>
      <c r="AI591" s="12" t="s">
        <v>5347</v>
      </c>
      <c r="AJ591" s="12" t="s">
        <v>950</v>
      </c>
      <c r="AK591" s="12" t="s">
        <v>5363</v>
      </c>
      <c r="AL591" s="12" t="s">
        <v>5362</v>
      </c>
    </row>
    <row r="592" spans="1:38" hidden="1" x14ac:dyDescent="0.25">
      <c r="A592" s="17">
        <v>830037248</v>
      </c>
      <c r="B592" s="14">
        <v>47422</v>
      </c>
      <c r="C592" s="12" t="s">
        <v>5347</v>
      </c>
      <c r="D592" s="12" t="s">
        <v>5361</v>
      </c>
      <c r="E592" s="12" t="s">
        <v>934</v>
      </c>
      <c r="F592" s="3" t="s">
        <v>933</v>
      </c>
      <c r="G592" s="12" t="s">
        <v>932</v>
      </c>
      <c r="H592" s="12" t="s">
        <v>999</v>
      </c>
      <c r="I592" s="12" t="s">
        <v>998</v>
      </c>
      <c r="J592" s="12" t="s">
        <v>931</v>
      </c>
      <c r="K592" s="12" t="s">
        <v>930</v>
      </c>
      <c r="L592" s="12" t="s">
        <v>929</v>
      </c>
      <c r="M592" s="4">
        <v>12522710</v>
      </c>
      <c r="N592" s="4">
        <v>4974340</v>
      </c>
      <c r="O592" s="4">
        <v>17497050</v>
      </c>
      <c r="P592" s="4">
        <v>0</v>
      </c>
      <c r="Q592" s="4">
        <v>17497050</v>
      </c>
      <c r="R592" s="68">
        <f t="shared" si="9"/>
        <v>1</v>
      </c>
      <c r="S592" s="3" t="s">
        <v>957</v>
      </c>
      <c r="T592" s="12" t="s">
        <v>7285</v>
      </c>
      <c r="U592" s="12" t="s">
        <v>997</v>
      </c>
      <c r="V592" s="12" t="s">
        <v>927</v>
      </c>
      <c r="W592" s="12" t="s">
        <v>926</v>
      </c>
      <c r="X592" s="12" t="s">
        <v>996</v>
      </c>
      <c r="Y592" s="12" t="s">
        <v>995</v>
      </c>
      <c r="Z592" s="12" t="s">
        <v>994</v>
      </c>
      <c r="AA592" s="12" t="s">
        <v>993</v>
      </c>
      <c r="AB592" s="12" t="s">
        <v>992</v>
      </c>
      <c r="AC592" s="13">
        <v>25122</v>
      </c>
      <c r="AD592" s="12" t="s">
        <v>3888</v>
      </c>
      <c r="AE592" s="12" t="s">
        <v>5360</v>
      </c>
      <c r="AF592" s="12" t="s">
        <v>5359</v>
      </c>
      <c r="AG592" s="12" t="s">
        <v>5358</v>
      </c>
      <c r="AH592" s="12"/>
      <c r="AI592" s="12" t="s">
        <v>5347</v>
      </c>
      <c r="AJ592" s="12" t="s">
        <v>950</v>
      </c>
      <c r="AK592" s="12" t="s">
        <v>5354</v>
      </c>
      <c r="AL592" s="12" t="s">
        <v>5357</v>
      </c>
    </row>
    <row r="593" spans="1:38" hidden="1" x14ac:dyDescent="0.25">
      <c r="A593" s="17">
        <v>830037248</v>
      </c>
      <c r="B593" s="14">
        <v>47622</v>
      </c>
      <c r="C593" s="12" t="s">
        <v>5346</v>
      </c>
      <c r="D593" s="12" t="s">
        <v>5355</v>
      </c>
      <c r="E593" s="12" t="s">
        <v>1002</v>
      </c>
      <c r="F593" s="3" t="s">
        <v>933</v>
      </c>
      <c r="G593" s="12" t="s">
        <v>932</v>
      </c>
      <c r="H593" s="12" t="s">
        <v>999</v>
      </c>
      <c r="I593" s="12" t="s">
        <v>998</v>
      </c>
      <c r="J593" s="12" t="s">
        <v>931</v>
      </c>
      <c r="K593" s="12" t="s">
        <v>930</v>
      </c>
      <c r="L593" s="12" t="s">
        <v>929</v>
      </c>
      <c r="M593" s="4">
        <v>16295500</v>
      </c>
      <c r="N593" s="4">
        <v>-16295500</v>
      </c>
      <c r="O593" s="4">
        <v>0</v>
      </c>
      <c r="P593" s="4">
        <v>0</v>
      </c>
      <c r="Q593" s="4">
        <v>0</v>
      </c>
      <c r="R593" s="68">
        <f t="shared" si="9"/>
        <v>0</v>
      </c>
      <c r="S593" s="3" t="s">
        <v>957</v>
      </c>
      <c r="T593" s="12" t="s">
        <v>7285</v>
      </c>
      <c r="U593" s="12" t="s">
        <v>997</v>
      </c>
      <c r="V593" s="12" t="s">
        <v>927</v>
      </c>
      <c r="W593" s="12" t="s">
        <v>926</v>
      </c>
      <c r="X593" s="12" t="s">
        <v>996</v>
      </c>
      <c r="Y593" s="12" t="s">
        <v>995</v>
      </c>
      <c r="Z593" s="12" t="s">
        <v>994</v>
      </c>
      <c r="AA593" s="12" t="s">
        <v>993</v>
      </c>
      <c r="AB593" s="12" t="s">
        <v>992</v>
      </c>
      <c r="AC593" s="13">
        <v>25122</v>
      </c>
      <c r="AD593" s="12" t="s">
        <v>4272</v>
      </c>
      <c r="AE593" s="12"/>
      <c r="AF593" s="12"/>
      <c r="AG593" s="12"/>
      <c r="AH593" s="12"/>
      <c r="AI593" s="12" t="s">
        <v>5346</v>
      </c>
      <c r="AJ593" s="12" t="s">
        <v>950</v>
      </c>
      <c r="AK593" s="12" t="s">
        <v>5354</v>
      </c>
      <c r="AL593" s="12" t="s">
        <v>5353</v>
      </c>
    </row>
    <row r="594" spans="1:38" hidden="1" x14ac:dyDescent="0.25">
      <c r="A594" s="17">
        <v>800170433</v>
      </c>
      <c r="B594" s="14">
        <v>47722</v>
      </c>
      <c r="C594" s="12" t="s">
        <v>5346</v>
      </c>
      <c r="D594" s="12" t="s">
        <v>5352</v>
      </c>
      <c r="E594" s="12" t="s">
        <v>934</v>
      </c>
      <c r="F594" s="3" t="s">
        <v>933</v>
      </c>
      <c r="G594" s="12" t="s">
        <v>932</v>
      </c>
      <c r="H594" s="12" t="s">
        <v>3231</v>
      </c>
      <c r="I594" s="12" t="s">
        <v>3230</v>
      </c>
      <c r="J594" s="12" t="s">
        <v>931</v>
      </c>
      <c r="K594" s="12" t="s">
        <v>930</v>
      </c>
      <c r="L594" s="12" t="s">
        <v>929</v>
      </c>
      <c r="M594" s="4">
        <v>17388</v>
      </c>
      <c r="N594" s="4">
        <v>0</v>
      </c>
      <c r="O594" s="4">
        <v>17388</v>
      </c>
      <c r="P594" s="4">
        <v>0</v>
      </c>
      <c r="Q594" s="4">
        <v>17388</v>
      </c>
      <c r="R594" s="68">
        <f t="shared" si="9"/>
        <v>1</v>
      </c>
      <c r="S594" s="3" t="s">
        <v>957</v>
      </c>
      <c r="T594" s="12" t="s">
        <v>5989</v>
      </c>
      <c r="U594" s="12" t="s">
        <v>956</v>
      </c>
      <c r="V594" s="12" t="s">
        <v>927</v>
      </c>
      <c r="W594" s="12" t="s">
        <v>955</v>
      </c>
      <c r="X594" s="12" t="s">
        <v>954</v>
      </c>
      <c r="Y594" s="12" t="s">
        <v>925</v>
      </c>
      <c r="Z594" s="12" t="s">
        <v>953</v>
      </c>
      <c r="AA594" s="12" t="s">
        <v>952</v>
      </c>
      <c r="AB594" s="12" t="s">
        <v>5351</v>
      </c>
      <c r="AC594" s="13">
        <v>41522</v>
      </c>
      <c r="AD594" s="12" t="s">
        <v>4279</v>
      </c>
      <c r="AE594" s="12" t="s">
        <v>5350</v>
      </c>
      <c r="AF594" s="12" t="s">
        <v>4399</v>
      </c>
      <c r="AG594" s="12" t="s">
        <v>5349</v>
      </c>
      <c r="AH594" s="12"/>
      <c r="AI594" s="12" t="s">
        <v>5346</v>
      </c>
      <c r="AJ594" s="12" t="s">
        <v>3306</v>
      </c>
      <c r="AK594" s="12" t="s">
        <v>3305</v>
      </c>
      <c r="AL594" s="12" t="s">
        <v>5348</v>
      </c>
    </row>
    <row r="595" spans="1:38" hidden="1" x14ac:dyDescent="0.25">
      <c r="A595" s="17">
        <v>830037248</v>
      </c>
      <c r="B595" s="14">
        <v>48122</v>
      </c>
      <c r="C595" s="12" t="s">
        <v>5235</v>
      </c>
      <c r="D595" s="12" t="s">
        <v>5345</v>
      </c>
      <c r="E595" s="12" t="s">
        <v>934</v>
      </c>
      <c r="F595" s="3" t="s">
        <v>933</v>
      </c>
      <c r="G595" s="12" t="s">
        <v>932</v>
      </c>
      <c r="H595" s="12" t="s">
        <v>999</v>
      </c>
      <c r="I595" s="12" t="s">
        <v>998</v>
      </c>
      <c r="J595" s="12" t="s">
        <v>931</v>
      </c>
      <c r="K595" s="12" t="s">
        <v>930</v>
      </c>
      <c r="L595" s="12" t="s">
        <v>929</v>
      </c>
      <c r="M595" s="4">
        <v>412500</v>
      </c>
      <c r="N595" s="4">
        <v>0</v>
      </c>
      <c r="O595" s="4">
        <v>412500</v>
      </c>
      <c r="P595" s="4">
        <v>0</v>
      </c>
      <c r="Q595" s="4">
        <v>412500</v>
      </c>
      <c r="R595" s="68">
        <f t="shared" si="9"/>
        <v>1</v>
      </c>
      <c r="S595" s="3" t="s">
        <v>957</v>
      </c>
      <c r="T595" s="12" t="s">
        <v>7285</v>
      </c>
      <c r="U595" s="12" t="s">
        <v>997</v>
      </c>
      <c r="V595" s="12" t="s">
        <v>927</v>
      </c>
      <c r="W595" s="12" t="s">
        <v>926</v>
      </c>
      <c r="X595" s="12" t="s">
        <v>996</v>
      </c>
      <c r="Y595" s="12" t="s">
        <v>995</v>
      </c>
      <c r="Z595" s="12" t="s">
        <v>994</v>
      </c>
      <c r="AA595" s="12" t="s">
        <v>993</v>
      </c>
      <c r="AB595" s="12" t="s">
        <v>992</v>
      </c>
      <c r="AC595" s="13">
        <v>25122</v>
      </c>
      <c r="AD595" s="12" t="s">
        <v>4108</v>
      </c>
      <c r="AE595" s="12" t="s">
        <v>4086</v>
      </c>
      <c r="AF595" s="12" t="s">
        <v>4611</v>
      </c>
      <c r="AG595" s="12" t="s">
        <v>5344</v>
      </c>
      <c r="AH595" s="12"/>
      <c r="AI595" s="12" t="s">
        <v>5235</v>
      </c>
      <c r="AJ595" s="12" t="s">
        <v>950</v>
      </c>
      <c r="AK595" s="12" t="s">
        <v>5343</v>
      </c>
      <c r="AL595" s="12" t="s">
        <v>5342</v>
      </c>
    </row>
    <row r="596" spans="1:38" hidden="1" x14ac:dyDescent="0.25">
      <c r="A596" s="17">
        <v>901444086</v>
      </c>
      <c r="B596" s="14">
        <v>48322</v>
      </c>
      <c r="C596" s="12" t="s">
        <v>5235</v>
      </c>
      <c r="D596" s="12" t="s">
        <v>5341</v>
      </c>
      <c r="E596" s="12" t="s">
        <v>934</v>
      </c>
      <c r="F596" s="3" t="s">
        <v>933</v>
      </c>
      <c r="G596" s="12" t="s">
        <v>932</v>
      </c>
      <c r="H596" s="12" t="s">
        <v>988</v>
      </c>
      <c r="I596" s="12" t="s">
        <v>987</v>
      </c>
      <c r="J596" s="12" t="s">
        <v>931</v>
      </c>
      <c r="K596" s="12" t="s">
        <v>930</v>
      </c>
      <c r="L596" s="12" t="s">
        <v>929</v>
      </c>
      <c r="M596" s="4">
        <v>937055980</v>
      </c>
      <c r="N596" s="4">
        <v>0</v>
      </c>
      <c r="O596" s="4">
        <v>937055980</v>
      </c>
      <c r="P596" s="4">
        <v>526028526.13</v>
      </c>
      <c r="Q596" s="4">
        <v>411027453.87</v>
      </c>
      <c r="R596" s="68">
        <f t="shared" si="9"/>
        <v>0.43863703198393761</v>
      </c>
      <c r="S596" s="3" t="s">
        <v>957</v>
      </c>
      <c r="T596" s="12" t="s">
        <v>7284</v>
      </c>
      <c r="U596" s="12" t="s">
        <v>857</v>
      </c>
      <c r="V596" s="12" t="s">
        <v>927</v>
      </c>
      <c r="W596" s="12" t="s">
        <v>955</v>
      </c>
      <c r="X596" s="12" t="s">
        <v>5340</v>
      </c>
      <c r="Y596" s="12" t="s">
        <v>925</v>
      </c>
      <c r="Z596" s="12" t="s">
        <v>984</v>
      </c>
      <c r="AA596" s="12" t="s">
        <v>983</v>
      </c>
      <c r="AB596" s="12" t="s">
        <v>986</v>
      </c>
      <c r="AC596" s="13">
        <v>37322</v>
      </c>
      <c r="AD596" s="12" t="s">
        <v>5339</v>
      </c>
      <c r="AE596" s="12" t="s">
        <v>7283</v>
      </c>
      <c r="AF596" s="12" t="s">
        <v>7282</v>
      </c>
      <c r="AG596" s="12" t="s">
        <v>7281</v>
      </c>
      <c r="AH596" s="12"/>
      <c r="AI596" s="12" t="s">
        <v>5235</v>
      </c>
      <c r="AJ596" s="12" t="s">
        <v>3260</v>
      </c>
      <c r="AK596" s="12" t="s">
        <v>5338</v>
      </c>
      <c r="AL596" s="12" t="s">
        <v>5337</v>
      </c>
    </row>
    <row r="597" spans="1:38" hidden="1" x14ac:dyDescent="0.25">
      <c r="A597" s="17">
        <v>860009578</v>
      </c>
      <c r="B597" s="14">
        <v>48422</v>
      </c>
      <c r="C597" s="12" t="s">
        <v>5325</v>
      </c>
      <c r="D597" s="12" t="s">
        <v>5336</v>
      </c>
      <c r="E597" s="12" t="s">
        <v>934</v>
      </c>
      <c r="F597" s="3" t="s">
        <v>933</v>
      </c>
      <c r="G597" s="12" t="s">
        <v>932</v>
      </c>
      <c r="H597" s="12" t="s">
        <v>3231</v>
      </c>
      <c r="I597" s="12" t="s">
        <v>3230</v>
      </c>
      <c r="J597" s="12" t="s">
        <v>931</v>
      </c>
      <c r="K597" s="12" t="s">
        <v>930</v>
      </c>
      <c r="L597" s="12" t="s">
        <v>929</v>
      </c>
      <c r="M597" s="4">
        <v>17481100</v>
      </c>
      <c r="N597" s="4">
        <v>0</v>
      </c>
      <c r="O597" s="4">
        <v>17481100</v>
      </c>
      <c r="P597" s="4">
        <v>0</v>
      </c>
      <c r="Q597" s="4">
        <v>17481100</v>
      </c>
      <c r="R597" s="68">
        <f t="shared" si="9"/>
        <v>1</v>
      </c>
      <c r="S597" s="3" t="s">
        <v>957</v>
      </c>
      <c r="T597" s="12" t="s">
        <v>6716</v>
      </c>
      <c r="U597" s="12" t="s">
        <v>854</v>
      </c>
      <c r="V597" s="12" t="s">
        <v>927</v>
      </c>
      <c r="W597" s="12" t="s">
        <v>926</v>
      </c>
      <c r="X597" s="12" t="s">
        <v>5335</v>
      </c>
      <c r="Y597" s="12" t="s">
        <v>925</v>
      </c>
      <c r="Z597" s="12" t="s">
        <v>984</v>
      </c>
      <c r="AA597" s="12" t="s">
        <v>983</v>
      </c>
      <c r="AB597" s="12" t="s">
        <v>5334</v>
      </c>
      <c r="AC597" s="13">
        <v>38822</v>
      </c>
      <c r="AD597" s="12" t="s">
        <v>3930</v>
      </c>
      <c r="AE597" s="12" t="s">
        <v>5333</v>
      </c>
      <c r="AF597" s="12" t="s">
        <v>5332</v>
      </c>
      <c r="AG597" s="12" t="s">
        <v>5331</v>
      </c>
      <c r="AH597" s="12"/>
      <c r="AI597" s="12" t="s">
        <v>5325</v>
      </c>
      <c r="AJ597" s="12" t="s">
        <v>943</v>
      </c>
      <c r="AK597" s="12" t="s">
        <v>5330</v>
      </c>
      <c r="AL597" s="12" t="s">
        <v>5329</v>
      </c>
    </row>
    <row r="598" spans="1:38" hidden="1" x14ac:dyDescent="0.25">
      <c r="A598" s="17">
        <v>830122566</v>
      </c>
      <c r="B598" s="14">
        <v>48522</v>
      </c>
      <c r="C598" s="12" t="s">
        <v>5325</v>
      </c>
      <c r="D598" s="12" t="s">
        <v>5328</v>
      </c>
      <c r="E598" s="12" t="s">
        <v>934</v>
      </c>
      <c r="F598" s="3" t="s">
        <v>933</v>
      </c>
      <c r="G598" s="12" t="s">
        <v>932</v>
      </c>
      <c r="H598" s="12" t="s">
        <v>982</v>
      </c>
      <c r="I598" s="12" t="s">
        <v>981</v>
      </c>
      <c r="J598" s="12" t="s">
        <v>931</v>
      </c>
      <c r="K598" s="12" t="s">
        <v>930</v>
      </c>
      <c r="L598" s="12" t="s">
        <v>929</v>
      </c>
      <c r="M598" s="4">
        <v>1352450</v>
      </c>
      <c r="N598" s="4">
        <v>0</v>
      </c>
      <c r="O598" s="4">
        <v>1352450</v>
      </c>
      <c r="P598" s="4">
        <v>0</v>
      </c>
      <c r="Q598" s="4">
        <v>1352450</v>
      </c>
      <c r="R598" s="68">
        <f t="shared" si="9"/>
        <v>1</v>
      </c>
      <c r="S598" s="3" t="s">
        <v>957</v>
      </c>
      <c r="T598" s="12" t="s">
        <v>6061</v>
      </c>
      <c r="U598" s="12" t="s">
        <v>980</v>
      </c>
      <c r="V598" s="12" t="s">
        <v>927</v>
      </c>
      <c r="W598" s="12" t="s">
        <v>955</v>
      </c>
      <c r="X598" s="12" t="s">
        <v>3513</v>
      </c>
      <c r="Y598" s="12" t="s">
        <v>995</v>
      </c>
      <c r="Z598" s="12" t="s">
        <v>979</v>
      </c>
      <c r="AA598" s="12" t="s">
        <v>978</v>
      </c>
      <c r="AB598" s="12" t="s">
        <v>5327</v>
      </c>
      <c r="AC598" s="13">
        <v>41622</v>
      </c>
      <c r="AD598" s="12" t="s">
        <v>3932</v>
      </c>
      <c r="AE598" s="12" t="s">
        <v>3895</v>
      </c>
      <c r="AF598" s="12" t="s">
        <v>4404</v>
      </c>
      <c r="AG598" s="12" t="s">
        <v>5326</v>
      </c>
      <c r="AH598" s="12"/>
      <c r="AI598" s="12" t="s">
        <v>5325</v>
      </c>
      <c r="AJ598" s="12" t="s">
        <v>950</v>
      </c>
      <c r="AK598" s="12" t="s">
        <v>5229</v>
      </c>
      <c r="AL598" s="12" t="s">
        <v>5324</v>
      </c>
    </row>
    <row r="599" spans="1:38" hidden="1" x14ac:dyDescent="0.25">
      <c r="A599" s="17">
        <v>800170433</v>
      </c>
      <c r="B599" s="14">
        <v>48622</v>
      </c>
      <c r="C599" s="12" t="s">
        <v>5304</v>
      </c>
      <c r="D599" s="12" t="s">
        <v>5323</v>
      </c>
      <c r="E599" s="12" t="s">
        <v>934</v>
      </c>
      <c r="F599" s="3" t="s">
        <v>933</v>
      </c>
      <c r="G599" s="12" t="s">
        <v>932</v>
      </c>
      <c r="H599" s="12" t="s">
        <v>977</v>
      </c>
      <c r="I599" s="12" t="s">
        <v>976</v>
      </c>
      <c r="J599" s="12" t="s">
        <v>931</v>
      </c>
      <c r="K599" s="12" t="s">
        <v>930</v>
      </c>
      <c r="L599" s="12" t="s">
        <v>929</v>
      </c>
      <c r="M599" s="4">
        <v>2873477</v>
      </c>
      <c r="N599" s="4">
        <v>0</v>
      </c>
      <c r="O599" s="4">
        <v>2873477</v>
      </c>
      <c r="P599" s="4">
        <v>0</v>
      </c>
      <c r="Q599" s="4">
        <v>2873477</v>
      </c>
      <c r="R599" s="68">
        <f t="shared" si="9"/>
        <v>1</v>
      </c>
      <c r="S599" s="3" t="s">
        <v>957</v>
      </c>
      <c r="T599" s="12" t="s">
        <v>5989</v>
      </c>
      <c r="U599" s="12" t="s">
        <v>956</v>
      </c>
      <c r="V599" s="12" t="s">
        <v>927</v>
      </c>
      <c r="W599" s="12" t="s">
        <v>955</v>
      </c>
      <c r="X599" s="12" t="s">
        <v>954</v>
      </c>
      <c r="Y599" s="12" t="s">
        <v>925</v>
      </c>
      <c r="Z599" s="12" t="s">
        <v>953</v>
      </c>
      <c r="AA599" s="12" t="s">
        <v>952</v>
      </c>
      <c r="AB599" s="12" t="s">
        <v>936</v>
      </c>
      <c r="AC599" s="13">
        <v>522</v>
      </c>
      <c r="AD599" s="12" t="s">
        <v>3715</v>
      </c>
      <c r="AE599" s="12" t="s">
        <v>5322</v>
      </c>
      <c r="AF599" s="12" t="s">
        <v>5321</v>
      </c>
      <c r="AG599" s="12" t="s">
        <v>5320</v>
      </c>
      <c r="AH599" s="12" t="s">
        <v>7280</v>
      </c>
      <c r="AI599" s="12" t="s">
        <v>5304</v>
      </c>
      <c r="AJ599" s="12" t="s">
        <v>950</v>
      </c>
      <c r="AK599" s="12" t="s">
        <v>5319</v>
      </c>
      <c r="AL599" s="12" t="s">
        <v>5318</v>
      </c>
    </row>
    <row r="600" spans="1:38" hidden="1" x14ac:dyDescent="0.25">
      <c r="A600" s="17">
        <v>800170433</v>
      </c>
      <c r="B600" s="14">
        <v>48622</v>
      </c>
      <c r="C600" s="12" t="s">
        <v>5304</v>
      </c>
      <c r="D600" s="12" t="s">
        <v>5323</v>
      </c>
      <c r="E600" s="12" t="s">
        <v>934</v>
      </c>
      <c r="F600" s="3" t="s">
        <v>933</v>
      </c>
      <c r="G600" s="12" t="s">
        <v>932</v>
      </c>
      <c r="H600" s="12" t="s">
        <v>3301</v>
      </c>
      <c r="I600" s="12" t="s">
        <v>3300</v>
      </c>
      <c r="J600" s="12" t="s">
        <v>931</v>
      </c>
      <c r="K600" s="12" t="s">
        <v>930</v>
      </c>
      <c r="L600" s="12" t="s">
        <v>929</v>
      </c>
      <c r="M600" s="4">
        <v>4438183</v>
      </c>
      <c r="N600" s="4">
        <v>0</v>
      </c>
      <c r="O600" s="4">
        <v>4438183</v>
      </c>
      <c r="P600" s="4">
        <v>0</v>
      </c>
      <c r="Q600" s="4">
        <v>4438183</v>
      </c>
      <c r="R600" s="68">
        <f t="shared" si="9"/>
        <v>1</v>
      </c>
      <c r="S600" s="3" t="s">
        <v>957</v>
      </c>
      <c r="T600" s="12" t="s">
        <v>5989</v>
      </c>
      <c r="U600" s="12" t="s">
        <v>956</v>
      </c>
      <c r="V600" s="12" t="s">
        <v>927</v>
      </c>
      <c r="W600" s="12" t="s">
        <v>955</v>
      </c>
      <c r="X600" s="12" t="s">
        <v>954</v>
      </c>
      <c r="Y600" s="12" t="s">
        <v>925</v>
      </c>
      <c r="Z600" s="12" t="s">
        <v>953</v>
      </c>
      <c r="AA600" s="12" t="s">
        <v>952</v>
      </c>
      <c r="AB600" s="12" t="s">
        <v>936</v>
      </c>
      <c r="AC600" s="13">
        <v>522</v>
      </c>
      <c r="AD600" s="12" t="s">
        <v>3715</v>
      </c>
      <c r="AE600" s="12" t="s">
        <v>5322</v>
      </c>
      <c r="AF600" s="12" t="s">
        <v>5321</v>
      </c>
      <c r="AG600" s="12" t="s">
        <v>5320</v>
      </c>
      <c r="AH600" s="12" t="s">
        <v>7280</v>
      </c>
      <c r="AI600" s="12" t="s">
        <v>5304</v>
      </c>
      <c r="AJ600" s="12" t="s">
        <v>950</v>
      </c>
      <c r="AK600" s="12" t="s">
        <v>5319</v>
      </c>
      <c r="AL600" s="12" t="s">
        <v>5318</v>
      </c>
    </row>
    <row r="601" spans="1:38" hidden="1" x14ac:dyDescent="0.25">
      <c r="A601" s="17">
        <v>800170433</v>
      </c>
      <c r="B601" s="14">
        <v>48622</v>
      </c>
      <c r="C601" s="12" t="s">
        <v>5304</v>
      </c>
      <c r="D601" s="12" t="s">
        <v>5323</v>
      </c>
      <c r="E601" s="12" t="s">
        <v>934</v>
      </c>
      <c r="F601" s="3" t="s">
        <v>933</v>
      </c>
      <c r="G601" s="12" t="s">
        <v>932</v>
      </c>
      <c r="H601" s="12" t="s">
        <v>975</v>
      </c>
      <c r="I601" s="12" t="s">
        <v>974</v>
      </c>
      <c r="J601" s="12" t="s">
        <v>931</v>
      </c>
      <c r="K601" s="12" t="s">
        <v>930</v>
      </c>
      <c r="L601" s="12" t="s">
        <v>929</v>
      </c>
      <c r="M601" s="4">
        <v>7799749</v>
      </c>
      <c r="N601" s="4">
        <v>0</v>
      </c>
      <c r="O601" s="4">
        <v>7799749</v>
      </c>
      <c r="P601" s="4">
        <v>0</v>
      </c>
      <c r="Q601" s="4">
        <v>7799749</v>
      </c>
      <c r="R601" s="68">
        <f t="shared" si="9"/>
        <v>1</v>
      </c>
      <c r="S601" s="3" t="s">
        <v>957</v>
      </c>
      <c r="T601" s="12" t="s">
        <v>5989</v>
      </c>
      <c r="U601" s="12" t="s">
        <v>956</v>
      </c>
      <c r="V601" s="12" t="s">
        <v>927</v>
      </c>
      <c r="W601" s="12" t="s">
        <v>955</v>
      </c>
      <c r="X601" s="12" t="s">
        <v>954</v>
      </c>
      <c r="Y601" s="12" t="s">
        <v>925</v>
      </c>
      <c r="Z601" s="12" t="s">
        <v>953</v>
      </c>
      <c r="AA601" s="12" t="s">
        <v>952</v>
      </c>
      <c r="AB601" s="12" t="s">
        <v>936</v>
      </c>
      <c r="AC601" s="13">
        <v>522</v>
      </c>
      <c r="AD601" s="12" t="s">
        <v>3715</v>
      </c>
      <c r="AE601" s="12" t="s">
        <v>5322</v>
      </c>
      <c r="AF601" s="12" t="s">
        <v>5321</v>
      </c>
      <c r="AG601" s="12" t="s">
        <v>5320</v>
      </c>
      <c r="AH601" s="12" t="s">
        <v>7280</v>
      </c>
      <c r="AI601" s="12" t="s">
        <v>5304</v>
      </c>
      <c r="AJ601" s="12" t="s">
        <v>950</v>
      </c>
      <c r="AK601" s="12" t="s">
        <v>5319</v>
      </c>
      <c r="AL601" s="12" t="s">
        <v>5318</v>
      </c>
    </row>
    <row r="602" spans="1:38" hidden="1" x14ac:dyDescent="0.25">
      <c r="A602" s="17">
        <v>800170433</v>
      </c>
      <c r="B602" s="14">
        <v>48622</v>
      </c>
      <c r="C602" s="12" t="s">
        <v>5304</v>
      </c>
      <c r="D602" s="12" t="s">
        <v>5323</v>
      </c>
      <c r="E602" s="12" t="s">
        <v>934</v>
      </c>
      <c r="F602" s="3" t="s">
        <v>933</v>
      </c>
      <c r="G602" s="12" t="s">
        <v>932</v>
      </c>
      <c r="H602" s="12" t="s">
        <v>938</v>
      </c>
      <c r="I602" s="12" t="s">
        <v>937</v>
      </c>
      <c r="J602" s="12" t="s">
        <v>931</v>
      </c>
      <c r="K602" s="12" t="s">
        <v>930</v>
      </c>
      <c r="L602" s="12" t="s">
        <v>929</v>
      </c>
      <c r="M602" s="4">
        <v>2743248</v>
      </c>
      <c r="N602" s="4">
        <v>0</v>
      </c>
      <c r="O602" s="4">
        <v>2743248</v>
      </c>
      <c r="P602" s="4">
        <v>0</v>
      </c>
      <c r="Q602" s="4">
        <v>2743248</v>
      </c>
      <c r="R602" s="68">
        <f t="shared" si="9"/>
        <v>1</v>
      </c>
      <c r="S602" s="3" t="s">
        <v>957</v>
      </c>
      <c r="T602" s="12" t="s">
        <v>5989</v>
      </c>
      <c r="U602" s="12" t="s">
        <v>956</v>
      </c>
      <c r="V602" s="12" t="s">
        <v>927</v>
      </c>
      <c r="W602" s="12" t="s">
        <v>955</v>
      </c>
      <c r="X602" s="12" t="s">
        <v>954</v>
      </c>
      <c r="Y602" s="12" t="s">
        <v>925</v>
      </c>
      <c r="Z602" s="12" t="s">
        <v>953</v>
      </c>
      <c r="AA602" s="12" t="s">
        <v>952</v>
      </c>
      <c r="AB602" s="12" t="s">
        <v>936</v>
      </c>
      <c r="AC602" s="13">
        <v>522</v>
      </c>
      <c r="AD602" s="12" t="s">
        <v>3715</v>
      </c>
      <c r="AE602" s="12" t="s">
        <v>5322</v>
      </c>
      <c r="AF602" s="12" t="s">
        <v>5321</v>
      </c>
      <c r="AG602" s="12" t="s">
        <v>5320</v>
      </c>
      <c r="AH602" s="12" t="s">
        <v>7280</v>
      </c>
      <c r="AI602" s="12" t="s">
        <v>5304</v>
      </c>
      <c r="AJ602" s="12" t="s">
        <v>950</v>
      </c>
      <c r="AK602" s="12" t="s">
        <v>5319</v>
      </c>
      <c r="AL602" s="12" t="s">
        <v>5318</v>
      </c>
    </row>
    <row r="603" spans="1:38" hidden="1" x14ac:dyDescent="0.25">
      <c r="A603" s="17">
        <v>800170433</v>
      </c>
      <c r="B603" s="14">
        <v>48622</v>
      </c>
      <c r="C603" s="12" t="s">
        <v>5304</v>
      </c>
      <c r="D603" s="12" t="s">
        <v>5323</v>
      </c>
      <c r="E603" s="12" t="s">
        <v>934</v>
      </c>
      <c r="F603" s="3" t="s">
        <v>933</v>
      </c>
      <c r="G603" s="12" t="s">
        <v>932</v>
      </c>
      <c r="H603" s="12" t="s">
        <v>973</v>
      </c>
      <c r="I603" s="12" t="s">
        <v>972</v>
      </c>
      <c r="J603" s="12" t="s">
        <v>931</v>
      </c>
      <c r="K603" s="12" t="s">
        <v>930</v>
      </c>
      <c r="L603" s="12" t="s">
        <v>929</v>
      </c>
      <c r="M603" s="4">
        <v>11001401</v>
      </c>
      <c r="N603" s="4">
        <v>0</v>
      </c>
      <c r="O603" s="4">
        <v>11001401</v>
      </c>
      <c r="P603" s="4">
        <v>0</v>
      </c>
      <c r="Q603" s="4">
        <v>11001401</v>
      </c>
      <c r="R603" s="68">
        <f t="shared" si="9"/>
        <v>1</v>
      </c>
      <c r="S603" s="3" t="s">
        <v>957</v>
      </c>
      <c r="T603" s="12" t="s">
        <v>5989</v>
      </c>
      <c r="U603" s="12" t="s">
        <v>956</v>
      </c>
      <c r="V603" s="12" t="s">
        <v>927</v>
      </c>
      <c r="W603" s="12" t="s">
        <v>955</v>
      </c>
      <c r="X603" s="12" t="s">
        <v>954</v>
      </c>
      <c r="Y603" s="12" t="s">
        <v>925</v>
      </c>
      <c r="Z603" s="12" t="s">
        <v>953</v>
      </c>
      <c r="AA603" s="12" t="s">
        <v>952</v>
      </c>
      <c r="AB603" s="12" t="s">
        <v>936</v>
      </c>
      <c r="AC603" s="13">
        <v>522</v>
      </c>
      <c r="AD603" s="12" t="s">
        <v>3715</v>
      </c>
      <c r="AE603" s="12" t="s">
        <v>5322</v>
      </c>
      <c r="AF603" s="12" t="s">
        <v>5321</v>
      </c>
      <c r="AG603" s="12" t="s">
        <v>5320</v>
      </c>
      <c r="AH603" s="12" t="s">
        <v>7280</v>
      </c>
      <c r="AI603" s="12" t="s">
        <v>5304</v>
      </c>
      <c r="AJ603" s="12" t="s">
        <v>950</v>
      </c>
      <c r="AK603" s="12" t="s">
        <v>5319</v>
      </c>
      <c r="AL603" s="12" t="s">
        <v>5318</v>
      </c>
    </row>
    <row r="604" spans="1:38" hidden="1" x14ac:dyDescent="0.25">
      <c r="A604" s="17">
        <v>800170433</v>
      </c>
      <c r="B604" s="14">
        <v>48622</v>
      </c>
      <c r="C604" s="12" t="s">
        <v>5304</v>
      </c>
      <c r="D604" s="12" t="s">
        <v>5323</v>
      </c>
      <c r="E604" s="12" t="s">
        <v>934</v>
      </c>
      <c r="F604" s="3" t="s">
        <v>933</v>
      </c>
      <c r="G604" s="12" t="s">
        <v>932</v>
      </c>
      <c r="H604" s="12" t="s">
        <v>971</v>
      </c>
      <c r="I604" s="12" t="s">
        <v>970</v>
      </c>
      <c r="J604" s="12" t="s">
        <v>931</v>
      </c>
      <c r="K604" s="12" t="s">
        <v>930</v>
      </c>
      <c r="L604" s="12" t="s">
        <v>929</v>
      </c>
      <c r="M604" s="4">
        <v>4672724</v>
      </c>
      <c r="N604" s="4">
        <v>-1266931</v>
      </c>
      <c r="O604" s="4">
        <v>3405793</v>
      </c>
      <c r="P604" s="4">
        <v>0</v>
      </c>
      <c r="Q604" s="4">
        <v>3405793</v>
      </c>
      <c r="R604" s="68">
        <f t="shared" si="9"/>
        <v>1</v>
      </c>
      <c r="S604" s="3" t="s">
        <v>957</v>
      </c>
      <c r="T604" s="12" t="s">
        <v>5989</v>
      </c>
      <c r="U604" s="12" t="s">
        <v>956</v>
      </c>
      <c r="V604" s="12" t="s">
        <v>927</v>
      </c>
      <c r="W604" s="12" t="s">
        <v>955</v>
      </c>
      <c r="X604" s="12" t="s">
        <v>954</v>
      </c>
      <c r="Y604" s="12" t="s">
        <v>925</v>
      </c>
      <c r="Z604" s="12" t="s">
        <v>953</v>
      </c>
      <c r="AA604" s="12" t="s">
        <v>952</v>
      </c>
      <c r="AB604" s="12" t="s">
        <v>936</v>
      </c>
      <c r="AC604" s="13">
        <v>522</v>
      </c>
      <c r="AD604" s="12" t="s">
        <v>3715</v>
      </c>
      <c r="AE604" s="12" t="s">
        <v>5322</v>
      </c>
      <c r="AF604" s="12" t="s">
        <v>5321</v>
      </c>
      <c r="AG604" s="12" t="s">
        <v>5320</v>
      </c>
      <c r="AH604" s="12" t="s">
        <v>7280</v>
      </c>
      <c r="AI604" s="12" t="s">
        <v>5304</v>
      </c>
      <c r="AJ604" s="12" t="s">
        <v>950</v>
      </c>
      <c r="AK604" s="12" t="s">
        <v>5319</v>
      </c>
      <c r="AL604" s="12" t="s">
        <v>5318</v>
      </c>
    </row>
    <row r="605" spans="1:38" hidden="1" x14ac:dyDescent="0.25">
      <c r="A605" s="17">
        <v>800170433</v>
      </c>
      <c r="B605" s="14">
        <v>48622</v>
      </c>
      <c r="C605" s="12" t="s">
        <v>5304</v>
      </c>
      <c r="D605" s="12" t="s">
        <v>5323</v>
      </c>
      <c r="E605" s="12" t="s">
        <v>934</v>
      </c>
      <c r="F605" s="3" t="s">
        <v>933</v>
      </c>
      <c r="G605" s="12" t="s">
        <v>932</v>
      </c>
      <c r="H605" s="12" t="s">
        <v>969</v>
      </c>
      <c r="I605" s="12" t="s">
        <v>968</v>
      </c>
      <c r="J605" s="12" t="s">
        <v>931</v>
      </c>
      <c r="K605" s="12" t="s">
        <v>930</v>
      </c>
      <c r="L605" s="12" t="s">
        <v>929</v>
      </c>
      <c r="M605" s="4">
        <v>3496349</v>
      </c>
      <c r="N605" s="4">
        <v>-3496349</v>
      </c>
      <c r="O605" s="4">
        <v>0</v>
      </c>
      <c r="P605" s="4">
        <v>0</v>
      </c>
      <c r="Q605" s="4">
        <v>0</v>
      </c>
      <c r="R605" s="68">
        <f t="shared" si="9"/>
        <v>0</v>
      </c>
      <c r="S605" s="3" t="s">
        <v>957</v>
      </c>
      <c r="T605" s="12" t="s">
        <v>5989</v>
      </c>
      <c r="U605" s="12" t="s">
        <v>956</v>
      </c>
      <c r="V605" s="12" t="s">
        <v>927</v>
      </c>
      <c r="W605" s="12" t="s">
        <v>955</v>
      </c>
      <c r="X605" s="12" t="s">
        <v>954</v>
      </c>
      <c r="Y605" s="12" t="s">
        <v>925</v>
      </c>
      <c r="Z605" s="12" t="s">
        <v>953</v>
      </c>
      <c r="AA605" s="12" t="s">
        <v>952</v>
      </c>
      <c r="AB605" s="12" t="s">
        <v>936</v>
      </c>
      <c r="AC605" s="13">
        <v>522</v>
      </c>
      <c r="AD605" s="12" t="s">
        <v>3715</v>
      </c>
      <c r="AE605" s="12" t="s">
        <v>5322</v>
      </c>
      <c r="AF605" s="12" t="s">
        <v>5321</v>
      </c>
      <c r="AG605" s="12" t="s">
        <v>5320</v>
      </c>
      <c r="AH605" s="12" t="s">
        <v>7280</v>
      </c>
      <c r="AI605" s="12" t="s">
        <v>5304</v>
      </c>
      <c r="AJ605" s="12" t="s">
        <v>950</v>
      </c>
      <c r="AK605" s="12" t="s">
        <v>5319</v>
      </c>
      <c r="AL605" s="12" t="s">
        <v>5318</v>
      </c>
    </row>
    <row r="606" spans="1:38" hidden="1" x14ac:dyDescent="0.25">
      <c r="A606" s="17">
        <v>800170433</v>
      </c>
      <c r="B606" s="14">
        <v>48622</v>
      </c>
      <c r="C606" s="12" t="s">
        <v>5304</v>
      </c>
      <c r="D606" s="12" t="s">
        <v>5323</v>
      </c>
      <c r="E606" s="12" t="s">
        <v>934</v>
      </c>
      <c r="F606" s="3" t="s">
        <v>933</v>
      </c>
      <c r="G606" s="12" t="s">
        <v>932</v>
      </c>
      <c r="H606" s="12" t="s">
        <v>967</v>
      </c>
      <c r="I606" s="12" t="s">
        <v>966</v>
      </c>
      <c r="J606" s="12" t="s">
        <v>931</v>
      </c>
      <c r="K606" s="12" t="s">
        <v>930</v>
      </c>
      <c r="L606" s="12" t="s">
        <v>929</v>
      </c>
      <c r="M606" s="4">
        <v>962095108</v>
      </c>
      <c r="N606" s="4">
        <v>0</v>
      </c>
      <c r="O606" s="4">
        <v>962095108</v>
      </c>
      <c r="P606" s="4">
        <v>0</v>
      </c>
      <c r="Q606" s="4">
        <v>962095108</v>
      </c>
      <c r="R606" s="68">
        <f t="shared" si="9"/>
        <v>1</v>
      </c>
      <c r="S606" s="3" t="s">
        <v>957</v>
      </c>
      <c r="T606" s="12" t="s">
        <v>5989</v>
      </c>
      <c r="U606" s="12" t="s">
        <v>956</v>
      </c>
      <c r="V606" s="12" t="s">
        <v>927</v>
      </c>
      <c r="W606" s="12" t="s">
        <v>955</v>
      </c>
      <c r="X606" s="12" t="s">
        <v>954</v>
      </c>
      <c r="Y606" s="12" t="s">
        <v>925</v>
      </c>
      <c r="Z606" s="12" t="s">
        <v>953</v>
      </c>
      <c r="AA606" s="12" t="s">
        <v>952</v>
      </c>
      <c r="AB606" s="12" t="s">
        <v>936</v>
      </c>
      <c r="AC606" s="13">
        <v>522</v>
      </c>
      <c r="AD606" s="12" t="s">
        <v>3715</v>
      </c>
      <c r="AE606" s="12" t="s">
        <v>5322</v>
      </c>
      <c r="AF606" s="12" t="s">
        <v>5321</v>
      </c>
      <c r="AG606" s="12" t="s">
        <v>5320</v>
      </c>
      <c r="AH606" s="12" t="s">
        <v>7280</v>
      </c>
      <c r="AI606" s="12" t="s">
        <v>5304</v>
      </c>
      <c r="AJ606" s="12" t="s">
        <v>950</v>
      </c>
      <c r="AK606" s="12" t="s">
        <v>5319</v>
      </c>
      <c r="AL606" s="12" t="s">
        <v>5318</v>
      </c>
    </row>
    <row r="607" spans="1:38" hidden="1" x14ac:dyDescent="0.25">
      <c r="A607" s="17">
        <v>800170433</v>
      </c>
      <c r="B607" s="14">
        <v>48622</v>
      </c>
      <c r="C607" s="12" t="s">
        <v>5304</v>
      </c>
      <c r="D607" s="12" t="s">
        <v>5323</v>
      </c>
      <c r="E607" s="12" t="s">
        <v>934</v>
      </c>
      <c r="F607" s="3" t="s">
        <v>933</v>
      </c>
      <c r="G607" s="12" t="s">
        <v>932</v>
      </c>
      <c r="H607" s="12" t="s">
        <v>965</v>
      </c>
      <c r="I607" s="12" t="s">
        <v>964</v>
      </c>
      <c r="J607" s="12" t="s">
        <v>931</v>
      </c>
      <c r="K607" s="12" t="s">
        <v>930</v>
      </c>
      <c r="L607" s="12" t="s">
        <v>929</v>
      </c>
      <c r="M607" s="4">
        <v>19544790</v>
      </c>
      <c r="N607" s="4">
        <v>0</v>
      </c>
      <c r="O607" s="4">
        <v>19544790</v>
      </c>
      <c r="P607" s="4">
        <v>0</v>
      </c>
      <c r="Q607" s="4">
        <v>19544790</v>
      </c>
      <c r="R607" s="68">
        <f t="shared" si="9"/>
        <v>1</v>
      </c>
      <c r="S607" s="3" t="s">
        <v>957</v>
      </c>
      <c r="T607" s="12" t="s">
        <v>5989</v>
      </c>
      <c r="U607" s="12" t="s">
        <v>956</v>
      </c>
      <c r="V607" s="12" t="s">
        <v>927</v>
      </c>
      <c r="W607" s="12" t="s">
        <v>955</v>
      </c>
      <c r="X607" s="12" t="s">
        <v>954</v>
      </c>
      <c r="Y607" s="12" t="s">
        <v>925</v>
      </c>
      <c r="Z607" s="12" t="s">
        <v>953</v>
      </c>
      <c r="AA607" s="12" t="s">
        <v>952</v>
      </c>
      <c r="AB607" s="12" t="s">
        <v>936</v>
      </c>
      <c r="AC607" s="13">
        <v>522</v>
      </c>
      <c r="AD607" s="12" t="s">
        <v>3715</v>
      </c>
      <c r="AE607" s="12" t="s">
        <v>5322</v>
      </c>
      <c r="AF607" s="12" t="s">
        <v>5321</v>
      </c>
      <c r="AG607" s="12" t="s">
        <v>5320</v>
      </c>
      <c r="AH607" s="12" t="s">
        <v>7280</v>
      </c>
      <c r="AI607" s="12" t="s">
        <v>5304</v>
      </c>
      <c r="AJ607" s="12" t="s">
        <v>950</v>
      </c>
      <c r="AK607" s="12" t="s">
        <v>5319</v>
      </c>
      <c r="AL607" s="12" t="s">
        <v>5318</v>
      </c>
    </row>
    <row r="608" spans="1:38" hidden="1" x14ac:dyDescent="0.25">
      <c r="A608" s="17">
        <v>800170433</v>
      </c>
      <c r="B608" s="14">
        <v>48622</v>
      </c>
      <c r="C608" s="12" t="s">
        <v>5304</v>
      </c>
      <c r="D608" s="12" t="s">
        <v>5323</v>
      </c>
      <c r="E608" s="12" t="s">
        <v>934</v>
      </c>
      <c r="F608" s="3" t="s">
        <v>933</v>
      </c>
      <c r="G608" s="12" t="s">
        <v>932</v>
      </c>
      <c r="H608" s="12" t="s">
        <v>963</v>
      </c>
      <c r="I608" s="12" t="s">
        <v>962</v>
      </c>
      <c r="J608" s="12" t="s">
        <v>931</v>
      </c>
      <c r="K608" s="12" t="s">
        <v>930</v>
      </c>
      <c r="L608" s="12" t="s">
        <v>929</v>
      </c>
      <c r="M608" s="4">
        <v>10100181</v>
      </c>
      <c r="N608" s="4">
        <v>0</v>
      </c>
      <c r="O608" s="4">
        <v>10100181</v>
      </c>
      <c r="P608" s="4">
        <v>0</v>
      </c>
      <c r="Q608" s="4">
        <v>10100181</v>
      </c>
      <c r="R608" s="68">
        <f t="shared" si="9"/>
        <v>1</v>
      </c>
      <c r="S608" s="3" t="s">
        <v>957</v>
      </c>
      <c r="T608" s="12" t="s">
        <v>5989</v>
      </c>
      <c r="U608" s="12" t="s">
        <v>956</v>
      </c>
      <c r="V608" s="12" t="s">
        <v>927</v>
      </c>
      <c r="W608" s="12" t="s">
        <v>955</v>
      </c>
      <c r="X608" s="12" t="s">
        <v>954</v>
      </c>
      <c r="Y608" s="12" t="s">
        <v>925</v>
      </c>
      <c r="Z608" s="12" t="s">
        <v>953</v>
      </c>
      <c r="AA608" s="12" t="s">
        <v>952</v>
      </c>
      <c r="AB608" s="12" t="s">
        <v>936</v>
      </c>
      <c r="AC608" s="13">
        <v>522</v>
      </c>
      <c r="AD608" s="12" t="s">
        <v>3715</v>
      </c>
      <c r="AE608" s="12" t="s">
        <v>5322</v>
      </c>
      <c r="AF608" s="12" t="s">
        <v>5321</v>
      </c>
      <c r="AG608" s="12" t="s">
        <v>5320</v>
      </c>
      <c r="AH608" s="12" t="s">
        <v>7280</v>
      </c>
      <c r="AI608" s="12" t="s">
        <v>5304</v>
      </c>
      <c r="AJ608" s="12" t="s">
        <v>950</v>
      </c>
      <c r="AK608" s="12" t="s">
        <v>5319</v>
      </c>
      <c r="AL608" s="12" t="s">
        <v>5318</v>
      </c>
    </row>
    <row r="609" spans="1:38" hidden="1" x14ac:dyDescent="0.25">
      <c r="A609" s="17">
        <v>800170433</v>
      </c>
      <c r="B609" s="14">
        <v>48622</v>
      </c>
      <c r="C609" s="12" t="s">
        <v>5304</v>
      </c>
      <c r="D609" s="12" t="s">
        <v>5323</v>
      </c>
      <c r="E609" s="12" t="s">
        <v>934</v>
      </c>
      <c r="F609" s="3" t="s">
        <v>933</v>
      </c>
      <c r="G609" s="12" t="s">
        <v>932</v>
      </c>
      <c r="H609" s="12" t="s">
        <v>940</v>
      </c>
      <c r="I609" s="12" t="s">
        <v>939</v>
      </c>
      <c r="J609" s="12" t="s">
        <v>931</v>
      </c>
      <c r="K609" s="12" t="s">
        <v>930</v>
      </c>
      <c r="L609" s="12" t="s">
        <v>929</v>
      </c>
      <c r="M609" s="4">
        <v>22068391</v>
      </c>
      <c r="N609" s="4">
        <v>0</v>
      </c>
      <c r="O609" s="4">
        <v>22068391</v>
      </c>
      <c r="P609" s="4">
        <v>0</v>
      </c>
      <c r="Q609" s="4">
        <v>22068391</v>
      </c>
      <c r="R609" s="68">
        <f t="shared" si="9"/>
        <v>1</v>
      </c>
      <c r="S609" s="3" t="s">
        <v>957</v>
      </c>
      <c r="T609" s="12" t="s">
        <v>5989</v>
      </c>
      <c r="U609" s="12" t="s">
        <v>956</v>
      </c>
      <c r="V609" s="12" t="s">
        <v>927</v>
      </c>
      <c r="W609" s="12" t="s">
        <v>955</v>
      </c>
      <c r="X609" s="12" t="s">
        <v>954</v>
      </c>
      <c r="Y609" s="12" t="s">
        <v>925</v>
      </c>
      <c r="Z609" s="12" t="s">
        <v>953</v>
      </c>
      <c r="AA609" s="12" t="s">
        <v>952</v>
      </c>
      <c r="AB609" s="12" t="s">
        <v>936</v>
      </c>
      <c r="AC609" s="13">
        <v>522</v>
      </c>
      <c r="AD609" s="12" t="s">
        <v>3715</v>
      </c>
      <c r="AE609" s="12" t="s">
        <v>5322</v>
      </c>
      <c r="AF609" s="12" t="s">
        <v>5321</v>
      </c>
      <c r="AG609" s="12" t="s">
        <v>5320</v>
      </c>
      <c r="AH609" s="12" t="s">
        <v>7280</v>
      </c>
      <c r="AI609" s="12" t="s">
        <v>5304</v>
      </c>
      <c r="AJ609" s="12" t="s">
        <v>950</v>
      </c>
      <c r="AK609" s="12" t="s">
        <v>5319</v>
      </c>
      <c r="AL609" s="12" t="s">
        <v>5318</v>
      </c>
    </row>
    <row r="610" spans="1:38" hidden="1" x14ac:dyDescent="0.25">
      <c r="A610" s="17">
        <v>800170433</v>
      </c>
      <c r="B610" s="14">
        <v>48622</v>
      </c>
      <c r="C610" s="12" t="s">
        <v>5304</v>
      </c>
      <c r="D610" s="12" t="s">
        <v>5323</v>
      </c>
      <c r="E610" s="12" t="s">
        <v>934</v>
      </c>
      <c r="F610" s="3" t="s">
        <v>933</v>
      </c>
      <c r="G610" s="12" t="s">
        <v>932</v>
      </c>
      <c r="H610" s="12" t="s">
        <v>961</v>
      </c>
      <c r="I610" s="12" t="s">
        <v>960</v>
      </c>
      <c r="J610" s="12" t="s">
        <v>931</v>
      </c>
      <c r="K610" s="12" t="s">
        <v>930</v>
      </c>
      <c r="L610" s="12" t="s">
        <v>929</v>
      </c>
      <c r="M610" s="4">
        <v>31341646</v>
      </c>
      <c r="N610" s="4">
        <v>0</v>
      </c>
      <c r="O610" s="4">
        <v>31341646</v>
      </c>
      <c r="P610" s="4">
        <v>0</v>
      </c>
      <c r="Q610" s="4">
        <v>31341646</v>
      </c>
      <c r="R610" s="68">
        <f t="shared" si="9"/>
        <v>1</v>
      </c>
      <c r="S610" s="3" t="s">
        <v>957</v>
      </c>
      <c r="T610" s="12" t="s">
        <v>5989</v>
      </c>
      <c r="U610" s="12" t="s">
        <v>956</v>
      </c>
      <c r="V610" s="12" t="s">
        <v>927</v>
      </c>
      <c r="W610" s="12" t="s">
        <v>955</v>
      </c>
      <c r="X610" s="12" t="s">
        <v>954</v>
      </c>
      <c r="Y610" s="12" t="s">
        <v>925</v>
      </c>
      <c r="Z610" s="12" t="s">
        <v>953</v>
      </c>
      <c r="AA610" s="12" t="s">
        <v>952</v>
      </c>
      <c r="AB610" s="12" t="s">
        <v>936</v>
      </c>
      <c r="AC610" s="13">
        <v>522</v>
      </c>
      <c r="AD610" s="12" t="s">
        <v>3715</v>
      </c>
      <c r="AE610" s="12" t="s">
        <v>5322</v>
      </c>
      <c r="AF610" s="12" t="s">
        <v>5321</v>
      </c>
      <c r="AG610" s="12" t="s">
        <v>5320</v>
      </c>
      <c r="AH610" s="12" t="s">
        <v>7280</v>
      </c>
      <c r="AI610" s="12" t="s">
        <v>5304</v>
      </c>
      <c r="AJ610" s="12" t="s">
        <v>950</v>
      </c>
      <c r="AK610" s="12" t="s">
        <v>5319</v>
      </c>
      <c r="AL610" s="12" t="s">
        <v>5318</v>
      </c>
    </row>
    <row r="611" spans="1:38" hidden="1" x14ac:dyDescent="0.25">
      <c r="A611" s="17">
        <v>800170433</v>
      </c>
      <c r="B611" s="14">
        <v>48622</v>
      </c>
      <c r="C611" s="12" t="s">
        <v>5304</v>
      </c>
      <c r="D611" s="12" t="s">
        <v>5323</v>
      </c>
      <c r="E611" s="12" t="s">
        <v>934</v>
      </c>
      <c r="F611" s="3" t="s">
        <v>933</v>
      </c>
      <c r="G611" s="12" t="s">
        <v>932</v>
      </c>
      <c r="H611" s="12" t="s">
        <v>959</v>
      </c>
      <c r="I611" s="12" t="s">
        <v>958</v>
      </c>
      <c r="J611" s="12" t="s">
        <v>931</v>
      </c>
      <c r="K611" s="12" t="s">
        <v>930</v>
      </c>
      <c r="L611" s="12" t="s">
        <v>929</v>
      </c>
      <c r="M611" s="4">
        <v>98376521</v>
      </c>
      <c r="N611" s="4">
        <v>0</v>
      </c>
      <c r="O611" s="4">
        <v>98376521</v>
      </c>
      <c r="P611" s="4">
        <v>0</v>
      </c>
      <c r="Q611" s="4">
        <v>98376521</v>
      </c>
      <c r="R611" s="68">
        <f t="shared" si="9"/>
        <v>1</v>
      </c>
      <c r="S611" s="3" t="s">
        <v>957</v>
      </c>
      <c r="T611" s="12" t="s">
        <v>5989</v>
      </c>
      <c r="U611" s="12" t="s">
        <v>956</v>
      </c>
      <c r="V611" s="12" t="s">
        <v>927</v>
      </c>
      <c r="W611" s="12" t="s">
        <v>955</v>
      </c>
      <c r="X611" s="12" t="s">
        <v>954</v>
      </c>
      <c r="Y611" s="12" t="s">
        <v>925</v>
      </c>
      <c r="Z611" s="12" t="s">
        <v>953</v>
      </c>
      <c r="AA611" s="12" t="s">
        <v>952</v>
      </c>
      <c r="AB611" s="12" t="s">
        <v>936</v>
      </c>
      <c r="AC611" s="13">
        <v>522</v>
      </c>
      <c r="AD611" s="12" t="s">
        <v>3715</v>
      </c>
      <c r="AE611" s="12" t="s">
        <v>5322</v>
      </c>
      <c r="AF611" s="12" t="s">
        <v>5321</v>
      </c>
      <c r="AG611" s="12" t="s">
        <v>5320</v>
      </c>
      <c r="AH611" s="12" t="s">
        <v>7280</v>
      </c>
      <c r="AI611" s="12" t="s">
        <v>5304</v>
      </c>
      <c r="AJ611" s="12" t="s">
        <v>950</v>
      </c>
      <c r="AK611" s="12" t="s">
        <v>5319</v>
      </c>
      <c r="AL611" s="12" t="s">
        <v>5318</v>
      </c>
    </row>
    <row r="612" spans="1:38" hidden="1" x14ac:dyDescent="0.25">
      <c r="A612" s="17">
        <v>1030629827</v>
      </c>
      <c r="B612" s="14">
        <v>48722</v>
      </c>
      <c r="C612" s="12" t="s">
        <v>5304</v>
      </c>
      <c r="D612" s="12" t="s">
        <v>5317</v>
      </c>
      <c r="E612" s="12" t="s">
        <v>934</v>
      </c>
      <c r="F612" s="3" t="s">
        <v>933</v>
      </c>
      <c r="G612" s="12" t="s">
        <v>932</v>
      </c>
      <c r="H612" s="12" t="s">
        <v>949</v>
      </c>
      <c r="I612" s="12" t="s">
        <v>948</v>
      </c>
      <c r="J612" s="12" t="s">
        <v>931</v>
      </c>
      <c r="K612" s="12" t="s">
        <v>930</v>
      </c>
      <c r="L612" s="12" t="s">
        <v>929</v>
      </c>
      <c r="M612" s="4">
        <v>18359910.399999999</v>
      </c>
      <c r="N612" s="4">
        <v>0</v>
      </c>
      <c r="O612" s="4">
        <v>18359910.399999999</v>
      </c>
      <c r="P612" s="4">
        <v>5472665.4000000004</v>
      </c>
      <c r="Q612" s="4">
        <v>12887244.999999998</v>
      </c>
      <c r="R612" s="68">
        <f t="shared" si="9"/>
        <v>0.70192308781637625</v>
      </c>
      <c r="S612" s="3" t="s">
        <v>928</v>
      </c>
      <c r="T612" s="12" t="s">
        <v>7147</v>
      </c>
      <c r="U612" s="12" t="s">
        <v>3497</v>
      </c>
      <c r="V612" s="12" t="s">
        <v>927</v>
      </c>
      <c r="W612" s="12" t="s">
        <v>926</v>
      </c>
      <c r="X612" s="12" t="s">
        <v>3496</v>
      </c>
      <c r="Y612" s="12" t="s">
        <v>925</v>
      </c>
      <c r="Z612" s="12" t="s">
        <v>947</v>
      </c>
      <c r="AA612" s="12" t="s">
        <v>946</v>
      </c>
      <c r="AB612" s="12" t="s">
        <v>945</v>
      </c>
      <c r="AC612" s="13">
        <v>31322</v>
      </c>
      <c r="AD612" s="12" t="s">
        <v>3454</v>
      </c>
      <c r="AE612" s="12" t="s">
        <v>7279</v>
      </c>
      <c r="AF612" s="12" t="s">
        <v>7278</v>
      </c>
      <c r="AG612" s="12" t="s">
        <v>7277</v>
      </c>
      <c r="AH612" s="12"/>
      <c r="AI612" s="12" t="s">
        <v>5304</v>
      </c>
      <c r="AJ612" s="12" t="s">
        <v>943</v>
      </c>
      <c r="AK612" s="12" t="s">
        <v>942</v>
      </c>
      <c r="AL612" s="12" t="s">
        <v>941</v>
      </c>
    </row>
    <row r="613" spans="1:38" hidden="1" x14ac:dyDescent="0.25">
      <c r="A613" s="17">
        <v>79859744</v>
      </c>
      <c r="B613" s="14">
        <v>48822</v>
      </c>
      <c r="C613" s="12" t="s">
        <v>5304</v>
      </c>
      <c r="D613" s="12" t="s">
        <v>5316</v>
      </c>
      <c r="E613" s="12" t="s">
        <v>934</v>
      </c>
      <c r="F613" s="3" t="s">
        <v>933</v>
      </c>
      <c r="G613" s="12" t="s">
        <v>932</v>
      </c>
      <c r="H613" s="12" t="s">
        <v>940</v>
      </c>
      <c r="I613" s="12" t="s">
        <v>939</v>
      </c>
      <c r="J613" s="12" t="s">
        <v>931</v>
      </c>
      <c r="K613" s="12" t="s">
        <v>930</v>
      </c>
      <c r="L613" s="12" t="s">
        <v>929</v>
      </c>
      <c r="M613" s="4">
        <v>373526</v>
      </c>
      <c r="N613" s="4">
        <v>0</v>
      </c>
      <c r="O613" s="4">
        <v>373526</v>
      </c>
      <c r="P613" s="4">
        <v>0</v>
      </c>
      <c r="Q613" s="4">
        <v>373526</v>
      </c>
      <c r="R613" s="68">
        <f t="shared" si="9"/>
        <v>1</v>
      </c>
      <c r="S613" s="3" t="s">
        <v>928</v>
      </c>
      <c r="T613" s="12" t="s">
        <v>7276</v>
      </c>
      <c r="U613" s="12" t="s">
        <v>5310</v>
      </c>
      <c r="V613" s="12" t="s">
        <v>927</v>
      </c>
      <c r="W613" s="12" t="s">
        <v>926</v>
      </c>
      <c r="X613" s="12" t="s">
        <v>5309</v>
      </c>
      <c r="Y613" s="12" t="s">
        <v>925</v>
      </c>
      <c r="Z613" s="12" t="s">
        <v>924</v>
      </c>
      <c r="AA613" s="12" t="s">
        <v>923</v>
      </c>
      <c r="AB613" s="12" t="s">
        <v>936</v>
      </c>
      <c r="AC613" s="13">
        <v>522</v>
      </c>
      <c r="AD613" s="12" t="s">
        <v>3245</v>
      </c>
      <c r="AE613" s="12" t="s">
        <v>5315</v>
      </c>
      <c r="AF613" s="12" t="s">
        <v>5314</v>
      </c>
      <c r="AG613" s="12" t="s">
        <v>5313</v>
      </c>
      <c r="AH613" s="12"/>
      <c r="AI613" s="12" t="s">
        <v>5304</v>
      </c>
      <c r="AJ613" s="12" t="s">
        <v>3196</v>
      </c>
      <c r="AK613" s="12" t="s">
        <v>5303</v>
      </c>
      <c r="AL613" s="12" t="s">
        <v>5312</v>
      </c>
    </row>
    <row r="614" spans="1:38" hidden="1" x14ac:dyDescent="0.25">
      <c r="A614" s="17">
        <v>79859744</v>
      </c>
      <c r="B614" s="14">
        <v>48822</v>
      </c>
      <c r="C614" s="12" t="s">
        <v>5304</v>
      </c>
      <c r="D614" s="12" t="s">
        <v>5316</v>
      </c>
      <c r="E614" s="12" t="s">
        <v>934</v>
      </c>
      <c r="F614" s="3" t="s">
        <v>933</v>
      </c>
      <c r="G614" s="12" t="s">
        <v>932</v>
      </c>
      <c r="H614" s="12" t="s">
        <v>3188</v>
      </c>
      <c r="I614" s="12" t="s">
        <v>3187</v>
      </c>
      <c r="J614" s="12" t="s">
        <v>931</v>
      </c>
      <c r="K614" s="12" t="s">
        <v>930</v>
      </c>
      <c r="L614" s="12" t="s">
        <v>929</v>
      </c>
      <c r="M614" s="4">
        <v>554410</v>
      </c>
      <c r="N614" s="4">
        <v>0</v>
      </c>
      <c r="O614" s="4">
        <v>554410</v>
      </c>
      <c r="P614" s="4">
        <v>0</v>
      </c>
      <c r="Q614" s="4">
        <v>554410</v>
      </c>
      <c r="R614" s="68">
        <f t="shared" si="9"/>
        <v>1</v>
      </c>
      <c r="S614" s="3" t="s">
        <v>928</v>
      </c>
      <c r="T614" s="12" t="s">
        <v>7276</v>
      </c>
      <c r="U614" s="12" t="s">
        <v>5310</v>
      </c>
      <c r="V614" s="12" t="s">
        <v>927</v>
      </c>
      <c r="W614" s="12" t="s">
        <v>926</v>
      </c>
      <c r="X614" s="12" t="s">
        <v>5309</v>
      </c>
      <c r="Y614" s="12" t="s">
        <v>925</v>
      </c>
      <c r="Z614" s="12" t="s">
        <v>924</v>
      </c>
      <c r="AA614" s="12" t="s">
        <v>923</v>
      </c>
      <c r="AB614" s="12" t="s">
        <v>936</v>
      </c>
      <c r="AC614" s="13">
        <v>522</v>
      </c>
      <c r="AD614" s="12" t="s">
        <v>3245</v>
      </c>
      <c r="AE614" s="12" t="s">
        <v>5315</v>
      </c>
      <c r="AF614" s="12" t="s">
        <v>5314</v>
      </c>
      <c r="AG614" s="12" t="s">
        <v>5313</v>
      </c>
      <c r="AH614" s="12"/>
      <c r="AI614" s="12" t="s">
        <v>5304</v>
      </c>
      <c r="AJ614" s="12" t="s">
        <v>3196</v>
      </c>
      <c r="AK614" s="12" t="s">
        <v>5303</v>
      </c>
      <c r="AL614" s="12" t="s">
        <v>5312</v>
      </c>
    </row>
    <row r="615" spans="1:38" hidden="1" x14ac:dyDescent="0.25">
      <c r="A615" s="17">
        <v>79859744</v>
      </c>
      <c r="B615" s="14">
        <v>48822</v>
      </c>
      <c r="C615" s="12" t="s">
        <v>5304</v>
      </c>
      <c r="D615" s="12" t="s">
        <v>5316</v>
      </c>
      <c r="E615" s="12" t="s">
        <v>934</v>
      </c>
      <c r="F615" s="3" t="s">
        <v>933</v>
      </c>
      <c r="G615" s="12" t="s">
        <v>932</v>
      </c>
      <c r="H615" s="12" t="s">
        <v>938</v>
      </c>
      <c r="I615" s="12" t="s">
        <v>937</v>
      </c>
      <c r="J615" s="12" t="s">
        <v>931</v>
      </c>
      <c r="K615" s="12" t="s">
        <v>930</v>
      </c>
      <c r="L615" s="12" t="s">
        <v>929</v>
      </c>
      <c r="M615" s="4">
        <v>48789</v>
      </c>
      <c r="N615" s="4">
        <v>0</v>
      </c>
      <c r="O615" s="4">
        <v>48789</v>
      </c>
      <c r="P615" s="4">
        <v>0</v>
      </c>
      <c r="Q615" s="4">
        <v>48789</v>
      </c>
      <c r="R615" s="68">
        <f t="shared" si="9"/>
        <v>1</v>
      </c>
      <c r="S615" s="3" t="s">
        <v>928</v>
      </c>
      <c r="T615" s="12" t="s">
        <v>7276</v>
      </c>
      <c r="U615" s="12" t="s">
        <v>5310</v>
      </c>
      <c r="V615" s="12" t="s">
        <v>927</v>
      </c>
      <c r="W615" s="12" t="s">
        <v>926</v>
      </c>
      <c r="X615" s="12" t="s">
        <v>5309</v>
      </c>
      <c r="Y615" s="12" t="s">
        <v>925</v>
      </c>
      <c r="Z615" s="12" t="s">
        <v>924</v>
      </c>
      <c r="AA615" s="12" t="s">
        <v>923</v>
      </c>
      <c r="AB615" s="12" t="s">
        <v>936</v>
      </c>
      <c r="AC615" s="13">
        <v>522</v>
      </c>
      <c r="AD615" s="12" t="s">
        <v>3245</v>
      </c>
      <c r="AE615" s="12" t="s">
        <v>5315</v>
      </c>
      <c r="AF615" s="12" t="s">
        <v>5314</v>
      </c>
      <c r="AG615" s="12" t="s">
        <v>5313</v>
      </c>
      <c r="AH615" s="12"/>
      <c r="AI615" s="12" t="s">
        <v>5304</v>
      </c>
      <c r="AJ615" s="12" t="s">
        <v>3196</v>
      </c>
      <c r="AK615" s="12" t="s">
        <v>5303</v>
      </c>
      <c r="AL615" s="12" t="s">
        <v>5312</v>
      </c>
    </row>
    <row r="616" spans="1:38" hidden="1" x14ac:dyDescent="0.25">
      <c r="A616" s="17">
        <v>79859744</v>
      </c>
      <c r="B616" s="14">
        <v>48922</v>
      </c>
      <c r="C616" s="12" t="s">
        <v>5304</v>
      </c>
      <c r="D616" s="12" t="s">
        <v>5311</v>
      </c>
      <c r="E616" s="12" t="s">
        <v>934</v>
      </c>
      <c r="F616" s="3" t="s">
        <v>933</v>
      </c>
      <c r="G616" s="12" t="s">
        <v>932</v>
      </c>
      <c r="H616" s="12" t="s">
        <v>3193</v>
      </c>
      <c r="I616" s="12" t="s">
        <v>3192</v>
      </c>
      <c r="J616" s="12" t="s">
        <v>931</v>
      </c>
      <c r="K616" s="12" t="s">
        <v>930</v>
      </c>
      <c r="L616" s="12" t="s">
        <v>929</v>
      </c>
      <c r="M616" s="4">
        <v>335318</v>
      </c>
      <c r="N616" s="4">
        <v>0</v>
      </c>
      <c r="O616" s="4">
        <v>335318</v>
      </c>
      <c r="P616" s="4">
        <v>0</v>
      </c>
      <c r="Q616" s="4">
        <v>335318</v>
      </c>
      <c r="R616" s="68">
        <f t="shared" si="9"/>
        <v>1</v>
      </c>
      <c r="S616" s="3" t="s">
        <v>928</v>
      </c>
      <c r="T616" s="12" t="s">
        <v>7276</v>
      </c>
      <c r="U616" s="12" t="s">
        <v>5310</v>
      </c>
      <c r="V616" s="12" t="s">
        <v>927</v>
      </c>
      <c r="W616" s="12" t="s">
        <v>926</v>
      </c>
      <c r="X616" s="12" t="s">
        <v>5309</v>
      </c>
      <c r="Y616" s="12" t="s">
        <v>925</v>
      </c>
      <c r="Z616" s="12" t="s">
        <v>924</v>
      </c>
      <c r="AA616" s="12" t="s">
        <v>923</v>
      </c>
      <c r="AB616" s="12" t="s">
        <v>5308</v>
      </c>
      <c r="AC616" s="13">
        <v>41322</v>
      </c>
      <c r="AD616" s="12" t="s">
        <v>3705</v>
      </c>
      <c r="AE616" s="12" t="s">
        <v>5307</v>
      </c>
      <c r="AF616" s="12" t="s">
        <v>5306</v>
      </c>
      <c r="AG616" s="12" t="s">
        <v>5305</v>
      </c>
      <c r="AH616" s="12"/>
      <c r="AI616" s="12" t="s">
        <v>5304</v>
      </c>
      <c r="AJ616" s="12" t="s">
        <v>3196</v>
      </c>
      <c r="AK616" s="12" t="s">
        <v>5303</v>
      </c>
      <c r="AL616" s="12" t="s">
        <v>5302</v>
      </c>
    </row>
    <row r="617" spans="1:38" hidden="1" x14ac:dyDescent="0.25">
      <c r="A617" s="17">
        <v>79859744</v>
      </c>
      <c r="B617" s="14">
        <v>48922</v>
      </c>
      <c r="C617" s="12" t="s">
        <v>5304</v>
      </c>
      <c r="D617" s="12" t="s">
        <v>5311</v>
      </c>
      <c r="E617" s="12" t="s">
        <v>934</v>
      </c>
      <c r="F617" s="3" t="s">
        <v>933</v>
      </c>
      <c r="G617" s="12" t="s">
        <v>932</v>
      </c>
      <c r="H617" s="12" t="s">
        <v>963</v>
      </c>
      <c r="I617" s="12" t="s">
        <v>962</v>
      </c>
      <c r="J617" s="12" t="s">
        <v>931</v>
      </c>
      <c r="K617" s="12" t="s">
        <v>930</v>
      </c>
      <c r="L617" s="12" t="s">
        <v>929</v>
      </c>
      <c r="M617" s="4">
        <v>256141</v>
      </c>
      <c r="N617" s="4">
        <v>0</v>
      </c>
      <c r="O617" s="4">
        <v>256141</v>
      </c>
      <c r="P617" s="4">
        <v>0</v>
      </c>
      <c r="Q617" s="4">
        <v>256141</v>
      </c>
      <c r="R617" s="68">
        <f t="shared" si="9"/>
        <v>1</v>
      </c>
      <c r="S617" s="3" t="s">
        <v>928</v>
      </c>
      <c r="T617" s="12" t="s">
        <v>7276</v>
      </c>
      <c r="U617" s="12" t="s">
        <v>5310</v>
      </c>
      <c r="V617" s="12" t="s">
        <v>927</v>
      </c>
      <c r="W617" s="12" t="s">
        <v>926</v>
      </c>
      <c r="X617" s="12" t="s">
        <v>5309</v>
      </c>
      <c r="Y617" s="12" t="s">
        <v>925</v>
      </c>
      <c r="Z617" s="12" t="s">
        <v>924</v>
      </c>
      <c r="AA617" s="12" t="s">
        <v>923</v>
      </c>
      <c r="AB617" s="12" t="s">
        <v>5308</v>
      </c>
      <c r="AC617" s="13">
        <v>41322</v>
      </c>
      <c r="AD617" s="12" t="s">
        <v>3705</v>
      </c>
      <c r="AE617" s="12" t="s">
        <v>5307</v>
      </c>
      <c r="AF617" s="12" t="s">
        <v>5306</v>
      </c>
      <c r="AG617" s="12" t="s">
        <v>5305</v>
      </c>
      <c r="AH617" s="12"/>
      <c r="AI617" s="12" t="s">
        <v>5304</v>
      </c>
      <c r="AJ617" s="12" t="s">
        <v>3196</v>
      </c>
      <c r="AK617" s="12" t="s">
        <v>5303</v>
      </c>
      <c r="AL617" s="12" t="s">
        <v>5302</v>
      </c>
    </row>
    <row r="618" spans="1:38" hidden="1" x14ac:dyDescent="0.25">
      <c r="A618" s="17">
        <v>79859744</v>
      </c>
      <c r="B618" s="14">
        <v>48922</v>
      </c>
      <c r="C618" s="12" t="s">
        <v>5304</v>
      </c>
      <c r="D618" s="12" t="s">
        <v>5311</v>
      </c>
      <c r="E618" s="12" t="s">
        <v>934</v>
      </c>
      <c r="F618" s="3" t="s">
        <v>933</v>
      </c>
      <c r="G618" s="12" t="s">
        <v>932</v>
      </c>
      <c r="H618" s="12" t="s">
        <v>3191</v>
      </c>
      <c r="I618" s="12" t="s">
        <v>3190</v>
      </c>
      <c r="J618" s="12" t="s">
        <v>931</v>
      </c>
      <c r="K618" s="12" t="s">
        <v>930</v>
      </c>
      <c r="L618" s="12" t="s">
        <v>929</v>
      </c>
      <c r="M618" s="4">
        <v>754706</v>
      </c>
      <c r="N618" s="4">
        <v>0</v>
      </c>
      <c r="O618" s="4">
        <v>754706</v>
      </c>
      <c r="P618" s="4">
        <v>0</v>
      </c>
      <c r="Q618" s="4">
        <v>754706</v>
      </c>
      <c r="R618" s="68">
        <f t="shared" si="9"/>
        <v>1</v>
      </c>
      <c r="S618" s="3" t="s">
        <v>928</v>
      </c>
      <c r="T618" s="12" t="s">
        <v>7276</v>
      </c>
      <c r="U618" s="12" t="s">
        <v>5310</v>
      </c>
      <c r="V618" s="12" t="s">
        <v>927</v>
      </c>
      <c r="W618" s="12" t="s">
        <v>926</v>
      </c>
      <c r="X618" s="12" t="s">
        <v>5309</v>
      </c>
      <c r="Y618" s="12" t="s">
        <v>925</v>
      </c>
      <c r="Z618" s="12" t="s">
        <v>924</v>
      </c>
      <c r="AA618" s="12" t="s">
        <v>923</v>
      </c>
      <c r="AB618" s="12" t="s">
        <v>5308</v>
      </c>
      <c r="AC618" s="13">
        <v>41322</v>
      </c>
      <c r="AD618" s="12" t="s">
        <v>3705</v>
      </c>
      <c r="AE618" s="12" t="s">
        <v>5307</v>
      </c>
      <c r="AF618" s="12" t="s">
        <v>5306</v>
      </c>
      <c r="AG618" s="12" t="s">
        <v>5305</v>
      </c>
      <c r="AH618" s="12"/>
      <c r="AI618" s="12" t="s">
        <v>5304</v>
      </c>
      <c r="AJ618" s="12" t="s">
        <v>3196</v>
      </c>
      <c r="AK618" s="12" t="s">
        <v>5303</v>
      </c>
      <c r="AL618" s="12" t="s">
        <v>5302</v>
      </c>
    </row>
    <row r="619" spans="1:38" hidden="1" x14ac:dyDescent="0.25">
      <c r="A619" s="17">
        <v>53073244</v>
      </c>
      <c r="B619" s="14">
        <v>49022</v>
      </c>
      <c r="C619" s="12" t="s">
        <v>5234</v>
      </c>
      <c r="D619" s="12" t="s">
        <v>5301</v>
      </c>
      <c r="E619" s="12" t="s">
        <v>934</v>
      </c>
      <c r="F619" s="3" t="s">
        <v>933</v>
      </c>
      <c r="G619" s="12" t="s">
        <v>932</v>
      </c>
      <c r="H619" s="12" t="s">
        <v>940</v>
      </c>
      <c r="I619" s="12" t="s">
        <v>939</v>
      </c>
      <c r="J619" s="12" t="s">
        <v>931</v>
      </c>
      <c r="K619" s="12" t="s">
        <v>930</v>
      </c>
      <c r="L619" s="12" t="s">
        <v>929</v>
      </c>
      <c r="M619" s="4">
        <v>1275351</v>
      </c>
      <c r="N619" s="4">
        <v>0</v>
      </c>
      <c r="O619" s="4">
        <v>1275351</v>
      </c>
      <c r="P619" s="4">
        <v>0</v>
      </c>
      <c r="Q619" s="4">
        <v>1275351</v>
      </c>
      <c r="R619" s="68">
        <f t="shared" si="9"/>
        <v>1</v>
      </c>
      <c r="S619" s="3" t="s">
        <v>928</v>
      </c>
      <c r="T619" s="12" t="s">
        <v>7145</v>
      </c>
      <c r="U619" s="12" t="s">
        <v>3481</v>
      </c>
      <c r="V619" s="12" t="s">
        <v>927</v>
      </c>
      <c r="W619" s="12" t="s">
        <v>926</v>
      </c>
      <c r="X619" s="12" t="s">
        <v>3480</v>
      </c>
      <c r="Y619" s="12" t="s">
        <v>925</v>
      </c>
      <c r="Z619" s="12" t="s">
        <v>947</v>
      </c>
      <c r="AA619" s="12" t="s">
        <v>946</v>
      </c>
      <c r="AB619" s="12" t="s">
        <v>936</v>
      </c>
      <c r="AC619" s="13">
        <v>522</v>
      </c>
      <c r="AD619" s="12" t="s">
        <v>5300</v>
      </c>
      <c r="AE619" s="12" t="s">
        <v>5299</v>
      </c>
      <c r="AF619" s="12" t="s">
        <v>5298</v>
      </c>
      <c r="AG619" s="12" t="s">
        <v>5297</v>
      </c>
      <c r="AH619" s="12"/>
      <c r="AI619" s="12" t="s">
        <v>5234</v>
      </c>
      <c r="AJ619" s="12" t="s">
        <v>950</v>
      </c>
      <c r="AK619" s="12" t="s">
        <v>5296</v>
      </c>
      <c r="AL619" s="12" t="s">
        <v>5295</v>
      </c>
    </row>
    <row r="620" spans="1:38" hidden="1" x14ac:dyDescent="0.25">
      <c r="A620" s="17">
        <v>53073244</v>
      </c>
      <c r="B620" s="14">
        <v>49022</v>
      </c>
      <c r="C620" s="12" t="s">
        <v>5234</v>
      </c>
      <c r="D620" s="12" t="s">
        <v>5301</v>
      </c>
      <c r="E620" s="12" t="s">
        <v>934</v>
      </c>
      <c r="F620" s="3" t="s">
        <v>933</v>
      </c>
      <c r="G620" s="12" t="s">
        <v>932</v>
      </c>
      <c r="H620" s="12" t="s">
        <v>3191</v>
      </c>
      <c r="I620" s="12" t="s">
        <v>3190</v>
      </c>
      <c r="J620" s="12" t="s">
        <v>931</v>
      </c>
      <c r="K620" s="12" t="s">
        <v>930</v>
      </c>
      <c r="L620" s="12" t="s">
        <v>929</v>
      </c>
      <c r="M620" s="4">
        <v>176843</v>
      </c>
      <c r="N620" s="4">
        <v>0</v>
      </c>
      <c r="O620" s="4">
        <v>176843</v>
      </c>
      <c r="P620" s="4">
        <v>0</v>
      </c>
      <c r="Q620" s="4">
        <v>176843</v>
      </c>
      <c r="R620" s="68">
        <f t="shared" si="9"/>
        <v>1</v>
      </c>
      <c r="S620" s="3" t="s">
        <v>928</v>
      </c>
      <c r="T620" s="12" t="s">
        <v>7145</v>
      </c>
      <c r="U620" s="12" t="s">
        <v>3481</v>
      </c>
      <c r="V620" s="12" t="s">
        <v>927</v>
      </c>
      <c r="W620" s="12" t="s">
        <v>926</v>
      </c>
      <c r="X620" s="12" t="s">
        <v>3480</v>
      </c>
      <c r="Y620" s="12" t="s">
        <v>925</v>
      </c>
      <c r="Z620" s="12" t="s">
        <v>947</v>
      </c>
      <c r="AA620" s="12" t="s">
        <v>946</v>
      </c>
      <c r="AB620" s="12" t="s">
        <v>936</v>
      </c>
      <c r="AC620" s="13">
        <v>522</v>
      </c>
      <c r="AD620" s="12" t="s">
        <v>5300</v>
      </c>
      <c r="AE620" s="12" t="s">
        <v>5299</v>
      </c>
      <c r="AF620" s="12" t="s">
        <v>5298</v>
      </c>
      <c r="AG620" s="12" t="s">
        <v>5297</v>
      </c>
      <c r="AH620" s="12"/>
      <c r="AI620" s="12" t="s">
        <v>5234</v>
      </c>
      <c r="AJ620" s="12" t="s">
        <v>950</v>
      </c>
      <c r="AK620" s="12" t="s">
        <v>5296</v>
      </c>
      <c r="AL620" s="12" t="s">
        <v>5295</v>
      </c>
    </row>
    <row r="621" spans="1:38" hidden="1" x14ac:dyDescent="0.25">
      <c r="A621" s="17">
        <v>53073244</v>
      </c>
      <c r="B621" s="14">
        <v>49022</v>
      </c>
      <c r="C621" s="12" t="s">
        <v>5234</v>
      </c>
      <c r="D621" s="12" t="s">
        <v>5301</v>
      </c>
      <c r="E621" s="12" t="s">
        <v>934</v>
      </c>
      <c r="F621" s="3" t="s">
        <v>933</v>
      </c>
      <c r="G621" s="12" t="s">
        <v>932</v>
      </c>
      <c r="H621" s="12" t="s">
        <v>963</v>
      </c>
      <c r="I621" s="12" t="s">
        <v>962</v>
      </c>
      <c r="J621" s="12" t="s">
        <v>931</v>
      </c>
      <c r="K621" s="12" t="s">
        <v>930</v>
      </c>
      <c r="L621" s="12" t="s">
        <v>929</v>
      </c>
      <c r="M621" s="4">
        <v>66306</v>
      </c>
      <c r="N621" s="4">
        <v>0</v>
      </c>
      <c r="O621" s="4">
        <v>66306</v>
      </c>
      <c r="P621" s="4">
        <v>0</v>
      </c>
      <c r="Q621" s="4">
        <v>66306</v>
      </c>
      <c r="R621" s="68">
        <f t="shared" si="9"/>
        <v>1</v>
      </c>
      <c r="S621" s="3" t="s">
        <v>928</v>
      </c>
      <c r="T621" s="12" t="s">
        <v>7145</v>
      </c>
      <c r="U621" s="12" t="s">
        <v>3481</v>
      </c>
      <c r="V621" s="12" t="s">
        <v>927</v>
      </c>
      <c r="W621" s="12" t="s">
        <v>926</v>
      </c>
      <c r="X621" s="12" t="s">
        <v>3480</v>
      </c>
      <c r="Y621" s="12" t="s">
        <v>925</v>
      </c>
      <c r="Z621" s="12" t="s">
        <v>947</v>
      </c>
      <c r="AA621" s="12" t="s">
        <v>946</v>
      </c>
      <c r="AB621" s="12" t="s">
        <v>936</v>
      </c>
      <c r="AC621" s="13">
        <v>522</v>
      </c>
      <c r="AD621" s="12" t="s">
        <v>5300</v>
      </c>
      <c r="AE621" s="12" t="s">
        <v>5299</v>
      </c>
      <c r="AF621" s="12" t="s">
        <v>5298</v>
      </c>
      <c r="AG621" s="12" t="s">
        <v>5297</v>
      </c>
      <c r="AH621" s="12"/>
      <c r="AI621" s="12" t="s">
        <v>5234</v>
      </c>
      <c r="AJ621" s="12" t="s">
        <v>950</v>
      </c>
      <c r="AK621" s="12" t="s">
        <v>5296</v>
      </c>
      <c r="AL621" s="12" t="s">
        <v>5295</v>
      </c>
    </row>
    <row r="622" spans="1:38" hidden="1" x14ac:dyDescent="0.25">
      <c r="A622" s="17">
        <v>53073244</v>
      </c>
      <c r="B622" s="14">
        <v>49022</v>
      </c>
      <c r="C622" s="12" t="s">
        <v>5234</v>
      </c>
      <c r="D622" s="12" t="s">
        <v>5301</v>
      </c>
      <c r="E622" s="12" t="s">
        <v>934</v>
      </c>
      <c r="F622" s="3" t="s">
        <v>933</v>
      </c>
      <c r="G622" s="12" t="s">
        <v>932</v>
      </c>
      <c r="H622" s="12" t="s">
        <v>3193</v>
      </c>
      <c r="I622" s="12" t="s">
        <v>3192</v>
      </c>
      <c r="J622" s="12" t="s">
        <v>931</v>
      </c>
      <c r="K622" s="12" t="s">
        <v>930</v>
      </c>
      <c r="L622" s="12" t="s">
        <v>929</v>
      </c>
      <c r="M622" s="4">
        <v>419072</v>
      </c>
      <c r="N622" s="4">
        <v>0</v>
      </c>
      <c r="O622" s="4">
        <v>419072</v>
      </c>
      <c r="P622" s="4">
        <v>0</v>
      </c>
      <c r="Q622" s="4">
        <v>419072</v>
      </c>
      <c r="R622" s="68">
        <f t="shared" si="9"/>
        <v>1</v>
      </c>
      <c r="S622" s="3" t="s">
        <v>928</v>
      </c>
      <c r="T622" s="12" t="s">
        <v>7145</v>
      </c>
      <c r="U622" s="12" t="s">
        <v>3481</v>
      </c>
      <c r="V622" s="12" t="s">
        <v>927</v>
      </c>
      <c r="W622" s="12" t="s">
        <v>926</v>
      </c>
      <c r="X622" s="12" t="s">
        <v>3480</v>
      </c>
      <c r="Y622" s="12" t="s">
        <v>925</v>
      </c>
      <c r="Z622" s="12" t="s">
        <v>947</v>
      </c>
      <c r="AA622" s="12" t="s">
        <v>946</v>
      </c>
      <c r="AB622" s="12" t="s">
        <v>936</v>
      </c>
      <c r="AC622" s="13">
        <v>522</v>
      </c>
      <c r="AD622" s="12" t="s">
        <v>5300</v>
      </c>
      <c r="AE622" s="12" t="s">
        <v>5299</v>
      </c>
      <c r="AF622" s="12" t="s">
        <v>5298</v>
      </c>
      <c r="AG622" s="12" t="s">
        <v>5297</v>
      </c>
      <c r="AH622" s="12"/>
      <c r="AI622" s="12" t="s">
        <v>5234</v>
      </c>
      <c r="AJ622" s="12" t="s">
        <v>950</v>
      </c>
      <c r="AK622" s="12" t="s">
        <v>5296</v>
      </c>
      <c r="AL622" s="12" t="s">
        <v>5295</v>
      </c>
    </row>
    <row r="623" spans="1:38" hidden="1" x14ac:dyDescent="0.25">
      <c r="A623" s="17">
        <v>53073244</v>
      </c>
      <c r="B623" s="14">
        <v>49022</v>
      </c>
      <c r="C623" s="12" t="s">
        <v>5234</v>
      </c>
      <c r="D623" s="12" t="s">
        <v>5301</v>
      </c>
      <c r="E623" s="12" t="s">
        <v>934</v>
      </c>
      <c r="F623" s="3" t="s">
        <v>933</v>
      </c>
      <c r="G623" s="12" t="s">
        <v>932</v>
      </c>
      <c r="H623" s="12" t="s">
        <v>938</v>
      </c>
      <c r="I623" s="12" t="s">
        <v>937</v>
      </c>
      <c r="J623" s="12" t="s">
        <v>931</v>
      </c>
      <c r="K623" s="12" t="s">
        <v>930</v>
      </c>
      <c r="L623" s="12" t="s">
        <v>929</v>
      </c>
      <c r="M623" s="4">
        <v>154872</v>
      </c>
      <c r="N623" s="4">
        <v>0</v>
      </c>
      <c r="O623" s="4">
        <v>154872</v>
      </c>
      <c r="P623" s="4">
        <v>0</v>
      </c>
      <c r="Q623" s="4">
        <v>154872</v>
      </c>
      <c r="R623" s="68">
        <f t="shared" si="9"/>
        <v>1</v>
      </c>
      <c r="S623" s="3" t="s">
        <v>928</v>
      </c>
      <c r="T623" s="12" t="s">
        <v>7145</v>
      </c>
      <c r="U623" s="12" t="s">
        <v>3481</v>
      </c>
      <c r="V623" s="12" t="s">
        <v>927</v>
      </c>
      <c r="W623" s="12" t="s">
        <v>926</v>
      </c>
      <c r="X623" s="12" t="s">
        <v>3480</v>
      </c>
      <c r="Y623" s="12" t="s">
        <v>925</v>
      </c>
      <c r="Z623" s="12" t="s">
        <v>947</v>
      </c>
      <c r="AA623" s="12" t="s">
        <v>946</v>
      </c>
      <c r="AB623" s="12" t="s">
        <v>936</v>
      </c>
      <c r="AC623" s="13">
        <v>522</v>
      </c>
      <c r="AD623" s="12" t="s">
        <v>5300</v>
      </c>
      <c r="AE623" s="12" t="s">
        <v>5299</v>
      </c>
      <c r="AF623" s="12" t="s">
        <v>5298</v>
      </c>
      <c r="AG623" s="12" t="s">
        <v>5297</v>
      </c>
      <c r="AH623" s="12"/>
      <c r="AI623" s="12" t="s">
        <v>5234</v>
      </c>
      <c r="AJ623" s="12" t="s">
        <v>950</v>
      </c>
      <c r="AK623" s="12" t="s">
        <v>5296</v>
      </c>
      <c r="AL623" s="12" t="s">
        <v>5295</v>
      </c>
    </row>
    <row r="624" spans="1:38" hidden="1" x14ac:dyDescent="0.25">
      <c r="A624" s="17">
        <v>53073244</v>
      </c>
      <c r="B624" s="14">
        <v>49022</v>
      </c>
      <c r="C624" s="12" t="s">
        <v>5234</v>
      </c>
      <c r="D624" s="12" t="s">
        <v>5301</v>
      </c>
      <c r="E624" s="12" t="s">
        <v>934</v>
      </c>
      <c r="F624" s="3" t="s">
        <v>933</v>
      </c>
      <c r="G624" s="12" t="s">
        <v>932</v>
      </c>
      <c r="H624" s="12" t="s">
        <v>3188</v>
      </c>
      <c r="I624" s="12" t="s">
        <v>3187</v>
      </c>
      <c r="J624" s="12" t="s">
        <v>931</v>
      </c>
      <c r="K624" s="12" t="s">
        <v>930</v>
      </c>
      <c r="L624" s="12" t="s">
        <v>929</v>
      </c>
      <c r="M624" s="4">
        <v>1665844</v>
      </c>
      <c r="N624" s="4">
        <v>0</v>
      </c>
      <c r="O624" s="4">
        <v>1665844</v>
      </c>
      <c r="P624" s="4">
        <v>0</v>
      </c>
      <c r="Q624" s="4">
        <v>1665844</v>
      </c>
      <c r="R624" s="68">
        <f t="shared" si="9"/>
        <v>1</v>
      </c>
      <c r="S624" s="3" t="s">
        <v>928</v>
      </c>
      <c r="T624" s="12" t="s">
        <v>7145</v>
      </c>
      <c r="U624" s="12" t="s">
        <v>3481</v>
      </c>
      <c r="V624" s="12" t="s">
        <v>927</v>
      </c>
      <c r="W624" s="12" t="s">
        <v>926</v>
      </c>
      <c r="X624" s="12" t="s">
        <v>3480</v>
      </c>
      <c r="Y624" s="12" t="s">
        <v>925</v>
      </c>
      <c r="Z624" s="12" t="s">
        <v>947</v>
      </c>
      <c r="AA624" s="12" t="s">
        <v>946</v>
      </c>
      <c r="AB624" s="12" t="s">
        <v>936</v>
      </c>
      <c r="AC624" s="13">
        <v>522</v>
      </c>
      <c r="AD624" s="12" t="s">
        <v>5300</v>
      </c>
      <c r="AE624" s="12" t="s">
        <v>5299</v>
      </c>
      <c r="AF624" s="12" t="s">
        <v>5298</v>
      </c>
      <c r="AG624" s="12" t="s">
        <v>5297</v>
      </c>
      <c r="AH624" s="12"/>
      <c r="AI624" s="12" t="s">
        <v>5234</v>
      </c>
      <c r="AJ624" s="12" t="s">
        <v>950</v>
      </c>
      <c r="AK624" s="12" t="s">
        <v>5296</v>
      </c>
      <c r="AL624" s="12" t="s">
        <v>5295</v>
      </c>
    </row>
    <row r="625" spans="1:38" hidden="1" x14ac:dyDescent="0.25">
      <c r="A625" s="17">
        <v>52715403</v>
      </c>
      <c r="B625" s="14">
        <v>49122</v>
      </c>
      <c r="C625" s="12" t="s">
        <v>5234</v>
      </c>
      <c r="D625" s="12" t="s">
        <v>5294</v>
      </c>
      <c r="E625" s="12" t="s">
        <v>934</v>
      </c>
      <c r="F625" s="3" t="s">
        <v>933</v>
      </c>
      <c r="G625" s="12" t="s">
        <v>932</v>
      </c>
      <c r="H625" s="12" t="s">
        <v>3193</v>
      </c>
      <c r="I625" s="12" t="s">
        <v>3192</v>
      </c>
      <c r="J625" s="12" t="s">
        <v>931</v>
      </c>
      <c r="K625" s="12" t="s">
        <v>930</v>
      </c>
      <c r="L625" s="12" t="s">
        <v>929</v>
      </c>
      <c r="M625" s="4">
        <v>833769</v>
      </c>
      <c r="N625" s="4">
        <v>0</v>
      </c>
      <c r="O625" s="4">
        <v>833769</v>
      </c>
      <c r="P625" s="4">
        <v>0</v>
      </c>
      <c r="Q625" s="4">
        <v>833769</v>
      </c>
      <c r="R625" s="68">
        <f t="shared" si="9"/>
        <v>1</v>
      </c>
      <c r="S625" s="3" t="s">
        <v>928</v>
      </c>
      <c r="T625" s="12" t="s">
        <v>7275</v>
      </c>
      <c r="U625" s="12" t="s">
        <v>5286</v>
      </c>
      <c r="V625" s="12" t="s">
        <v>927</v>
      </c>
      <c r="W625" s="12" t="s">
        <v>926</v>
      </c>
      <c r="X625" s="12" t="s">
        <v>5285</v>
      </c>
      <c r="Y625" s="12" t="s">
        <v>925</v>
      </c>
      <c r="Z625" s="12" t="s">
        <v>947</v>
      </c>
      <c r="AA625" s="12" t="s">
        <v>946</v>
      </c>
      <c r="AB625" s="12" t="s">
        <v>5293</v>
      </c>
      <c r="AC625" s="13">
        <v>40622</v>
      </c>
      <c r="AD625" s="12" t="s">
        <v>5292</v>
      </c>
      <c r="AE625" s="12" t="s">
        <v>5291</v>
      </c>
      <c r="AF625" s="12" t="s">
        <v>5290</v>
      </c>
      <c r="AG625" s="12" t="s">
        <v>5289</v>
      </c>
      <c r="AH625" s="12"/>
      <c r="AI625" s="12" t="s">
        <v>5234</v>
      </c>
      <c r="AJ625" s="12" t="s">
        <v>3196</v>
      </c>
      <c r="AK625" s="12" t="s">
        <v>5280</v>
      </c>
      <c r="AL625" s="12" t="s">
        <v>5288</v>
      </c>
    </row>
    <row r="626" spans="1:38" hidden="1" x14ac:dyDescent="0.25">
      <c r="A626" s="17">
        <v>52715403</v>
      </c>
      <c r="B626" s="14">
        <v>49122</v>
      </c>
      <c r="C626" s="12" t="s">
        <v>5234</v>
      </c>
      <c r="D626" s="12" t="s">
        <v>5294</v>
      </c>
      <c r="E626" s="12" t="s">
        <v>934</v>
      </c>
      <c r="F626" s="3" t="s">
        <v>933</v>
      </c>
      <c r="G626" s="12" t="s">
        <v>932</v>
      </c>
      <c r="H626" s="12" t="s">
        <v>963</v>
      </c>
      <c r="I626" s="12" t="s">
        <v>962</v>
      </c>
      <c r="J626" s="12" t="s">
        <v>931</v>
      </c>
      <c r="K626" s="12" t="s">
        <v>930</v>
      </c>
      <c r="L626" s="12" t="s">
        <v>929</v>
      </c>
      <c r="M626" s="4">
        <v>669648</v>
      </c>
      <c r="N626" s="4">
        <v>0</v>
      </c>
      <c r="O626" s="4">
        <v>669648</v>
      </c>
      <c r="P626" s="4">
        <v>0</v>
      </c>
      <c r="Q626" s="4">
        <v>669648</v>
      </c>
      <c r="R626" s="68">
        <f t="shared" si="9"/>
        <v>1</v>
      </c>
      <c r="S626" s="3" t="s">
        <v>928</v>
      </c>
      <c r="T626" s="12" t="s">
        <v>7275</v>
      </c>
      <c r="U626" s="12" t="s">
        <v>5286</v>
      </c>
      <c r="V626" s="12" t="s">
        <v>927</v>
      </c>
      <c r="W626" s="12" t="s">
        <v>926</v>
      </c>
      <c r="X626" s="12" t="s">
        <v>5285</v>
      </c>
      <c r="Y626" s="12" t="s">
        <v>925</v>
      </c>
      <c r="Z626" s="12" t="s">
        <v>947</v>
      </c>
      <c r="AA626" s="12" t="s">
        <v>946</v>
      </c>
      <c r="AB626" s="12" t="s">
        <v>5293</v>
      </c>
      <c r="AC626" s="13">
        <v>40622</v>
      </c>
      <c r="AD626" s="12" t="s">
        <v>5292</v>
      </c>
      <c r="AE626" s="12" t="s">
        <v>5291</v>
      </c>
      <c r="AF626" s="12" t="s">
        <v>5290</v>
      </c>
      <c r="AG626" s="12" t="s">
        <v>5289</v>
      </c>
      <c r="AH626" s="12"/>
      <c r="AI626" s="12" t="s">
        <v>5234</v>
      </c>
      <c r="AJ626" s="12" t="s">
        <v>3196</v>
      </c>
      <c r="AK626" s="12" t="s">
        <v>5280</v>
      </c>
      <c r="AL626" s="12" t="s">
        <v>5288</v>
      </c>
    </row>
    <row r="627" spans="1:38" hidden="1" x14ac:dyDescent="0.25">
      <c r="A627" s="17">
        <v>52715403</v>
      </c>
      <c r="B627" s="14">
        <v>49122</v>
      </c>
      <c r="C627" s="12" t="s">
        <v>5234</v>
      </c>
      <c r="D627" s="12" t="s">
        <v>5294</v>
      </c>
      <c r="E627" s="12" t="s">
        <v>934</v>
      </c>
      <c r="F627" s="3" t="s">
        <v>933</v>
      </c>
      <c r="G627" s="12" t="s">
        <v>932</v>
      </c>
      <c r="H627" s="12" t="s">
        <v>3191</v>
      </c>
      <c r="I627" s="12" t="s">
        <v>3190</v>
      </c>
      <c r="J627" s="12" t="s">
        <v>931</v>
      </c>
      <c r="K627" s="12" t="s">
        <v>930</v>
      </c>
      <c r="L627" s="12" t="s">
        <v>929</v>
      </c>
      <c r="M627" s="4">
        <v>6717</v>
      </c>
      <c r="N627" s="4">
        <v>0</v>
      </c>
      <c r="O627" s="4">
        <v>6717</v>
      </c>
      <c r="P627" s="4">
        <v>0</v>
      </c>
      <c r="Q627" s="4">
        <v>6717</v>
      </c>
      <c r="R627" s="68">
        <f t="shared" si="9"/>
        <v>1</v>
      </c>
      <c r="S627" s="3" t="s">
        <v>928</v>
      </c>
      <c r="T627" s="12" t="s">
        <v>7275</v>
      </c>
      <c r="U627" s="12" t="s">
        <v>5286</v>
      </c>
      <c r="V627" s="12" t="s">
        <v>927</v>
      </c>
      <c r="W627" s="12" t="s">
        <v>926</v>
      </c>
      <c r="X627" s="12" t="s">
        <v>5285</v>
      </c>
      <c r="Y627" s="12" t="s">
        <v>925</v>
      </c>
      <c r="Z627" s="12" t="s">
        <v>947</v>
      </c>
      <c r="AA627" s="12" t="s">
        <v>946</v>
      </c>
      <c r="AB627" s="12" t="s">
        <v>5293</v>
      </c>
      <c r="AC627" s="13">
        <v>40622</v>
      </c>
      <c r="AD627" s="12" t="s">
        <v>5292</v>
      </c>
      <c r="AE627" s="12" t="s">
        <v>5291</v>
      </c>
      <c r="AF627" s="12" t="s">
        <v>5290</v>
      </c>
      <c r="AG627" s="12" t="s">
        <v>5289</v>
      </c>
      <c r="AH627" s="12"/>
      <c r="AI627" s="12" t="s">
        <v>5234</v>
      </c>
      <c r="AJ627" s="12" t="s">
        <v>3196</v>
      </c>
      <c r="AK627" s="12" t="s">
        <v>5280</v>
      </c>
      <c r="AL627" s="12" t="s">
        <v>5288</v>
      </c>
    </row>
    <row r="628" spans="1:38" hidden="1" x14ac:dyDescent="0.25">
      <c r="A628" s="17">
        <v>52715403</v>
      </c>
      <c r="B628" s="14">
        <v>49222</v>
      </c>
      <c r="C628" s="12" t="s">
        <v>5234</v>
      </c>
      <c r="D628" s="12" t="s">
        <v>5287</v>
      </c>
      <c r="E628" s="12" t="s">
        <v>934</v>
      </c>
      <c r="F628" s="3" t="s">
        <v>933</v>
      </c>
      <c r="G628" s="12" t="s">
        <v>932</v>
      </c>
      <c r="H628" s="12" t="s">
        <v>940</v>
      </c>
      <c r="I628" s="12" t="s">
        <v>939</v>
      </c>
      <c r="J628" s="12" t="s">
        <v>931</v>
      </c>
      <c r="K628" s="12" t="s">
        <v>930</v>
      </c>
      <c r="L628" s="12" t="s">
        <v>929</v>
      </c>
      <c r="M628" s="4">
        <v>994221</v>
      </c>
      <c r="N628" s="4">
        <v>0</v>
      </c>
      <c r="O628" s="4">
        <v>994221</v>
      </c>
      <c r="P628" s="4">
        <v>0</v>
      </c>
      <c r="Q628" s="4">
        <v>994221</v>
      </c>
      <c r="R628" s="68">
        <f t="shared" si="9"/>
        <v>1</v>
      </c>
      <c r="S628" s="3" t="s">
        <v>928</v>
      </c>
      <c r="T628" s="12" t="s">
        <v>7275</v>
      </c>
      <c r="U628" s="12" t="s">
        <v>5286</v>
      </c>
      <c r="V628" s="12" t="s">
        <v>927</v>
      </c>
      <c r="W628" s="12" t="s">
        <v>926</v>
      </c>
      <c r="X628" s="12" t="s">
        <v>5285</v>
      </c>
      <c r="Y628" s="12" t="s">
        <v>925</v>
      </c>
      <c r="Z628" s="12" t="s">
        <v>947</v>
      </c>
      <c r="AA628" s="12" t="s">
        <v>946</v>
      </c>
      <c r="AB628" s="12" t="s">
        <v>936</v>
      </c>
      <c r="AC628" s="13">
        <v>522</v>
      </c>
      <c r="AD628" s="12" t="s">
        <v>5284</v>
      </c>
      <c r="AE628" s="12" t="s">
        <v>5283</v>
      </c>
      <c r="AF628" s="12" t="s">
        <v>5282</v>
      </c>
      <c r="AG628" s="12" t="s">
        <v>5281</v>
      </c>
      <c r="AH628" s="12"/>
      <c r="AI628" s="12" t="s">
        <v>5234</v>
      </c>
      <c r="AJ628" s="12" t="s">
        <v>3196</v>
      </c>
      <c r="AK628" s="12" t="s">
        <v>5280</v>
      </c>
      <c r="AL628" s="12" t="s">
        <v>5279</v>
      </c>
    </row>
    <row r="629" spans="1:38" hidden="1" x14ac:dyDescent="0.25">
      <c r="A629" s="17">
        <v>52715403</v>
      </c>
      <c r="B629" s="14">
        <v>49222</v>
      </c>
      <c r="C629" s="12" t="s">
        <v>5234</v>
      </c>
      <c r="D629" s="12" t="s">
        <v>5287</v>
      </c>
      <c r="E629" s="12" t="s">
        <v>934</v>
      </c>
      <c r="F629" s="3" t="s">
        <v>933</v>
      </c>
      <c r="G629" s="12" t="s">
        <v>932</v>
      </c>
      <c r="H629" s="12" t="s">
        <v>3188</v>
      </c>
      <c r="I629" s="12" t="s">
        <v>3187</v>
      </c>
      <c r="J629" s="12" t="s">
        <v>931</v>
      </c>
      <c r="K629" s="12" t="s">
        <v>930</v>
      </c>
      <c r="L629" s="12" t="s">
        <v>929</v>
      </c>
      <c r="M629" s="4">
        <v>1236419</v>
      </c>
      <c r="N629" s="4">
        <v>0</v>
      </c>
      <c r="O629" s="4">
        <v>1236419</v>
      </c>
      <c r="P629" s="4">
        <v>0</v>
      </c>
      <c r="Q629" s="4">
        <v>1236419</v>
      </c>
      <c r="R629" s="68">
        <f t="shared" si="9"/>
        <v>1</v>
      </c>
      <c r="S629" s="3" t="s">
        <v>928</v>
      </c>
      <c r="T629" s="12" t="s">
        <v>7275</v>
      </c>
      <c r="U629" s="12" t="s">
        <v>5286</v>
      </c>
      <c r="V629" s="12" t="s">
        <v>927</v>
      </c>
      <c r="W629" s="12" t="s">
        <v>926</v>
      </c>
      <c r="X629" s="12" t="s">
        <v>5285</v>
      </c>
      <c r="Y629" s="12" t="s">
        <v>925</v>
      </c>
      <c r="Z629" s="12" t="s">
        <v>947</v>
      </c>
      <c r="AA629" s="12" t="s">
        <v>946</v>
      </c>
      <c r="AB629" s="12" t="s">
        <v>936</v>
      </c>
      <c r="AC629" s="13">
        <v>522</v>
      </c>
      <c r="AD629" s="12" t="s">
        <v>5284</v>
      </c>
      <c r="AE629" s="12" t="s">
        <v>5283</v>
      </c>
      <c r="AF629" s="12" t="s">
        <v>5282</v>
      </c>
      <c r="AG629" s="12" t="s">
        <v>5281</v>
      </c>
      <c r="AH629" s="12"/>
      <c r="AI629" s="12" t="s">
        <v>5234</v>
      </c>
      <c r="AJ629" s="12" t="s">
        <v>3196</v>
      </c>
      <c r="AK629" s="12" t="s">
        <v>5280</v>
      </c>
      <c r="AL629" s="12" t="s">
        <v>5279</v>
      </c>
    </row>
    <row r="630" spans="1:38" hidden="1" x14ac:dyDescent="0.25">
      <c r="A630" s="17">
        <v>52715403</v>
      </c>
      <c r="B630" s="14">
        <v>49222</v>
      </c>
      <c r="C630" s="12" t="s">
        <v>5234</v>
      </c>
      <c r="D630" s="12" t="s">
        <v>5287</v>
      </c>
      <c r="E630" s="12" t="s">
        <v>934</v>
      </c>
      <c r="F630" s="3" t="s">
        <v>933</v>
      </c>
      <c r="G630" s="12" t="s">
        <v>932</v>
      </c>
      <c r="H630" s="12" t="s">
        <v>938</v>
      </c>
      <c r="I630" s="12" t="s">
        <v>937</v>
      </c>
      <c r="J630" s="12" t="s">
        <v>931</v>
      </c>
      <c r="K630" s="12" t="s">
        <v>930</v>
      </c>
      <c r="L630" s="12" t="s">
        <v>929</v>
      </c>
      <c r="M630" s="4">
        <v>127034</v>
      </c>
      <c r="N630" s="4">
        <v>0</v>
      </c>
      <c r="O630" s="4">
        <v>127034</v>
      </c>
      <c r="P630" s="4">
        <v>0</v>
      </c>
      <c r="Q630" s="4">
        <v>127034</v>
      </c>
      <c r="R630" s="68">
        <f t="shared" si="9"/>
        <v>1</v>
      </c>
      <c r="S630" s="3" t="s">
        <v>928</v>
      </c>
      <c r="T630" s="12" t="s">
        <v>7275</v>
      </c>
      <c r="U630" s="12" t="s">
        <v>5286</v>
      </c>
      <c r="V630" s="12" t="s">
        <v>927</v>
      </c>
      <c r="W630" s="12" t="s">
        <v>926</v>
      </c>
      <c r="X630" s="12" t="s">
        <v>5285</v>
      </c>
      <c r="Y630" s="12" t="s">
        <v>925</v>
      </c>
      <c r="Z630" s="12" t="s">
        <v>947</v>
      </c>
      <c r="AA630" s="12" t="s">
        <v>946</v>
      </c>
      <c r="AB630" s="12" t="s">
        <v>936</v>
      </c>
      <c r="AC630" s="13">
        <v>522</v>
      </c>
      <c r="AD630" s="12" t="s">
        <v>5284</v>
      </c>
      <c r="AE630" s="12" t="s">
        <v>5283</v>
      </c>
      <c r="AF630" s="12" t="s">
        <v>5282</v>
      </c>
      <c r="AG630" s="12" t="s">
        <v>5281</v>
      </c>
      <c r="AH630" s="12"/>
      <c r="AI630" s="12" t="s">
        <v>5234</v>
      </c>
      <c r="AJ630" s="12" t="s">
        <v>3196</v>
      </c>
      <c r="AK630" s="12" t="s">
        <v>5280</v>
      </c>
      <c r="AL630" s="12" t="s">
        <v>5279</v>
      </c>
    </row>
    <row r="631" spans="1:38" hidden="1" x14ac:dyDescent="0.25">
      <c r="A631" s="17">
        <v>1020726135</v>
      </c>
      <c r="B631" s="14">
        <v>49322</v>
      </c>
      <c r="C631" s="12" t="s">
        <v>5234</v>
      </c>
      <c r="D631" s="12" t="s">
        <v>5278</v>
      </c>
      <c r="E631" s="12" t="s">
        <v>934</v>
      </c>
      <c r="F631" s="3" t="s">
        <v>933</v>
      </c>
      <c r="G631" s="12" t="s">
        <v>932</v>
      </c>
      <c r="H631" s="12" t="s">
        <v>3193</v>
      </c>
      <c r="I631" s="12" t="s">
        <v>3192</v>
      </c>
      <c r="J631" s="12" t="s">
        <v>931</v>
      </c>
      <c r="K631" s="12" t="s">
        <v>930</v>
      </c>
      <c r="L631" s="12" t="s">
        <v>929</v>
      </c>
      <c r="M631" s="4">
        <v>787677</v>
      </c>
      <c r="N631" s="4">
        <v>0</v>
      </c>
      <c r="O631" s="4">
        <v>787677</v>
      </c>
      <c r="P631" s="4">
        <v>0</v>
      </c>
      <c r="Q631" s="4">
        <v>787677</v>
      </c>
      <c r="R631" s="68">
        <f t="shared" si="9"/>
        <v>1</v>
      </c>
      <c r="S631" s="3" t="s">
        <v>928</v>
      </c>
      <c r="T631" s="12" t="s">
        <v>7274</v>
      </c>
      <c r="U631" s="12" t="s">
        <v>5271</v>
      </c>
      <c r="V631" s="12" t="s">
        <v>927</v>
      </c>
      <c r="W631" s="12" t="s">
        <v>926</v>
      </c>
      <c r="X631" s="12" t="s">
        <v>5270</v>
      </c>
      <c r="Y631" s="12" t="s">
        <v>925</v>
      </c>
      <c r="Z631" s="12" t="s">
        <v>1015</v>
      </c>
      <c r="AA631" s="12" t="s">
        <v>1014</v>
      </c>
      <c r="AB631" s="12" t="s">
        <v>5277</v>
      </c>
      <c r="AC631" s="13">
        <v>40522</v>
      </c>
      <c r="AD631" s="12" t="s">
        <v>3321</v>
      </c>
      <c r="AE631" s="12" t="s">
        <v>5276</v>
      </c>
      <c r="AF631" s="12" t="s">
        <v>5275</v>
      </c>
      <c r="AG631" s="12" t="s">
        <v>5274</v>
      </c>
      <c r="AH631" s="12"/>
      <c r="AI631" s="12" t="s">
        <v>5234</v>
      </c>
      <c r="AJ631" s="12" t="s">
        <v>3196</v>
      </c>
      <c r="AK631" s="12" t="s">
        <v>5265</v>
      </c>
      <c r="AL631" s="12" t="s">
        <v>5273</v>
      </c>
    </row>
    <row r="632" spans="1:38" hidden="1" x14ac:dyDescent="0.25">
      <c r="A632" s="17">
        <v>1020726135</v>
      </c>
      <c r="B632" s="14">
        <v>49322</v>
      </c>
      <c r="C632" s="12" t="s">
        <v>5234</v>
      </c>
      <c r="D632" s="12" t="s">
        <v>5278</v>
      </c>
      <c r="E632" s="12" t="s">
        <v>934</v>
      </c>
      <c r="F632" s="3" t="s">
        <v>933</v>
      </c>
      <c r="G632" s="12" t="s">
        <v>932</v>
      </c>
      <c r="H632" s="12" t="s">
        <v>963</v>
      </c>
      <c r="I632" s="12" t="s">
        <v>962</v>
      </c>
      <c r="J632" s="12" t="s">
        <v>931</v>
      </c>
      <c r="K632" s="12" t="s">
        <v>930</v>
      </c>
      <c r="L632" s="12" t="s">
        <v>929</v>
      </c>
      <c r="M632" s="4">
        <v>994273</v>
      </c>
      <c r="N632" s="4">
        <v>0</v>
      </c>
      <c r="O632" s="4">
        <v>994273</v>
      </c>
      <c r="P632" s="4">
        <v>0</v>
      </c>
      <c r="Q632" s="4">
        <v>994273</v>
      </c>
      <c r="R632" s="68">
        <f t="shared" si="9"/>
        <v>1</v>
      </c>
      <c r="S632" s="3" t="s">
        <v>928</v>
      </c>
      <c r="T632" s="12" t="s">
        <v>7274</v>
      </c>
      <c r="U632" s="12" t="s">
        <v>5271</v>
      </c>
      <c r="V632" s="12" t="s">
        <v>927</v>
      </c>
      <c r="W632" s="12" t="s">
        <v>926</v>
      </c>
      <c r="X632" s="12" t="s">
        <v>5270</v>
      </c>
      <c r="Y632" s="12" t="s">
        <v>925</v>
      </c>
      <c r="Z632" s="12" t="s">
        <v>1015</v>
      </c>
      <c r="AA632" s="12" t="s">
        <v>1014</v>
      </c>
      <c r="AB632" s="12" t="s">
        <v>5277</v>
      </c>
      <c r="AC632" s="13">
        <v>40522</v>
      </c>
      <c r="AD632" s="12" t="s">
        <v>3321</v>
      </c>
      <c r="AE632" s="12" t="s">
        <v>5276</v>
      </c>
      <c r="AF632" s="12" t="s">
        <v>5275</v>
      </c>
      <c r="AG632" s="12" t="s">
        <v>5274</v>
      </c>
      <c r="AH632" s="12"/>
      <c r="AI632" s="12" t="s">
        <v>5234</v>
      </c>
      <c r="AJ632" s="12" t="s">
        <v>3196</v>
      </c>
      <c r="AK632" s="12" t="s">
        <v>5265</v>
      </c>
      <c r="AL632" s="12" t="s">
        <v>5273</v>
      </c>
    </row>
    <row r="633" spans="1:38" hidden="1" x14ac:dyDescent="0.25">
      <c r="A633" s="17">
        <v>1020726135</v>
      </c>
      <c r="B633" s="14">
        <v>49322</v>
      </c>
      <c r="C633" s="12" t="s">
        <v>5234</v>
      </c>
      <c r="D633" s="12" t="s">
        <v>5278</v>
      </c>
      <c r="E633" s="12" t="s">
        <v>934</v>
      </c>
      <c r="F633" s="3" t="s">
        <v>933</v>
      </c>
      <c r="G633" s="12" t="s">
        <v>932</v>
      </c>
      <c r="H633" s="12" t="s">
        <v>3191</v>
      </c>
      <c r="I633" s="12" t="s">
        <v>3190</v>
      </c>
      <c r="J633" s="12" t="s">
        <v>931</v>
      </c>
      <c r="K633" s="12" t="s">
        <v>930</v>
      </c>
      <c r="L633" s="12" t="s">
        <v>929</v>
      </c>
      <c r="M633" s="4">
        <v>3005943</v>
      </c>
      <c r="N633" s="4">
        <v>0</v>
      </c>
      <c r="O633" s="4">
        <v>3005943</v>
      </c>
      <c r="P633" s="4">
        <v>0</v>
      </c>
      <c r="Q633" s="4">
        <v>3005943</v>
      </c>
      <c r="R633" s="68">
        <f t="shared" si="9"/>
        <v>1</v>
      </c>
      <c r="S633" s="3" t="s">
        <v>928</v>
      </c>
      <c r="T633" s="12" t="s">
        <v>7274</v>
      </c>
      <c r="U633" s="12" t="s">
        <v>5271</v>
      </c>
      <c r="V633" s="12" t="s">
        <v>927</v>
      </c>
      <c r="W633" s="12" t="s">
        <v>926</v>
      </c>
      <c r="X633" s="12" t="s">
        <v>5270</v>
      </c>
      <c r="Y633" s="12" t="s">
        <v>925</v>
      </c>
      <c r="Z633" s="12" t="s">
        <v>1015</v>
      </c>
      <c r="AA633" s="12" t="s">
        <v>1014</v>
      </c>
      <c r="AB633" s="12" t="s">
        <v>5277</v>
      </c>
      <c r="AC633" s="13">
        <v>40522</v>
      </c>
      <c r="AD633" s="12" t="s">
        <v>3321</v>
      </c>
      <c r="AE633" s="12" t="s">
        <v>5276</v>
      </c>
      <c r="AF633" s="12" t="s">
        <v>5275</v>
      </c>
      <c r="AG633" s="12" t="s">
        <v>5274</v>
      </c>
      <c r="AH633" s="12"/>
      <c r="AI633" s="12" t="s">
        <v>5234</v>
      </c>
      <c r="AJ633" s="12" t="s">
        <v>3196</v>
      </c>
      <c r="AK633" s="12" t="s">
        <v>5265</v>
      </c>
      <c r="AL633" s="12" t="s">
        <v>5273</v>
      </c>
    </row>
    <row r="634" spans="1:38" hidden="1" x14ac:dyDescent="0.25">
      <c r="A634" s="17">
        <v>1020726135</v>
      </c>
      <c r="B634" s="14">
        <v>49422</v>
      </c>
      <c r="C634" s="12" t="s">
        <v>5234</v>
      </c>
      <c r="D634" s="12" t="s">
        <v>5272</v>
      </c>
      <c r="E634" s="12" t="s">
        <v>934</v>
      </c>
      <c r="F634" s="3" t="s">
        <v>933</v>
      </c>
      <c r="G634" s="12" t="s">
        <v>932</v>
      </c>
      <c r="H634" s="12" t="s">
        <v>940</v>
      </c>
      <c r="I634" s="12" t="s">
        <v>939</v>
      </c>
      <c r="J634" s="12" t="s">
        <v>931</v>
      </c>
      <c r="K634" s="12" t="s">
        <v>930</v>
      </c>
      <c r="L634" s="12" t="s">
        <v>929</v>
      </c>
      <c r="M634" s="4">
        <v>1472743</v>
      </c>
      <c r="N634" s="4">
        <v>0</v>
      </c>
      <c r="O634" s="4">
        <v>1472743</v>
      </c>
      <c r="P634" s="4">
        <v>0</v>
      </c>
      <c r="Q634" s="4">
        <v>1472743</v>
      </c>
      <c r="R634" s="68">
        <f t="shared" si="9"/>
        <v>1</v>
      </c>
      <c r="S634" s="3" t="s">
        <v>928</v>
      </c>
      <c r="T634" s="12" t="s">
        <v>7274</v>
      </c>
      <c r="U634" s="12" t="s">
        <v>5271</v>
      </c>
      <c r="V634" s="12" t="s">
        <v>927</v>
      </c>
      <c r="W634" s="12" t="s">
        <v>926</v>
      </c>
      <c r="X634" s="12" t="s">
        <v>5270</v>
      </c>
      <c r="Y634" s="12" t="s">
        <v>925</v>
      </c>
      <c r="Z634" s="12" t="s">
        <v>1015</v>
      </c>
      <c r="AA634" s="12" t="s">
        <v>1014</v>
      </c>
      <c r="AB634" s="12" t="s">
        <v>936</v>
      </c>
      <c r="AC634" s="13">
        <v>522</v>
      </c>
      <c r="AD634" s="12" t="s">
        <v>5269</v>
      </c>
      <c r="AE634" s="12" t="s">
        <v>5268</v>
      </c>
      <c r="AF634" s="12" t="s">
        <v>5267</v>
      </c>
      <c r="AG634" s="12" t="s">
        <v>5266</v>
      </c>
      <c r="AH634" s="12"/>
      <c r="AI634" s="12" t="s">
        <v>5234</v>
      </c>
      <c r="AJ634" s="12" t="s">
        <v>3196</v>
      </c>
      <c r="AK634" s="12" t="s">
        <v>5265</v>
      </c>
      <c r="AL634" s="12" t="s">
        <v>5264</v>
      </c>
    </row>
    <row r="635" spans="1:38" hidden="1" x14ac:dyDescent="0.25">
      <c r="A635" s="17">
        <v>1020726135</v>
      </c>
      <c r="B635" s="14">
        <v>49422</v>
      </c>
      <c r="C635" s="12" t="s">
        <v>5234</v>
      </c>
      <c r="D635" s="12" t="s">
        <v>5272</v>
      </c>
      <c r="E635" s="12" t="s">
        <v>934</v>
      </c>
      <c r="F635" s="3" t="s">
        <v>933</v>
      </c>
      <c r="G635" s="12" t="s">
        <v>932</v>
      </c>
      <c r="H635" s="12" t="s">
        <v>3188</v>
      </c>
      <c r="I635" s="12" t="s">
        <v>3187</v>
      </c>
      <c r="J635" s="12" t="s">
        <v>931</v>
      </c>
      <c r="K635" s="12" t="s">
        <v>930</v>
      </c>
      <c r="L635" s="12" t="s">
        <v>929</v>
      </c>
      <c r="M635" s="4">
        <v>2051803</v>
      </c>
      <c r="N635" s="4">
        <v>0</v>
      </c>
      <c r="O635" s="4">
        <v>2051803</v>
      </c>
      <c r="P635" s="4">
        <v>0</v>
      </c>
      <c r="Q635" s="4">
        <v>2051803</v>
      </c>
      <c r="R635" s="68">
        <f t="shared" si="9"/>
        <v>1</v>
      </c>
      <c r="S635" s="3" t="s">
        <v>928</v>
      </c>
      <c r="T635" s="12" t="s">
        <v>7274</v>
      </c>
      <c r="U635" s="12" t="s">
        <v>5271</v>
      </c>
      <c r="V635" s="12" t="s">
        <v>927</v>
      </c>
      <c r="W635" s="12" t="s">
        <v>926</v>
      </c>
      <c r="X635" s="12" t="s">
        <v>5270</v>
      </c>
      <c r="Y635" s="12" t="s">
        <v>925</v>
      </c>
      <c r="Z635" s="12" t="s">
        <v>1015</v>
      </c>
      <c r="AA635" s="12" t="s">
        <v>1014</v>
      </c>
      <c r="AB635" s="12" t="s">
        <v>936</v>
      </c>
      <c r="AC635" s="13">
        <v>522</v>
      </c>
      <c r="AD635" s="12" t="s">
        <v>5269</v>
      </c>
      <c r="AE635" s="12" t="s">
        <v>5268</v>
      </c>
      <c r="AF635" s="12" t="s">
        <v>5267</v>
      </c>
      <c r="AG635" s="12" t="s">
        <v>5266</v>
      </c>
      <c r="AH635" s="12"/>
      <c r="AI635" s="12" t="s">
        <v>5234</v>
      </c>
      <c r="AJ635" s="12" t="s">
        <v>3196</v>
      </c>
      <c r="AK635" s="12" t="s">
        <v>5265</v>
      </c>
      <c r="AL635" s="12" t="s">
        <v>5264</v>
      </c>
    </row>
    <row r="636" spans="1:38" hidden="1" x14ac:dyDescent="0.25">
      <c r="A636" s="17">
        <v>1020726135</v>
      </c>
      <c r="B636" s="14">
        <v>49422</v>
      </c>
      <c r="C636" s="12" t="s">
        <v>5234</v>
      </c>
      <c r="D636" s="12" t="s">
        <v>5272</v>
      </c>
      <c r="E636" s="12" t="s">
        <v>934</v>
      </c>
      <c r="F636" s="3" t="s">
        <v>933</v>
      </c>
      <c r="G636" s="12" t="s">
        <v>932</v>
      </c>
      <c r="H636" s="12" t="s">
        <v>938</v>
      </c>
      <c r="I636" s="12" t="s">
        <v>937</v>
      </c>
      <c r="J636" s="12" t="s">
        <v>931</v>
      </c>
      <c r="K636" s="12" t="s">
        <v>930</v>
      </c>
      <c r="L636" s="12" t="s">
        <v>929</v>
      </c>
      <c r="M636" s="4">
        <v>190006</v>
      </c>
      <c r="N636" s="4">
        <v>0</v>
      </c>
      <c r="O636" s="4">
        <v>190006</v>
      </c>
      <c r="P636" s="4">
        <v>0</v>
      </c>
      <c r="Q636" s="4">
        <v>190006</v>
      </c>
      <c r="R636" s="68">
        <f t="shared" si="9"/>
        <v>1</v>
      </c>
      <c r="S636" s="3" t="s">
        <v>928</v>
      </c>
      <c r="T636" s="12" t="s">
        <v>7274</v>
      </c>
      <c r="U636" s="12" t="s">
        <v>5271</v>
      </c>
      <c r="V636" s="12" t="s">
        <v>927</v>
      </c>
      <c r="W636" s="12" t="s">
        <v>926</v>
      </c>
      <c r="X636" s="12" t="s">
        <v>5270</v>
      </c>
      <c r="Y636" s="12" t="s">
        <v>925</v>
      </c>
      <c r="Z636" s="12" t="s">
        <v>1015</v>
      </c>
      <c r="AA636" s="12" t="s">
        <v>1014</v>
      </c>
      <c r="AB636" s="12" t="s">
        <v>936</v>
      </c>
      <c r="AC636" s="13">
        <v>522</v>
      </c>
      <c r="AD636" s="12" t="s">
        <v>5269</v>
      </c>
      <c r="AE636" s="12" t="s">
        <v>5268</v>
      </c>
      <c r="AF636" s="12" t="s">
        <v>5267</v>
      </c>
      <c r="AG636" s="12" t="s">
        <v>5266</v>
      </c>
      <c r="AH636" s="12"/>
      <c r="AI636" s="12" t="s">
        <v>5234</v>
      </c>
      <c r="AJ636" s="12" t="s">
        <v>3196</v>
      </c>
      <c r="AK636" s="12" t="s">
        <v>5265</v>
      </c>
      <c r="AL636" s="12" t="s">
        <v>5264</v>
      </c>
    </row>
    <row r="637" spans="1:38" hidden="1" x14ac:dyDescent="0.25">
      <c r="A637" s="17">
        <v>1032447621</v>
      </c>
      <c r="B637" s="14">
        <v>49522</v>
      </c>
      <c r="C637" s="12" t="s">
        <v>5234</v>
      </c>
      <c r="D637" s="12" t="s">
        <v>5263</v>
      </c>
      <c r="E637" s="12" t="s">
        <v>934</v>
      </c>
      <c r="F637" s="3" t="s">
        <v>933</v>
      </c>
      <c r="G637" s="12" t="s">
        <v>932</v>
      </c>
      <c r="H637" s="12" t="s">
        <v>3193</v>
      </c>
      <c r="I637" s="12" t="s">
        <v>3192</v>
      </c>
      <c r="J637" s="12" t="s">
        <v>931</v>
      </c>
      <c r="K637" s="12" t="s">
        <v>930</v>
      </c>
      <c r="L637" s="12" t="s">
        <v>929</v>
      </c>
      <c r="M637" s="4">
        <v>478631</v>
      </c>
      <c r="N637" s="4">
        <v>0</v>
      </c>
      <c r="O637" s="4">
        <v>478631</v>
      </c>
      <c r="P637" s="4">
        <v>0</v>
      </c>
      <c r="Q637" s="4">
        <v>478631</v>
      </c>
      <c r="R637" s="68">
        <f t="shared" si="9"/>
        <v>1</v>
      </c>
      <c r="S637" s="3" t="s">
        <v>928</v>
      </c>
      <c r="T637" s="12" t="s">
        <v>7273</v>
      </c>
      <c r="U637" s="12" t="s">
        <v>5257</v>
      </c>
      <c r="V637" s="12" t="s">
        <v>927</v>
      </c>
      <c r="W637" s="12" t="s">
        <v>926</v>
      </c>
      <c r="X637" s="12" t="s">
        <v>5256</v>
      </c>
      <c r="Y637" s="12" t="s">
        <v>925</v>
      </c>
      <c r="Z637" s="12" t="s">
        <v>1409</v>
      </c>
      <c r="AA637" s="12" t="s">
        <v>1408</v>
      </c>
      <c r="AB637" s="12" t="s">
        <v>5262</v>
      </c>
      <c r="AC637" s="13">
        <v>40722</v>
      </c>
      <c r="AD637" s="12" t="s">
        <v>3435</v>
      </c>
      <c r="AE637" s="12" t="s">
        <v>5261</v>
      </c>
      <c r="AF637" s="12" t="s">
        <v>5260</v>
      </c>
      <c r="AG637" s="12" t="s">
        <v>5259</v>
      </c>
      <c r="AH637" s="12"/>
      <c r="AI637" s="12" t="s">
        <v>5234</v>
      </c>
      <c r="AJ637" s="12" t="s">
        <v>3196</v>
      </c>
      <c r="AK637" s="12" t="s">
        <v>5253</v>
      </c>
      <c r="AL637" s="12" t="s">
        <v>5252</v>
      </c>
    </row>
    <row r="638" spans="1:38" hidden="1" x14ac:dyDescent="0.25">
      <c r="A638" s="17">
        <v>1032447621</v>
      </c>
      <c r="B638" s="14">
        <v>49522</v>
      </c>
      <c r="C638" s="12" t="s">
        <v>5234</v>
      </c>
      <c r="D638" s="12" t="s">
        <v>5263</v>
      </c>
      <c r="E638" s="12" t="s">
        <v>934</v>
      </c>
      <c r="F638" s="3" t="s">
        <v>933</v>
      </c>
      <c r="G638" s="12" t="s">
        <v>932</v>
      </c>
      <c r="H638" s="12" t="s">
        <v>963</v>
      </c>
      <c r="I638" s="12" t="s">
        <v>962</v>
      </c>
      <c r="J638" s="12" t="s">
        <v>931</v>
      </c>
      <c r="K638" s="12" t="s">
        <v>930</v>
      </c>
      <c r="L638" s="12" t="s">
        <v>929</v>
      </c>
      <c r="M638" s="4">
        <v>806220</v>
      </c>
      <c r="N638" s="4">
        <v>0</v>
      </c>
      <c r="O638" s="4">
        <v>806220</v>
      </c>
      <c r="P638" s="4">
        <v>0</v>
      </c>
      <c r="Q638" s="4">
        <v>806220</v>
      </c>
      <c r="R638" s="68">
        <f t="shared" si="9"/>
        <v>1</v>
      </c>
      <c r="S638" s="3" t="s">
        <v>928</v>
      </c>
      <c r="T638" s="12" t="s">
        <v>7273</v>
      </c>
      <c r="U638" s="12" t="s">
        <v>5257</v>
      </c>
      <c r="V638" s="12" t="s">
        <v>927</v>
      </c>
      <c r="W638" s="12" t="s">
        <v>926</v>
      </c>
      <c r="X638" s="12" t="s">
        <v>5256</v>
      </c>
      <c r="Y638" s="12" t="s">
        <v>925</v>
      </c>
      <c r="Z638" s="12" t="s">
        <v>1409</v>
      </c>
      <c r="AA638" s="12" t="s">
        <v>1408</v>
      </c>
      <c r="AB638" s="12" t="s">
        <v>5262</v>
      </c>
      <c r="AC638" s="13">
        <v>40722</v>
      </c>
      <c r="AD638" s="12" t="s">
        <v>3435</v>
      </c>
      <c r="AE638" s="12" t="s">
        <v>5261</v>
      </c>
      <c r="AF638" s="12" t="s">
        <v>5260</v>
      </c>
      <c r="AG638" s="12" t="s">
        <v>5259</v>
      </c>
      <c r="AH638" s="12"/>
      <c r="AI638" s="12" t="s">
        <v>5234</v>
      </c>
      <c r="AJ638" s="12" t="s">
        <v>3196</v>
      </c>
      <c r="AK638" s="12" t="s">
        <v>5253</v>
      </c>
      <c r="AL638" s="12" t="s">
        <v>5252</v>
      </c>
    </row>
    <row r="639" spans="1:38" hidden="1" x14ac:dyDescent="0.25">
      <c r="A639" s="17">
        <v>1032447621</v>
      </c>
      <c r="B639" s="14">
        <v>49522</v>
      </c>
      <c r="C639" s="12" t="s">
        <v>5234</v>
      </c>
      <c r="D639" s="12" t="s">
        <v>5263</v>
      </c>
      <c r="E639" s="12" t="s">
        <v>934</v>
      </c>
      <c r="F639" s="3" t="s">
        <v>933</v>
      </c>
      <c r="G639" s="12" t="s">
        <v>932</v>
      </c>
      <c r="H639" s="12" t="s">
        <v>3191</v>
      </c>
      <c r="I639" s="12" t="s">
        <v>3190</v>
      </c>
      <c r="J639" s="12" t="s">
        <v>931</v>
      </c>
      <c r="K639" s="12" t="s">
        <v>930</v>
      </c>
      <c r="L639" s="12" t="s">
        <v>929</v>
      </c>
      <c r="M639" s="4">
        <v>349779</v>
      </c>
      <c r="N639" s="4">
        <v>0</v>
      </c>
      <c r="O639" s="4">
        <v>349779</v>
      </c>
      <c r="P639" s="4">
        <v>0</v>
      </c>
      <c r="Q639" s="4">
        <v>349779</v>
      </c>
      <c r="R639" s="68">
        <f t="shared" si="9"/>
        <v>1</v>
      </c>
      <c r="S639" s="3" t="s">
        <v>928</v>
      </c>
      <c r="T639" s="12" t="s">
        <v>7273</v>
      </c>
      <c r="U639" s="12" t="s">
        <v>5257</v>
      </c>
      <c r="V639" s="12" t="s">
        <v>927</v>
      </c>
      <c r="W639" s="12" t="s">
        <v>926</v>
      </c>
      <c r="X639" s="12" t="s">
        <v>5256</v>
      </c>
      <c r="Y639" s="12" t="s">
        <v>925</v>
      </c>
      <c r="Z639" s="12" t="s">
        <v>1409</v>
      </c>
      <c r="AA639" s="12" t="s">
        <v>1408</v>
      </c>
      <c r="AB639" s="12" t="s">
        <v>5262</v>
      </c>
      <c r="AC639" s="13">
        <v>40722</v>
      </c>
      <c r="AD639" s="12" t="s">
        <v>3435</v>
      </c>
      <c r="AE639" s="12" t="s">
        <v>5261</v>
      </c>
      <c r="AF639" s="12" t="s">
        <v>5260</v>
      </c>
      <c r="AG639" s="12" t="s">
        <v>5259</v>
      </c>
      <c r="AH639" s="12"/>
      <c r="AI639" s="12" t="s">
        <v>5234</v>
      </c>
      <c r="AJ639" s="12" t="s">
        <v>3196</v>
      </c>
      <c r="AK639" s="12" t="s">
        <v>5253</v>
      </c>
      <c r="AL639" s="12" t="s">
        <v>5252</v>
      </c>
    </row>
    <row r="640" spans="1:38" hidden="1" x14ac:dyDescent="0.25">
      <c r="A640" s="17">
        <v>1032447621</v>
      </c>
      <c r="B640" s="14">
        <v>49622</v>
      </c>
      <c r="C640" s="12" t="s">
        <v>5234</v>
      </c>
      <c r="D640" s="12" t="s">
        <v>5258</v>
      </c>
      <c r="E640" s="12" t="s">
        <v>934</v>
      </c>
      <c r="F640" s="3" t="s">
        <v>933</v>
      </c>
      <c r="G640" s="12" t="s">
        <v>932</v>
      </c>
      <c r="H640" s="12" t="s">
        <v>940</v>
      </c>
      <c r="I640" s="12" t="s">
        <v>939</v>
      </c>
      <c r="J640" s="12" t="s">
        <v>931</v>
      </c>
      <c r="K640" s="12" t="s">
        <v>930</v>
      </c>
      <c r="L640" s="12" t="s">
        <v>929</v>
      </c>
      <c r="M640" s="4">
        <v>2138186</v>
      </c>
      <c r="N640" s="4">
        <v>0</v>
      </c>
      <c r="O640" s="4">
        <v>2138186</v>
      </c>
      <c r="P640" s="4">
        <v>0</v>
      </c>
      <c r="Q640" s="4">
        <v>2138186</v>
      </c>
      <c r="R640" s="68">
        <f t="shared" si="9"/>
        <v>1</v>
      </c>
      <c r="S640" s="3" t="s">
        <v>928</v>
      </c>
      <c r="T640" s="12" t="s">
        <v>7273</v>
      </c>
      <c r="U640" s="12" t="s">
        <v>5257</v>
      </c>
      <c r="V640" s="12" t="s">
        <v>927</v>
      </c>
      <c r="W640" s="12" t="s">
        <v>926</v>
      </c>
      <c r="X640" s="12" t="s">
        <v>5256</v>
      </c>
      <c r="Y640" s="12" t="s">
        <v>925</v>
      </c>
      <c r="Z640" s="12" t="s">
        <v>1409</v>
      </c>
      <c r="AA640" s="12" t="s">
        <v>1408</v>
      </c>
      <c r="AB640" s="12" t="s">
        <v>936</v>
      </c>
      <c r="AC640" s="13">
        <v>522</v>
      </c>
      <c r="AD640" s="12" t="s">
        <v>3262</v>
      </c>
      <c r="AE640" s="12" t="s">
        <v>5087</v>
      </c>
      <c r="AF640" s="12" t="s">
        <v>5255</v>
      </c>
      <c r="AG640" s="12" t="s">
        <v>5254</v>
      </c>
      <c r="AH640" s="12"/>
      <c r="AI640" s="12" t="s">
        <v>5234</v>
      </c>
      <c r="AJ640" s="12" t="s">
        <v>3196</v>
      </c>
      <c r="AK640" s="12" t="s">
        <v>5253</v>
      </c>
      <c r="AL640" s="12" t="s">
        <v>5252</v>
      </c>
    </row>
    <row r="641" spans="1:38" hidden="1" x14ac:dyDescent="0.25">
      <c r="A641" s="17">
        <v>1032447621</v>
      </c>
      <c r="B641" s="14">
        <v>49622</v>
      </c>
      <c r="C641" s="12" t="s">
        <v>5234</v>
      </c>
      <c r="D641" s="12" t="s">
        <v>5258</v>
      </c>
      <c r="E641" s="12" t="s">
        <v>934</v>
      </c>
      <c r="F641" s="3" t="s">
        <v>933</v>
      </c>
      <c r="G641" s="12" t="s">
        <v>932</v>
      </c>
      <c r="H641" s="12" t="s">
        <v>3188</v>
      </c>
      <c r="I641" s="12" t="s">
        <v>3187</v>
      </c>
      <c r="J641" s="12" t="s">
        <v>931</v>
      </c>
      <c r="K641" s="12" t="s">
        <v>930</v>
      </c>
      <c r="L641" s="12" t="s">
        <v>929</v>
      </c>
      <c r="M641" s="4">
        <v>3136860</v>
      </c>
      <c r="N641" s="4">
        <v>0</v>
      </c>
      <c r="O641" s="4">
        <v>3136860</v>
      </c>
      <c r="P641" s="4">
        <v>0</v>
      </c>
      <c r="Q641" s="4">
        <v>3136860</v>
      </c>
      <c r="R641" s="68">
        <f t="shared" si="9"/>
        <v>1</v>
      </c>
      <c r="S641" s="3" t="s">
        <v>928</v>
      </c>
      <c r="T641" s="12" t="s">
        <v>7273</v>
      </c>
      <c r="U641" s="12" t="s">
        <v>5257</v>
      </c>
      <c r="V641" s="12" t="s">
        <v>927</v>
      </c>
      <c r="W641" s="12" t="s">
        <v>926</v>
      </c>
      <c r="X641" s="12" t="s">
        <v>5256</v>
      </c>
      <c r="Y641" s="12" t="s">
        <v>925</v>
      </c>
      <c r="Z641" s="12" t="s">
        <v>1409</v>
      </c>
      <c r="AA641" s="12" t="s">
        <v>1408</v>
      </c>
      <c r="AB641" s="12" t="s">
        <v>936</v>
      </c>
      <c r="AC641" s="13">
        <v>522</v>
      </c>
      <c r="AD641" s="12" t="s">
        <v>3262</v>
      </c>
      <c r="AE641" s="12" t="s">
        <v>5087</v>
      </c>
      <c r="AF641" s="12" t="s">
        <v>5255</v>
      </c>
      <c r="AG641" s="12" t="s">
        <v>5254</v>
      </c>
      <c r="AH641" s="12"/>
      <c r="AI641" s="12" t="s">
        <v>5234</v>
      </c>
      <c r="AJ641" s="12" t="s">
        <v>3196</v>
      </c>
      <c r="AK641" s="12" t="s">
        <v>5253</v>
      </c>
      <c r="AL641" s="12" t="s">
        <v>5252</v>
      </c>
    </row>
    <row r="642" spans="1:38" hidden="1" x14ac:dyDescent="0.25">
      <c r="A642" s="17">
        <v>1032447621</v>
      </c>
      <c r="B642" s="14">
        <v>49622</v>
      </c>
      <c r="C642" s="12" t="s">
        <v>5234</v>
      </c>
      <c r="D642" s="12" t="s">
        <v>5258</v>
      </c>
      <c r="E642" s="12" t="s">
        <v>934</v>
      </c>
      <c r="F642" s="3" t="s">
        <v>933</v>
      </c>
      <c r="G642" s="12" t="s">
        <v>932</v>
      </c>
      <c r="H642" s="12" t="s">
        <v>938</v>
      </c>
      <c r="I642" s="12" t="s">
        <v>937</v>
      </c>
      <c r="J642" s="12" t="s">
        <v>931</v>
      </c>
      <c r="K642" s="12" t="s">
        <v>930</v>
      </c>
      <c r="L642" s="12" t="s">
        <v>929</v>
      </c>
      <c r="M642" s="4">
        <v>233141</v>
      </c>
      <c r="N642" s="4">
        <v>0</v>
      </c>
      <c r="O642" s="4">
        <v>233141</v>
      </c>
      <c r="P642" s="4">
        <v>0</v>
      </c>
      <c r="Q642" s="4">
        <v>233141</v>
      </c>
      <c r="R642" s="68">
        <f t="shared" si="9"/>
        <v>1</v>
      </c>
      <c r="S642" s="3" t="s">
        <v>928</v>
      </c>
      <c r="T642" s="12" t="s">
        <v>7273</v>
      </c>
      <c r="U642" s="12" t="s">
        <v>5257</v>
      </c>
      <c r="V642" s="12" t="s">
        <v>927</v>
      </c>
      <c r="W642" s="12" t="s">
        <v>926</v>
      </c>
      <c r="X642" s="12" t="s">
        <v>5256</v>
      </c>
      <c r="Y642" s="12" t="s">
        <v>925</v>
      </c>
      <c r="Z642" s="12" t="s">
        <v>1409</v>
      </c>
      <c r="AA642" s="12" t="s">
        <v>1408</v>
      </c>
      <c r="AB642" s="12" t="s">
        <v>936</v>
      </c>
      <c r="AC642" s="13">
        <v>522</v>
      </c>
      <c r="AD642" s="12" t="s">
        <v>3262</v>
      </c>
      <c r="AE642" s="12" t="s">
        <v>5087</v>
      </c>
      <c r="AF642" s="12" t="s">
        <v>5255</v>
      </c>
      <c r="AG642" s="12" t="s">
        <v>5254</v>
      </c>
      <c r="AH642" s="12"/>
      <c r="AI642" s="12" t="s">
        <v>5234</v>
      </c>
      <c r="AJ642" s="12" t="s">
        <v>3196</v>
      </c>
      <c r="AK642" s="12" t="s">
        <v>5253</v>
      </c>
      <c r="AL642" s="12" t="s">
        <v>5252</v>
      </c>
    </row>
    <row r="643" spans="1:38" hidden="1" x14ac:dyDescent="0.25">
      <c r="A643" s="17">
        <v>7172371</v>
      </c>
      <c r="B643" s="14">
        <v>49722</v>
      </c>
      <c r="C643" s="12" t="s">
        <v>5234</v>
      </c>
      <c r="D643" s="12" t="s">
        <v>5251</v>
      </c>
      <c r="E643" s="12" t="s">
        <v>934</v>
      </c>
      <c r="F643" s="3" t="s">
        <v>933</v>
      </c>
      <c r="G643" s="12" t="s">
        <v>932</v>
      </c>
      <c r="H643" s="12" t="s">
        <v>3193</v>
      </c>
      <c r="I643" s="12" t="s">
        <v>3192</v>
      </c>
      <c r="J643" s="12" t="s">
        <v>931</v>
      </c>
      <c r="K643" s="12" t="s">
        <v>930</v>
      </c>
      <c r="L643" s="12" t="s">
        <v>929</v>
      </c>
      <c r="M643" s="4">
        <v>971816</v>
      </c>
      <c r="N643" s="4">
        <v>0</v>
      </c>
      <c r="O643" s="4">
        <v>971816</v>
      </c>
      <c r="P643" s="4">
        <v>0</v>
      </c>
      <c r="Q643" s="4">
        <v>971816</v>
      </c>
      <c r="R643" s="68">
        <f t="shared" ref="R643:R706" si="10">+IFERROR(Q643/O643,0)</f>
        <v>1</v>
      </c>
      <c r="S643" s="3" t="s">
        <v>928</v>
      </c>
      <c r="T643" s="12" t="s">
        <v>7272</v>
      </c>
      <c r="U643" s="12" t="s">
        <v>5244</v>
      </c>
      <c r="V643" s="12" t="s">
        <v>927</v>
      </c>
      <c r="W643" s="12" t="s">
        <v>926</v>
      </c>
      <c r="X643" s="12" t="s">
        <v>5243</v>
      </c>
      <c r="Y643" s="12" t="s">
        <v>925</v>
      </c>
      <c r="Z643" s="12" t="s">
        <v>924</v>
      </c>
      <c r="AA643" s="12" t="s">
        <v>923</v>
      </c>
      <c r="AB643" s="12" t="s">
        <v>5250</v>
      </c>
      <c r="AC643" s="13">
        <v>40822</v>
      </c>
      <c r="AD643" s="12" t="s">
        <v>5249</v>
      </c>
      <c r="AE643" s="12" t="s">
        <v>5248</v>
      </c>
      <c r="AF643" s="12" t="s">
        <v>5247</v>
      </c>
      <c r="AG643" s="12" t="s">
        <v>5246</v>
      </c>
      <c r="AH643" s="12"/>
      <c r="AI643" s="12" t="s">
        <v>5234</v>
      </c>
      <c r="AJ643" s="12" t="s">
        <v>3196</v>
      </c>
      <c r="AK643" s="12" t="s">
        <v>5238</v>
      </c>
      <c r="AL643" s="12" t="s">
        <v>5237</v>
      </c>
    </row>
    <row r="644" spans="1:38" hidden="1" x14ac:dyDescent="0.25">
      <c r="A644" s="17">
        <v>7172371</v>
      </c>
      <c r="B644" s="14">
        <v>49722</v>
      </c>
      <c r="C644" s="12" t="s">
        <v>5234</v>
      </c>
      <c r="D644" s="12" t="s">
        <v>5251</v>
      </c>
      <c r="E644" s="12" t="s">
        <v>934</v>
      </c>
      <c r="F644" s="3" t="s">
        <v>933</v>
      </c>
      <c r="G644" s="12" t="s">
        <v>932</v>
      </c>
      <c r="H644" s="12" t="s">
        <v>963</v>
      </c>
      <c r="I644" s="12" t="s">
        <v>962</v>
      </c>
      <c r="J644" s="12" t="s">
        <v>931</v>
      </c>
      <c r="K644" s="12" t="s">
        <v>930</v>
      </c>
      <c r="L644" s="12" t="s">
        <v>929</v>
      </c>
      <c r="M644" s="4">
        <v>516302</v>
      </c>
      <c r="N644" s="4">
        <v>0</v>
      </c>
      <c r="O644" s="4">
        <v>516302</v>
      </c>
      <c r="P644" s="4">
        <v>0</v>
      </c>
      <c r="Q644" s="4">
        <v>516302</v>
      </c>
      <c r="R644" s="68">
        <f t="shared" si="10"/>
        <v>1</v>
      </c>
      <c r="S644" s="3" t="s">
        <v>928</v>
      </c>
      <c r="T644" s="12" t="s">
        <v>7272</v>
      </c>
      <c r="U644" s="12" t="s">
        <v>5244</v>
      </c>
      <c r="V644" s="12" t="s">
        <v>927</v>
      </c>
      <c r="W644" s="12" t="s">
        <v>926</v>
      </c>
      <c r="X644" s="12" t="s">
        <v>5243</v>
      </c>
      <c r="Y644" s="12" t="s">
        <v>925</v>
      </c>
      <c r="Z644" s="12" t="s">
        <v>924</v>
      </c>
      <c r="AA644" s="12" t="s">
        <v>923</v>
      </c>
      <c r="AB644" s="12" t="s">
        <v>5250</v>
      </c>
      <c r="AC644" s="13">
        <v>40822</v>
      </c>
      <c r="AD644" s="12" t="s">
        <v>5249</v>
      </c>
      <c r="AE644" s="12" t="s">
        <v>5248</v>
      </c>
      <c r="AF644" s="12" t="s">
        <v>5247</v>
      </c>
      <c r="AG644" s="12" t="s">
        <v>5246</v>
      </c>
      <c r="AH644" s="12"/>
      <c r="AI644" s="12" t="s">
        <v>5234</v>
      </c>
      <c r="AJ644" s="12" t="s">
        <v>3196</v>
      </c>
      <c r="AK644" s="12" t="s">
        <v>5238</v>
      </c>
      <c r="AL644" s="12" t="s">
        <v>5237</v>
      </c>
    </row>
    <row r="645" spans="1:38" hidden="1" x14ac:dyDescent="0.25">
      <c r="A645" s="17">
        <v>7172371</v>
      </c>
      <c r="B645" s="14">
        <v>49722</v>
      </c>
      <c r="C645" s="12" t="s">
        <v>5234</v>
      </c>
      <c r="D645" s="12" t="s">
        <v>5251</v>
      </c>
      <c r="E645" s="12" t="s">
        <v>934</v>
      </c>
      <c r="F645" s="3" t="s">
        <v>933</v>
      </c>
      <c r="G645" s="12" t="s">
        <v>932</v>
      </c>
      <c r="H645" s="12" t="s">
        <v>3191</v>
      </c>
      <c r="I645" s="12" t="s">
        <v>3190</v>
      </c>
      <c r="J645" s="12" t="s">
        <v>931</v>
      </c>
      <c r="K645" s="12" t="s">
        <v>930</v>
      </c>
      <c r="L645" s="12" t="s">
        <v>929</v>
      </c>
      <c r="M645" s="4">
        <v>183213</v>
      </c>
      <c r="N645" s="4">
        <v>0</v>
      </c>
      <c r="O645" s="4">
        <v>183213</v>
      </c>
      <c r="P645" s="4">
        <v>0</v>
      </c>
      <c r="Q645" s="4">
        <v>183213</v>
      </c>
      <c r="R645" s="68">
        <f t="shared" si="10"/>
        <v>1</v>
      </c>
      <c r="S645" s="3" t="s">
        <v>928</v>
      </c>
      <c r="T645" s="12" t="s">
        <v>7272</v>
      </c>
      <c r="U645" s="12" t="s">
        <v>5244</v>
      </c>
      <c r="V645" s="12" t="s">
        <v>927</v>
      </c>
      <c r="W645" s="12" t="s">
        <v>926</v>
      </c>
      <c r="X645" s="12" t="s">
        <v>5243</v>
      </c>
      <c r="Y645" s="12" t="s">
        <v>925</v>
      </c>
      <c r="Z645" s="12" t="s">
        <v>924</v>
      </c>
      <c r="AA645" s="12" t="s">
        <v>923</v>
      </c>
      <c r="AB645" s="12" t="s">
        <v>5250</v>
      </c>
      <c r="AC645" s="13">
        <v>40822</v>
      </c>
      <c r="AD645" s="12" t="s">
        <v>5249</v>
      </c>
      <c r="AE645" s="12" t="s">
        <v>5248</v>
      </c>
      <c r="AF645" s="12" t="s">
        <v>5247</v>
      </c>
      <c r="AG645" s="12" t="s">
        <v>5246</v>
      </c>
      <c r="AH645" s="12"/>
      <c r="AI645" s="12" t="s">
        <v>5234</v>
      </c>
      <c r="AJ645" s="12" t="s">
        <v>3196</v>
      </c>
      <c r="AK645" s="12" t="s">
        <v>5238</v>
      </c>
      <c r="AL645" s="12" t="s">
        <v>5237</v>
      </c>
    </row>
    <row r="646" spans="1:38" hidden="1" x14ac:dyDescent="0.25">
      <c r="A646" s="17">
        <v>7172371</v>
      </c>
      <c r="B646" s="14">
        <v>49822</v>
      </c>
      <c r="C646" s="12" t="s">
        <v>5234</v>
      </c>
      <c r="D646" s="12" t="s">
        <v>5245</v>
      </c>
      <c r="E646" s="12" t="s">
        <v>934</v>
      </c>
      <c r="F646" s="3" t="s">
        <v>933</v>
      </c>
      <c r="G646" s="12" t="s">
        <v>932</v>
      </c>
      <c r="H646" s="12" t="s">
        <v>940</v>
      </c>
      <c r="I646" s="12" t="s">
        <v>939</v>
      </c>
      <c r="J646" s="12" t="s">
        <v>931</v>
      </c>
      <c r="K646" s="12" t="s">
        <v>930</v>
      </c>
      <c r="L646" s="12" t="s">
        <v>929</v>
      </c>
      <c r="M646" s="4">
        <v>3048406</v>
      </c>
      <c r="N646" s="4">
        <v>0</v>
      </c>
      <c r="O646" s="4">
        <v>3048406</v>
      </c>
      <c r="P646" s="4">
        <v>0</v>
      </c>
      <c r="Q646" s="4">
        <v>3048406</v>
      </c>
      <c r="R646" s="68">
        <f t="shared" si="10"/>
        <v>1</v>
      </c>
      <c r="S646" s="3" t="s">
        <v>928</v>
      </c>
      <c r="T646" s="12" t="s">
        <v>7272</v>
      </c>
      <c r="U646" s="12" t="s">
        <v>5244</v>
      </c>
      <c r="V646" s="12" t="s">
        <v>927</v>
      </c>
      <c r="W646" s="12" t="s">
        <v>926</v>
      </c>
      <c r="X646" s="12" t="s">
        <v>5243</v>
      </c>
      <c r="Y646" s="12" t="s">
        <v>925</v>
      </c>
      <c r="Z646" s="12" t="s">
        <v>924</v>
      </c>
      <c r="AA646" s="12" t="s">
        <v>923</v>
      </c>
      <c r="AB646" s="12" t="s">
        <v>936</v>
      </c>
      <c r="AC646" s="13">
        <v>522</v>
      </c>
      <c r="AD646" s="12" t="s">
        <v>5242</v>
      </c>
      <c r="AE646" s="12" t="s">
        <v>5241</v>
      </c>
      <c r="AF646" s="12" t="s">
        <v>5240</v>
      </c>
      <c r="AG646" s="12" t="s">
        <v>5239</v>
      </c>
      <c r="AH646" s="12"/>
      <c r="AI646" s="12" t="s">
        <v>5234</v>
      </c>
      <c r="AJ646" s="12" t="s">
        <v>3196</v>
      </c>
      <c r="AK646" s="12" t="s">
        <v>5238</v>
      </c>
      <c r="AL646" s="12" t="s">
        <v>5237</v>
      </c>
    </row>
    <row r="647" spans="1:38" hidden="1" x14ac:dyDescent="0.25">
      <c r="A647" s="17">
        <v>7172371</v>
      </c>
      <c r="B647" s="14">
        <v>49822</v>
      </c>
      <c r="C647" s="12" t="s">
        <v>5234</v>
      </c>
      <c r="D647" s="12" t="s">
        <v>5245</v>
      </c>
      <c r="E647" s="12" t="s">
        <v>934</v>
      </c>
      <c r="F647" s="3" t="s">
        <v>933</v>
      </c>
      <c r="G647" s="12" t="s">
        <v>932</v>
      </c>
      <c r="H647" s="12" t="s">
        <v>3188</v>
      </c>
      <c r="I647" s="12" t="s">
        <v>3187</v>
      </c>
      <c r="J647" s="12" t="s">
        <v>931</v>
      </c>
      <c r="K647" s="12" t="s">
        <v>930</v>
      </c>
      <c r="L647" s="12" t="s">
        <v>929</v>
      </c>
      <c r="M647" s="4">
        <v>4985320</v>
      </c>
      <c r="N647" s="4">
        <v>0</v>
      </c>
      <c r="O647" s="4">
        <v>4985320</v>
      </c>
      <c r="P647" s="4">
        <v>0</v>
      </c>
      <c r="Q647" s="4">
        <v>4985320</v>
      </c>
      <c r="R647" s="68">
        <f t="shared" si="10"/>
        <v>1</v>
      </c>
      <c r="S647" s="3" t="s">
        <v>928</v>
      </c>
      <c r="T647" s="12" t="s">
        <v>7272</v>
      </c>
      <c r="U647" s="12" t="s">
        <v>5244</v>
      </c>
      <c r="V647" s="12" t="s">
        <v>927</v>
      </c>
      <c r="W647" s="12" t="s">
        <v>926</v>
      </c>
      <c r="X647" s="12" t="s">
        <v>5243</v>
      </c>
      <c r="Y647" s="12" t="s">
        <v>925</v>
      </c>
      <c r="Z647" s="12" t="s">
        <v>924</v>
      </c>
      <c r="AA647" s="12" t="s">
        <v>923</v>
      </c>
      <c r="AB647" s="12" t="s">
        <v>936</v>
      </c>
      <c r="AC647" s="13">
        <v>522</v>
      </c>
      <c r="AD647" s="12" t="s">
        <v>5242</v>
      </c>
      <c r="AE647" s="12" t="s">
        <v>5241</v>
      </c>
      <c r="AF647" s="12" t="s">
        <v>5240</v>
      </c>
      <c r="AG647" s="12" t="s">
        <v>5239</v>
      </c>
      <c r="AH647" s="12"/>
      <c r="AI647" s="12" t="s">
        <v>5234</v>
      </c>
      <c r="AJ647" s="12" t="s">
        <v>3196</v>
      </c>
      <c r="AK647" s="12" t="s">
        <v>5238</v>
      </c>
      <c r="AL647" s="12" t="s">
        <v>5237</v>
      </c>
    </row>
    <row r="648" spans="1:38" hidden="1" x14ac:dyDescent="0.25">
      <c r="A648" s="17">
        <v>7172371</v>
      </c>
      <c r="B648" s="14">
        <v>49822</v>
      </c>
      <c r="C648" s="12" t="s">
        <v>5234</v>
      </c>
      <c r="D648" s="12" t="s">
        <v>5245</v>
      </c>
      <c r="E648" s="12" t="s">
        <v>934</v>
      </c>
      <c r="F648" s="3" t="s">
        <v>933</v>
      </c>
      <c r="G648" s="12" t="s">
        <v>932</v>
      </c>
      <c r="H648" s="12" t="s">
        <v>938</v>
      </c>
      <c r="I648" s="12" t="s">
        <v>937</v>
      </c>
      <c r="J648" s="12" t="s">
        <v>931</v>
      </c>
      <c r="K648" s="12" t="s">
        <v>930</v>
      </c>
      <c r="L648" s="12" t="s">
        <v>929</v>
      </c>
      <c r="M648" s="4">
        <v>368900</v>
      </c>
      <c r="N648" s="4">
        <v>0</v>
      </c>
      <c r="O648" s="4">
        <v>368900</v>
      </c>
      <c r="P648" s="4">
        <v>0</v>
      </c>
      <c r="Q648" s="4">
        <v>368900</v>
      </c>
      <c r="R648" s="68">
        <f t="shared" si="10"/>
        <v>1</v>
      </c>
      <c r="S648" s="3" t="s">
        <v>928</v>
      </c>
      <c r="T648" s="12" t="s">
        <v>7272</v>
      </c>
      <c r="U648" s="12" t="s">
        <v>5244</v>
      </c>
      <c r="V648" s="12" t="s">
        <v>927</v>
      </c>
      <c r="W648" s="12" t="s">
        <v>926</v>
      </c>
      <c r="X648" s="12" t="s">
        <v>5243</v>
      </c>
      <c r="Y648" s="12" t="s">
        <v>925</v>
      </c>
      <c r="Z648" s="12" t="s">
        <v>924</v>
      </c>
      <c r="AA648" s="12" t="s">
        <v>923</v>
      </c>
      <c r="AB648" s="12" t="s">
        <v>936</v>
      </c>
      <c r="AC648" s="13">
        <v>522</v>
      </c>
      <c r="AD648" s="12" t="s">
        <v>5242</v>
      </c>
      <c r="AE648" s="12" t="s">
        <v>5241</v>
      </c>
      <c r="AF648" s="12" t="s">
        <v>5240</v>
      </c>
      <c r="AG648" s="12" t="s">
        <v>5239</v>
      </c>
      <c r="AH648" s="12"/>
      <c r="AI648" s="12" t="s">
        <v>5234</v>
      </c>
      <c r="AJ648" s="12" t="s">
        <v>3196</v>
      </c>
      <c r="AK648" s="12" t="s">
        <v>5238</v>
      </c>
      <c r="AL648" s="12" t="s">
        <v>5237</v>
      </c>
    </row>
    <row r="649" spans="1:38" hidden="1" x14ac:dyDescent="0.25">
      <c r="A649" s="17">
        <v>800170433</v>
      </c>
      <c r="B649" s="14">
        <v>50122</v>
      </c>
      <c r="C649" s="12" t="s">
        <v>5086</v>
      </c>
      <c r="D649" s="12" t="s">
        <v>5233</v>
      </c>
      <c r="E649" s="12" t="s">
        <v>934</v>
      </c>
      <c r="F649" s="3" t="s">
        <v>933</v>
      </c>
      <c r="G649" s="12" t="s">
        <v>932</v>
      </c>
      <c r="H649" s="12" t="s">
        <v>3231</v>
      </c>
      <c r="I649" s="12" t="s">
        <v>3230</v>
      </c>
      <c r="J649" s="12" t="s">
        <v>931</v>
      </c>
      <c r="K649" s="12" t="s">
        <v>930</v>
      </c>
      <c r="L649" s="12" t="s">
        <v>929</v>
      </c>
      <c r="M649" s="4">
        <v>5410</v>
      </c>
      <c r="N649" s="4">
        <v>0</v>
      </c>
      <c r="O649" s="4">
        <v>5410</v>
      </c>
      <c r="P649" s="4">
        <v>0</v>
      </c>
      <c r="Q649" s="4">
        <v>5410</v>
      </c>
      <c r="R649" s="68">
        <f t="shared" si="10"/>
        <v>1</v>
      </c>
      <c r="S649" s="3" t="s">
        <v>957</v>
      </c>
      <c r="T649" s="12" t="s">
        <v>5989</v>
      </c>
      <c r="U649" s="12" t="s">
        <v>956</v>
      </c>
      <c r="V649" s="12" t="s">
        <v>927</v>
      </c>
      <c r="W649" s="12" t="s">
        <v>955</v>
      </c>
      <c r="X649" s="12" t="s">
        <v>954</v>
      </c>
      <c r="Y649" s="12" t="s">
        <v>925</v>
      </c>
      <c r="Z649" s="12" t="s">
        <v>953</v>
      </c>
      <c r="AA649" s="12" t="s">
        <v>952</v>
      </c>
      <c r="AB649" s="12" t="s">
        <v>5232</v>
      </c>
      <c r="AC649" s="13">
        <v>42222</v>
      </c>
      <c r="AD649" s="12" t="s">
        <v>5231</v>
      </c>
      <c r="AE649" s="12" t="s">
        <v>3202</v>
      </c>
      <c r="AF649" s="12" t="s">
        <v>3869</v>
      </c>
      <c r="AG649" s="12" t="s">
        <v>5230</v>
      </c>
      <c r="AH649" s="12"/>
      <c r="AI649" s="12" t="s">
        <v>5086</v>
      </c>
      <c r="AJ649" s="12" t="s">
        <v>950</v>
      </c>
      <c r="AK649" s="12" t="s">
        <v>5229</v>
      </c>
      <c r="AL649" s="12" t="s">
        <v>5228</v>
      </c>
    </row>
    <row r="650" spans="1:38" hidden="1" x14ac:dyDescent="0.25">
      <c r="A650" s="17">
        <v>1015458653</v>
      </c>
      <c r="B650" s="14">
        <v>50222</v>
      </c>
      <c r="C650" s="12" t="s">
        <v>5084</v>
      </c>
      <c r="D650" s="12" t="s">
        <v>5227</v>
      </c>
      <c r="E650" s="12" t="s">
        <v>934</v>
      </c>
      <c r="F650" s="3" t="s">
        <v>933</v>
      </c>
      <c r="G650" s="12" t="s">
        <v>932</v>
      </c>
      <c r="H650" s="12" t="s">
        <v>3193</v>
      </c>
      <c r="I650" s="12" t="s">
        <v>3192</v>
      </c>
      <c r="J650" s="12" t="s">
        <v>931</v>
      </c>
      <c r="K650" s="12" t="s">
        <v>930</v>
      </c>
      <c r="L650" s="12" t="s">
        <v>929</v>
      </c>
      <c r="M650" s="4">
        <v>919943</v>
      </c>
      <c r="N650" s="4">
        <v>0</v>
      </c>
      <c r="O650" s="4">
        <v>919943</v>
      </c>
      <c r="P650" s="4">
        <v>0</v>
      </c>
      <c r="Q650" s="4">
        <v>919943</v>
      </c>
      <c r="R650" s="68">
        <f t="shared" si="10"/>
        <v>1</v>
      </c>
      <c r="S650" s="3" t="s">
        <v>928</v>
      </c>
      <c r="T650" s="12" t="s">
        <v>7141</v>
      </c>
      <c r="U650" s="12" t="s">
        <v>3427</v>
      </c>
      <c r="V650" s="12" t="s">
        <v>927</v>
      </c>
      <c r="W650" s="12" t="s">
        <v>926</v>
      </c>
      <c r="X650" s="12" t="s">
        <v>3426</v>
      </c>
      <c r="Y650" s="12" t="s">
        <v>925</v>
      </c>
      <c r="Z650" s="12" t="s">
        <v>924</v>
      </c>
      <c r="AA650" s="12" t="s">
        <v>923</v>
      </c>
      <c r="AB650" s="12" t="s">
        <v>936</v>
      </c>
      <c r="AC650" s="13">
        <v>522</v>
      </c>
      <c r="AD650" s="12" t="s">
        <v>5226</v>
      </c>
      <c r="AE650" s="12" t="s">
        <v>5225</v>
      </c>
      <c r="AF650" s="12" t="s">
        <v>5224</v>
      </c>
      <c r="AG650" s="12" t="s">
        <v>5223</v>
      </c>
      <c r="AH650" s="12"/>
      <c r="AI650" s="12" t="s">
        <v>5084</v>
      </c>
      <c r="AJ650" s="12" t="s">
        <v>3196</v>
      </c>
      <c r="AK650" s="12" t="s">
        <v>5222</v>
      </c>
      <c r="AL650" s="12" t="s">
        <v>5221</v>
      </c>
    </row>
    <row r="651" spans="1:38" hidden="1" x14ac:dyDescent="0.25">
      <c r="A651" s="17">
        <v>1015458653</v>
      </c>
      <c r="B651" s="14">
        <v>50222</v>
      </c>
      <c r="C651" s="12" t="s">
        <v>5084</v>
      </c>
      <c r="D651" s="12" t="s">
        <v>5227</v>
      </c>
      <c r="E651" s="12" t="s">
        <v>934</v>
      </c>
      <c r="F651" s="3" t="s">
        <v>933</v>
      </c>
      <c r="G651" s="12" t="s">
        <v>932</v>
      </c>
      <c r="H651" s="12" t="s">
        <v>963</v>
      </c>
      <c r="I651" s="12" t="s">
        <v>962</v>
      </c>
      <c r="J651" s="12" t="s">
        <v>931</v>
      </c>
      <c r="K651" s="12" t="s">
        <v>930</v>
      </c>
      <c r="L651" s="12" t="s">
        <v>929</v>
      </c>
      <c r="M651" s="4">
        <v>1016369</v>
      </c>
      <c r="N651" s="4">
        <v>0</v>
      </c>
      <c r="O651" s="4">
        <v>1016369</v>
      </c>
      <c r="P651" s="4">
        <v>0</v>
      </c>
      <c r="Q651" s="4">
        <v>1016369</v>
      </c>
      <c r="R651" s="68">
        <f t="shared" si="10"/>
        <v>1</v>
      </c>
      <c r="S651" s="3" t="s">
        <v>928</v>
      </c>
      <c r="T651" s="12" t="s">
        <v>7141</v>
      </c>
      <c r="U651" s="12" t="s">
        <v>3427</v>
      </c>
      <c r="V651" s="12" t="s">
        <v>927</v>
      </c>
      <c r="W651" s="12" t="s">
        <v>926</v>
      </c>
      <c r="X651" s="12" t="s">
        <v>3426</v>
      </c>
      <c r="Y651" s="12" t="s">
        <v>925</v>
      </c>
      <c r="Z651" s="12" t="s">
        <v>924</v>
      </c>
      <c r="AA651" s="12" t="s">
        <v>923</v>
      </c>
      <c r="AB651" s="12" t="s">
        <v>936</v>
      </c>
      <c r="AC651" s="13">
        <v>522</v>
      </c>
      <c r="AD651" s="12" t="s">
        <v>5226</v>
      </c>
      <c r="AE651" s="12" t="s">
        <v>5225</v>
      </c>
      <c r="AF651" s="12" t="s">
        <v>5224</v>
      </c>
      <c r="AG651" s="12" t="s">
        <v>5223</v>
      </c>
      <c r="AH651" s="12"/>
      <c r="AI651" s="12" t="s">
        <v>5084</v>
      </c>
      <c r="AJ651" s="12" t="s">
        <v>3196</v>
      </c>
      <c r="AK651" s="12" t="s">
        <v>5222</v>
      </c>
      <c r="AL651" s="12" t="s">
        <v>5221</v>
      </c>
    </row>
    <row r="652" spans="1:38" hidden="1" x14ac:dyDescent="0.25">
      <c r="A652" s="17">
        <v>1015458653</v>
      </c>
      <c r="B652" s="14">
        <v>50222</v>
      </c>
      <c r="C652" s="12" t="s">
        <v>5084</v>
      </c>
      <c r="D652" s="12" t="s">
        <v>5227</v>
      </c>
      <c r="E652" s="12" t="s">
        <v>934</v>
      </c>
      <c r="F652" s="3" t="s">
        <v>933</v>
      </c>
      <c r="G652" s="12" t="s">
        <v>932</v>
      </c>
      <c r="H652" s="12" t="s">
        <v>3191</v>
      </c>
      <c r="I652" s="12" t="s">
        <v>3190</v>
      </c>
      <c r="J652" s="12" t="s">
        <v>931</v>
      </c>
      <c r="K652" s="12" t="s">
        <v>930</v>
      </c>
      <c r="L652" s="12" t="s">
        <v>929</v>
      </c>
      <c r="M652" s="4">
        <v>21064</v>
      </c>
      <c r="N652" s="4">
        <v>0</v>
      </c>
      <c r="O652" s="4">
        <v>21064</v>
      </c>
      <c r="P652" s="4">
        <v>0</v>
      </c>
      <c r="Q652" s="4">
        <v>21064</v>
      </c>
      <c r="R652" s="68">
        <f t="shared" si="10"/>
        <v>1</v>
      </c>
      <c r="S652" s="3" t="s">
        <v>928</v>
      </c>
      <c r="T652" s="12" t="s">
        <v>7141</v>
      </c>
      <c r="U652" s="12" t="s">
        <v>3427</v>
      </c>
      <c r="V652" s="12" t="s">
        <v>927</v>
      </c>
      <c r="W652" s="12" t="s">
        <v>926</v>
      </c>
      <c r="X652" s="12" t="s">
        <v>3426</v>
      </c>
      <c r="Y652" s="12" t="s">
        <v>925</v>
      </c>
      <c r="Z652" s="12" t="s">
        <v>924</v>
      </c>
      <c r="AA652" s="12" t="s">
        <v>923</v>
      </c>
      <c r="AB652" s="12" t="s">
        <v>936</v>
      </c>
      <c r="AC652" s="13">
        <v>522</v>
      </c>
      <c r="AD652" s="12" t="s">
        <v>5226</v>
      </c>
      <c r="AE652" s="12" t="s">
        <v>5225</v>
      </c>
      <c r="AF652" s="12" t="s">
        <v>5224</v>
      </c>
      <c r="AG652" s="12" t="s">
        <v>5223</v>
      </c>
      <c r="AH652" s="12"/>
      <c r="AI652" s="12" t="s">
        <v>5084</v>
      </c>
      <c r="AJ652" s="12" t="s">
        <v>3196</v>
      </c>
      <c r="AK652" s="12" t="s">
        <v>5222</v>
      </c>
      <c r="AL652" s="12" t="s">
        <v>5221</v>
      </c>
    </row>
    <row r="653" spans="1:38" hidden="1" x14ac:dyDescent="0.25">
      <c r="A653" s="17">
        <v>1015458653</v>
      </c>
      <c r="B653" s="14">
        <v>50222</v>
      </c>
      <c r="C653" s="12" t="s">
        <v>5084</v>
      </c>
      <c r="D653" s="12" t="s">
        <v>5227</v>
      </c>
      <c r="E653" s="12" t="s">
        <v>934</v>
      </c>
      <c r="F653" s="3" t="s">
        <v>933</v>
      </c>
      <c r="G653" s="12" t="s">
        <v>932</v>
      </c>
      <c r="H653" s="12" t="s">
        <v>940</v>
      </c>
      <c r="I653" s="12" t="s">
        <v>939</v>
      </c>
      <c r="J653" s="12" t="s">
        <v>931</v>
      </c>
      <c r="K653" s="12" t="s">
        <v>930</v>
      </c>
      <c r="L653" s="12" t="s">
        <v>929</v>
      </c>
      <c r="M653" s="4">
        <v>1604893</v>
      </c>
      <c r="N653" s="4">
        <v>0</v>
      </c>
      <c r="O653" s="4">
        <v>1604893</v>
      </c>
      <c r="P653" s="4">
        <v>0</v>
      </c>
      <c r="Q653" s="4">
        <v>1604893</v>
      </c>
      <c r="R653" s="68">
        <f t="shared" si="10"/>
        <v>1</v>
      </c>
      <c r="S653" s="3" t="s">
        <v>928</v>
      </c>
      <c r="T653" s="12" t="s">
        <v>7141</v>
      </c>
      <c r="U653" s="12" t="s">
        <v>3427</v>
      </c>
      <c r="V653" s="12" t="s">
        <v>927</v>
      </c>
      <c r="W653" s="12" t="s">
        <v>926</v>
      </c>
      <c r="X653" s="12" t="s">
        <v>3426</v>
      </c>
      <c r="Y653" s="12" t="s">
        <v>925</v>
      </c>
      <c r="Z653" s="12" t="s">
        <v>924</v>
      </c>
      <c r="AA653" s="12" t="s">
        <v>923</v>
      </c>
      <c r="AB653" s="12" t="s">
        <v>936</v>
      </c>
      <c r="AC653" s="13">
        <v>522</v>
      </c>
      <c r="AD653" s="12" t="s">
        <v>5226</v>
      </c>
      <c r="AE653" s="12" t="s">
        <v>5225</v>
      </c>
      <c r="AF653" s="12" t="s">
        <v>5224</v>
      </c>
      <c r="AG653" s="12" t="s">
        <v>5223</v>
      </c>
      <c r="AH653" s="12"/>
      <c r="AI653" s="12" t="s">
        <v>5084</v>
      </c>
      <c r="AJ653" s="12" t="s">
        <v>3196</v>
      </c>
      <c r="AK653" s="12" t="s">
        <v>5222</v>
      </c>
      <c r="AL653" s="12" t="s">
        <v>5221</v>
      </c>
    </row>
    <row r="654" spans="1:38" hidden="1" x14ac:dyDescent="0.25">
      <c r="A654" s="17">
        <v>1015458653</v>
      </c>
      <c r="B654" s="14">
        <v>50222</v>
      </c>
      <c r="C654" s="12" t="s">
        <v>5084</v>
      </c>
      <c r="D654" s="12" t="s">
        <v>5227</v>
      </c>
      <c r="E654" s="12" t="s">
        <v>934</v>
      </c>
      <c r="F654" s="3" t="s">
        <v>933</v>
      </c>
      <c r="G654" s="12" t="s">
        <v>932</v>
      </c>
      <c r="H654" s="12" t="s">
        <v>3188</v>
      </c>
      <c r="I654" s="12" t="s">
        <v>3187</v>
      </c>
      <c r="J654" s="12" t="s">
        <v>931</v>
      </c>
      <c r="K654" s="12" t="s">
        <v>930</v>
      </c>
      <c r="L654" s="12" t="s">
        <v>929</v>
      </c>
      <c r="M654" s="4">
        <v>2248911</v>
      </c>
      <c r="N654" s="4">
        <v>0</v>
      </c>
      <c r="O654" s="4">
        <v>2248911</v>
      </c>
      <c r="P654" s="4">
        <v>0</v>
      </c>
      <c r="Q654" s="4">
        <v>2248911</v>
      </c>
      <c r="R654" s="68">
        <f t="shared" si="10"/>
        <v>1</v>
      </c>
      <c r="S654" s="3" t="s">
        <v>928</v>
      </c>
      <c r="T654" s="12" t="s">
        <v>7141</v>
      </c>
      <c r="U654" s="12" t="s">
        <v>3427</v>
      </c>
      <c r="V654" s="12" t="s">
        <v>927</v>
      </c>
      <c r="W654" s="12" t="s">
        <v>926</v>
      </c>
      <c r="X654" s="12" t="s">
        <v>3426</v>
      </c>
      <c r="Y654" s="12" t="s">
        <v>925</v>
      </c>
      <c r="Z654" s="12" t="s">
        <v>924</v>
      </c>
      <c r="AA654" s="12" t="s">
        <v>923</v>
      </c>
      <c r="AB654" s="12" t="s">
        <v>936</v>
      </c>
      <c r="AC654" s="13">
        <v>522</v>
      </c>
      <c r="AD654" s="12" t="s">
        <v>5226</v>
      </c>
      <c r="AE654" s="12" t="s">
        <v>5225</v>
      </c>
      <c r="AF654" s="12" t="s">
        <v>5224</v>
      </c>
      <c r="AG654" s="12" t="s">
        <v>5223</v>
      </c>
      <c r="AH654" s="12"/>
      <c r="AI654" s="12" t="s">
        <v>5084</v>
      </c>
      <c r="AJ654" s="12" t="s">
        <v>3196</v>
      </c>
      <c r="AK654" s="12" t="s">
        <v>5222</v>
      </c>
      <c r="AL654" s="12" t="s">
        <v>5221</v>
      </c>
    </row>
    <row r="655" spans="1:38" hidden="1" x14ac:dyDescent="0.25">
      <c r="A655" s="17">
        <v>1015458653</v>
      </c>
      <c r="B655" s="14">
        <v>50222</v>
      </c>
      <c r="C655" s="12" t="s">
        <v>5084</v>
      </c>
      <c r="D655" s="12" t="s">
        <v>5227</v>
      </c>
      <c r="E655" s="12" t="s">
        <v>934</v>
      </c>
      <c r="F655" s="3" t="s">
        <v>933</v>
      </c>
      <c r="G655" s="12" t="s">
        <v>932</v>
      </c>
      <c r="H655" s="12" t="s">
        <v>938</v>
      </c>
      <c r="I655" s="12" t="s">
        <v>937</v>
      </c>
      <c r="J655" s="12" t="s">
        <v>931</v>
      </c>
      <c r="K655" s="12" t="s">
        <v>930</v>
      </c>
      <c r="L655" s="12" t="s">
        <v>929</v>
      </c>
      <c r="M655" s="4">
        <v>193465</v>
      </c>
      <c r="N655" s="4">
        <v>0</v>
      </c>
      <c r="O655" s="4">
        <v>193465</v>
      </c>
      <c r="P655" s="4">
        <v>0</v>
      </c>
      <c r="Q655" s="4">
        <v>193465</v>
      </c>
      <c r="R655" s="68">
        <f t="shared" si="10"/>
        <v>1</v>
      </c>
      <c r="S655" s="3" t="s">
        <v>928</v>
      </c>
      <c r="T655" s="12" t="s">
        <v>7141</v>
      </c>
      <c r="U655" s="12" t="s">
        <v>3427</v>
      </c>
      <c r="V655" s="12" t="s">
        <v>927</v>
      </c>
      <c r="W655" s="12" t="s">
        <v>926</v>
      </c>
      <c r="X655" s="12" t="s">
        <v>3426</v>
      </c>
      <c r="Y655" s="12" t="s">
        <v>925</v>
      </c>
      <c r="Z655" s="12" t="s">
        <v>924</v>
      </c>
      <c r="AA655" s="12" t="s">
        <v>923</v>
      </c>
      <c r="AB655" s="12" t="s">
        <v>936</v>
      </c>
      <c r="AC655" s="13">
        <v>522</v>
      </c>
      <c r="AD655" s="12" t="s">
        <v>5226</v>
      </c>
      <c r="AE655" s="12" t="s">
        <v>5225</v>
      </c>
      <c r="AF655" s="12" t="s">
        <v>5224</v>
      </c>
      <c r="AG655" s="12" t="s">
        <v>5223</v>
      </c>
      <c r="AH655" s="12"/>
      <c r="AI655" s="12" t="s">
        <v>5084</v>
      </c>
      <c r="AJ655" s="12" t="s">
        <v>3196</v>
      </c>
      <c r="AK655" s="12" t="s">
        <v>5222</v>
      </c>
      <c r="AL655" s="12" t="s">
        <v>5221</v>
      </c>
    </row>
    <row r="656" spans="1:38" hidden="1" x14ac:dyDescent="0.25">
      <c r="A656" s="17">
        <v>1067943266</v>
      </c>
      <c r="B656" s="14">
        <v>50322</v>
      </c>
      <c r="C656" s="12" t="s">
        <v>5084</v>
      </c>
      <c r="D656" s="12" t="s">
        <v>5220</v>
      </c>
      <c r="E656" s="12" t="s">
        <v>934</v>
      </c>
      <c r="F656" s="3" t="s">
        <v>933</v>
      </c>
      <c r="G656" s="12" t="s">
        <v>932</v>
      </c>
      <c r="H656" s="12" t="s">
        <v>3193</v>
      </c>
      <c r="I656" s="12" t="s">
        <v>3192</v>
      </c>
      <c r="J656" s="12" t="s">
        <v>931</v>
      </c>
      <c r="K656" s="12" t="s">
        <v>930</v>
      </c>
      <c r="L656" s="12" t="s">
        <v>929</v>
      </c>
      <c r="M656" s="4">
        <v>636965</v>
      </c>
      <c r="N656" s="4">
        <v>0</v>
      </c>
      <c r="O656" s="4">
        <v>636965</v>
      </c>
      <c r="P656" s="4">
        <v>0</v>
      </c>
      <c r="Q656" s="4">
        <v>636965</v>
      </c>
      <c r="R656" s="68">
        <f t="shared" si="10"/>
        <v>1</v>
      </c>
      <c r="S656" s="3" t="s">
        <v>928</v>
      </c>
      <c r="T656" s="12" t="s">
        <v>7144</v>
      </c>
      <c r="U656" s="12" t="s">
        <v>3473</v>
      </c>
      <c r="V656" s="12" t="s">
        <v>927</v>
      </c>
      <c r="W656" s="12" t="s">
        <v>926</v>
      </c>
      <c r="X656" s="12" t="s">
        <v>3472</v>
      </c>
      <c r="Y656" s="12" t="s">
        <v>925</v>
      </c>
      <c r="Z656" s="12" t="s">
        <v>924</v>
      </c>
      <c r="AA656" s="12" t="s">
        <v>923</v>
      </c>
      <c r="AB656" s="12" t="s">
        <v>936</v>
      </c>
      <c r="AC656" s="13">
        <v>522</v>
      </c>
      <c r="AD656" s="12" t="s">
        <v>5219</v>
      </c>
      <c r="AE656" s="12" t="s">
        <v>5218</v>
      </c>
      <c r="AF656" s="12" t="s">
        <v>5217</v>
      </c>
      <c r="AG656" s="12" t="s">
        <v>5216</v>
      </c>
      <c r="AH656" s="12"/>
      <c r="AI656" s="12" t="s">
        <v>5084</v>
      </c>
      <c r="AJ656" s="12" t="s">
        <v>3196</v>
      </c>
      <c r="AK656" s="12" t="s">
        <v>5215</v>
      </c>
      <c r="AL656" s="12" t="s">
        <v>5214</v>
      </c>
    </row>
    <row r="657" spans="1:38" hidden="1" x14ac:dyDescent="0.25">
      <c r="A657" s="17">
        <v>1067943266</v>
      </c>
      <c r="B657" s="14">
        <v>50322</v>
      </c>
      <c r="C657" s="12" t="s">
        <v>5084</v>
      </c>
      <c r="D657" s="12" t="s">
        <v>5220</v>
      </c>
      <c r="E657" s="12" t="s">
        <v>934</v>
      </c>
      <c r="F657" s="3" t="s">
        <v>933</v>
      </c>
      <c r="G657" s="12" t="s">
        <v>932</v>
      </c>
      <c r="H657" s="12" t="s">
        <v>963</v>
      </c>
      <c r="I657" s="12" t="s">
        <v>962</v>
      </c>
      <c r="J657" s="12" t="s">
        <v>931</v>
      </c>
      <c r="K657" s="12" t="s">
        <v>930</v>
      </c>
      <c r="L657" s="12" t="s">
        <v>929</v>
      </c>
      <c r="M657" s="4">
        <v>361122</v>
      </c>
      <c r="N657" s="4">
        <v>0</v>
      </c>
      <c r="O657" s="4">
        <v>361122</v>
      </c>
      <c r="P657" s="4">
        <v>0</v>
      </c>
      <c r="Q657" s="4">
        <v>361122</v>
      </c>
      <c r="R657" s="68">
        <f t="shared" si="10"/>
        <v>1</v>
      </c>
      <c r="S657" s="3" t="s">
        <v>928</v>
      </c>
      <c r="T657" s="12" t="s">
        <v>7144</v>
      </c>
      <c r="U657" s="12" t="s">
        <v>3473</v>
      </c>
      <c r="V657" s="12" t="s">
        <v>927</v>
      </c>
      <c r="W657" s="12" t="s">
        <v>926</v>
      </c>
      <c r="X657" s="12" t="s">
        <v>3472</v>
      </c>
      <c r="Y657" s="12" t="s">
        <v>925</v>
      </c>
      <c r="Z657" s="12" t="s">
        <v>924</v>
      </c>
      <c r="AA657" s="12" t="s">
        <v>923</v>
      </c>
      <c r="AB657" s="12" t="s">
        <v>936</v>
      </c>
      <c r="AC657" s="13">
        <v>522</v>
      </c>
      <c r="AD657" s="12" t="s">
        <v>5219</v>
      </c>
      <c r="AE657" s="12" t="s">
        <v>5218</v>
      </c>
      <c r="AF657" s="12" t="s">
        <v>5217</v>
      </c>
      <c r="AG657" s="12" t="s">
        <v>5216</v>
      </c>
      <c r="AH657" s="12"/>
      <c r="AI657" s="12" t="s">
        <v>5084</v>
      </c>
      <c r="AJ657" s="12" t="s">
        <v>3196</v>
      </c>
      <c r="AK657" s="12" t="s">
        <v>5215</v>
      </c>
      <c r="AL657" s="12" t="s">
        <v>5214</v>
      </c>
    </row>
    <row r="658" spans="1:38" hidden="1" x14ac:dyDescent="0.25">
      <c r="A658" s="17">
        <v>1067943266</v>
      </c>
      <c r="B658" s="14">
        <v>50322</v>
      </c>
      <c r="C658" s="12" t="s">
        <v>5084</v>
      </c>
      <c r="D658" s="12" t="s">
        <v>5220</v>
      </c>
      <c r="E658" s="12" t="s">
        <v>934</v>
      </c>
      <c r="F658" s="3" t="s">
        <v>933</v>
      </c>
      <c r="G658" s="12" t="s">
        <v>932</v>
      </c>
      <c r="H658" s="12" t="s">
        <v>3191</v>
      </c>
      <c r="I658" s="12" t="s">
        <v>3190</v>
      </c>
      <c r="J658" s="12" t="s">
        <v>931</v>
      </c>
      <c r="K658" s="12" t="s">
        <v>930</v>
      </c>
      <c r="L658" s="12" t="s">
        <v>929</v>
      </c>
      <c r="M658" s="4">
        <v>166797</v>
      </c>
      <c r="N658" s="4">
        <v>0</v>
      </c>
      <c r="O658" s="4">
        <v>166797</v>
      </c>
      <c r="P658" s="4">
        <v>0</v>
      </c>
      <c r="Q658" s="4">
        <v>166797</v>
      </c>
      <c r="R658" s="68">
        <f t="shared" si="10"/>
        <v>1</v>
      </c>
      <c r="S658" s="3" t="s">
        <v>928</v>
      </c>
      <c r="T658" s="12" t="s">
        <v>7144</v>
      </c>
      <c r="U658" s="12" t="s">
        <v>3473</v>
      </c>
      <c r="V658" s="12" t="s">
        <v>927</v>
      </c>
      <c r="W658" s="12" t="s">
        <v>926</v>
      </c>
      <c r="X658" s="12" t="s">
        <v>3472</v>
      </c>
      <c r="Y658" s="12" t="s">
        <v>925</v>
      </c>
      <c r="Z658" s="12" t="s">
        <v>924</v>
      </c>
      <c r="AA658" s="12" t="s">
        <v>923</v>
      </c>
      <c r="AB658" s="12" t="s">
        <v>936</v>
      </c>
      <c r="AC658" s="13">
        <v>522</v>
      </c>
      <c r="AD658" s="12" t="s">
        <v>5219</v>
      </c>
      <c r="AE658" s="12" t="s">
        <v>5218</v>
      </c>
      <c r="AF658" s="12" t="s">
        <v>5217</v>
      </c>
      <c r="AG658" s="12" t="s">
        <v>5216</v>
      </c>
      <c r="AH658" s="12"/>
      <c r="AI658" s="12" t="s">
        <v>5084</v>
      </c>
      <c r="AJ658" s="12" t="s">
        <v>3196</v>
      </c>
      <c r="AK658" s="12" t="s">
        <v>5215</v>
      </c>
      <c r="AL658" s="12" t="s">
        <v>5214</v>
      </c>
    </row>
    <row r="659" spans="1:38" hidden="1" x14ac:dyDescent="0.25">
      <c r="A659" s="17">
        <v>1067943266</v>
      </c>
      <c r="B659" s="14">
        <v>50322</v>
      </c>
      <c r="C659" s="12" t="s">
        <v>5084</v>
      </c>
      <c r="D659" s="12" t="s">
        <v>5220</v>
      </c>
      <c r="E659" s="12" t="s">
        <v>934</v>
      </c>
      <c r="F659" s="3" t="s">
        <v>933</v>
      </c>
      <c r="G659" s="12" t="s">
        <v>932</v>
      </c>
      <c r="H659" s="12" t="s">
        <v>940</v>
      </c>
      <c r="I659" s="12" t="s">
        <v>939</v>
      </c>
      <c r="J659" s="12" t="s">
        <v>931</v>
      </c>
      <c r="K659" s="12" t="s">
        <v>930</v>
      </c>
      <c r="L659" s="12" t="s">
        <v>929</v>
      </c>
      <c r="M659" s="4">
        <v>1061126</v>
      </c>
      <c r="N659" s="4">
        <v>0</v>
      </c>
      <c r="O659" s="4">
        <v>1061126</v>
      </c>
      <c r="P659" s="4">
        <v>0</v>
      </c>
      <c r="Q659" s="4">
        <v>1061126</v>
      </c>
      <c r="R659" s="68">
        <f t="shared" si="10"/>
        <v>1</v>
      </c>
      <c r="S659" s="3" t="s">
        <v>928</v>
      </c>
      <c r="T659" s="12" t="s">
        <v>7144</v>
      </c>
      <c r="U659" s="12" t="s">
        <v>3473</v>
      </c>
      <c r="V659" s="12" t="s">
        <v>927</v>
      </c>
      <c r="W659" s="12" t="s">
        <v>926</v>
      </c>
      <c r="X659" s="12" t="s">
        <v>3472</v>
      </c>
      <c r="Y659" s="12" t="s">
        <v>925</v>
      </c>
      <c r="Z659" s="12" t="s">
        <v>924</v>
      </c>
      <c r="AA659" s="12" t="s">
        <v>923</v>
      </c>
      <c r="AB659" s="12" t="s">
        <v>936</v>
      </c>
      <c r="AC659" s="13">
        <v>522</v>
      </c>
      <c r="AD659" s="12" t="s">
        <v>5219</v>
      </c>
      <c r="AE659" s="12" t="s">
        <v>5218</v>
      </c>
      <c r="AF659" s="12" t="s">
        <v>5217</v>
      </c>
      <c r="AG659" s="12" t="s">
        <v>5216</v>
      </c>
      <c r="AH659" s="12"/>
      <c r="AI659" s="12" t="s">
        <v>5084</v>
      </c>
      <c r="AJ659" s="12" t="s">
        <v>3196</v>
      </c>
      <c r="AK659" s="12" t="s">
        <v>5215</v>
      </c>
      <c r="AL659" s="12" t="s">
        <v>5214</v>
      </c>
    </row>
    <row r="660" spans="1:38" hidden="1" x14ac:dyDescent="0.25">
      <c r="A660" s="17">
        <v>1067943266</v>
      </c>
      <c r="B660" s="14">
        <v>50322</v>
      </c>
      <c r="C660" s="12" t="s">
        <v>5084</v>
      </c>
      <c r="D660" s="12" t="s">
        <v>5220</v>
      </c>
      <c r="E660" s="12" t="s">
        <v>934</v>
      </c>
      <c r="F660" s="3" t="s">
        <v>933</v>
      </c>
      <c r="G660" s="12" t="s">
        <v>932</v>
      </c>
      <c r="H660" s="12" t="s">
        <v>3188</v>
      </c>
      <c r="I660" s="12" t="s">
        <v>3187</v>
      </c>
      <c r="J660" s="12" t="s">
        <v>931</v>
      </c>
      <c r="K660" s="12" t="s">
        <v>930</v>
      </c>
      <c r="L660" s="12" t="s">
        <v>929</v>
      </c>
      <c r="M660" s="4">
        <v>1455304</v>
      </c>
      <c r="N660" s="4">
        <v>0</v>
      </c>
      <c r="O660" s="4">
        <v>1455304</v>
      </c>
      <c r="P660" s="4">
        <v>0</v>
      </c>
      <c r="Q660" s="4">
        <v>1455304</v>
      </c>
      <c r="R660" s="68">
        <f t="shared" si="10"/>
        <v>1</v>
      </c>
      <c r="S660" s="3" t="s">
        <v>928</v>
      </c>
      <c r="T660" s="12" t="s">
        <v>7144</v>
      </c>
      <c r="U660" s="12" t="s">
        <v>3473</v>
      </c>
      <c r="V660" s="12" t="s">
        <v>927</v>
      </c>
      <c r="W660" s="12" t="s">
        <v>926</v>
      </c>
      <c r="X660" s="12" t="s">
        <v>3472</v>
      </c>
      <c r="Y660" s="12" t="s">
        <v>925</v>
      </c>
      <c r="Z660" s="12" t="s">
        <v>924</v>
      </c>
      <c r="AA660" s="12" t="s">
        <v>923</v>
      </c>
      <c r="AB660" s="12" t="s">
        <v>936</v>
      </c>
      <c r="AC660" s="13">
        <v>522</v>
      </c>
      <c r="AD660" s="12" t="s">
        <v>5219</v>
      </c>
      <c r="AE660" s="12" t="s">
        <v>5218</v>
      </c>
      <c r="AF660" s="12" t="s">
        <v>5217</v>
      </c>
      <c r="AG660" s="12" t="s">
        <v>5216</v>
      </c>
      <c r="AH660" s="12"/>
      <c r="AI660" s="12" t="s">
        <v>5084</v>
      </c>
      <c r="AJ660" s="12" t="s">
        <v>3196</v>
      </c>
      <c r="AK660" s="12" t="s">
        <v>5215</v>
      </c>
      <c r="AL660" s="12" t="s">
        <v>5214</v>
      </c>
    </row>
    <row r="661" spans="1:38" hidden="1" x14ac:dyDescent="0.25">
      <c r="A661" s="17">
        <v>1067943266</v>
      </c>
      <c r="B661" s="14">
        <v>50322</v>
      </c>
      <c r="C661" s="12" t="s">
        <v>5084</v>
      </c>
      <c r="D661" s="12" t="s">
        <v>5220</v>
      </c>
      <c r="E661" s="12" t="s">
        <v>934</v>
      </c>
      <c r="F661" s="3" t="s">
        <v>933</v>
      </c>
      <c r="G661" s="12" t="s">
        <v>932</v>
      </c>
      <c r="H661" s="12" t="s">
        <v>938</v>
      </c>
      <c r="I661" s="12" t="s">
        <v>937</v>
      </c>
      <c r="J661" s="12" t="s">
        <v>931</v>
      </c>
      <c r="K661" s="12" t="s">
        <v>930</v>
      </c>
      <c r="L661" s="12" t="s">
        <v>929</v>
      </c>
      <c r="M661" s="4">
        <v>119245</v>
      </c>
      <c r="N661" s="4">
        <v>0</v>
      </c>
      <c r="O661" s="4">
        <v>119245</v>
      </c>
      <c r="P661" s="4">
        <v>0</v>
      </c>
      <c r="Q661" s="4">
        <v>119245</v>
      </c>
      <c r="R661" s="68">
        <f t="shared" si="10"/>
        <v>1</v>
      </c>
      <c r="S661" s="3" t="s">
        <v>928</v>
      </c>
      <c r="T661" s="12" t="s">
        <v>7144</v>
      </c>
      <c r="U661" s="12" t="s">
        <v>3473</v>
      </c>
      <c r="V661" s="12" t="s">
        <v>927</v>
      </c>
      <c r="W661" s="12" t="s">
        <v>926</v>
      </c>
      <c r="X661" s="12" t="s">
        <v>3472</v>
      </c>
      <c r="Y661" s="12" t="s">
        <v>925</v>
      </c>
      <c r="Z661" s="12" t="s">
        <v>924</v>
      </c>
      <c r="AA661" s="12" t="s">
        <v>923</v>
      </c>
      <c r="AB661" s="12" t="s">
        <v>936</v>
      </c>
      <c r="AC661" s="13">
        <v>522</v>
      </c>
      <c r="AD661" s="12" t="s">
        <v>5219</v>
      </c>
      <c r="AE661" s="12" t="s">
        <v>5218</v>
      </c>
      <c r="AF661" s="12" t="s">
        <v>5217</v>
      </c>
      <c r="AG661" s="12" t="s">
        <v>5216</v>
      </c>
      <c r="AH661" s="12"/>
      <c r="AI661" s="12" t="s">
        <v>5084</v>
      </c>
      <c r="AJ661" s="12" t="s">
        <v>3196</v>
      </c>
      <c r="AK661" s="12" t="s">
        <v>5215</v>
      </c>
      <c r="AL661" s="12" t="s">
        <v>5214</v>
      </c>
    </row>
    <row r="662" spans="1:38" hidden="1" x14ac:dyDescent="0.25">
      <c r="A662" s="17">
        <v>860066942</v>
      </c>
      <c r="B662" s="14">
        <v>50422</v>
      </c>
      <c r="C662" s="12" t="s">
        <v>5084</v>
      </c>
      <c r="D662" s="12" t="s">
        <v>5213</v>
      </c>
      <c r="E662" s="12" t="s">
        <v>934</v>
      </c>
      <c r="F662" s="3" t="s">
        <v>933</v>
      </c>
      <c r="G662" s="12" t="s">
        <v>932</v>
      </c>
      <c r="H662" s="12" t="s">
        <v>3641</v>
      </c>
      <c r="I662" s="12" t="s">
        <v>3640</v>
      </c>
      <c r="J662" s="12" t="s">
        <v>931</v>
      </c>
      <c r="K662" s="12" t="s">
        <v>930</v>
      </c>
      <c r="L662" s="12" t="s">
        <v>929</v>
      </c>
      <c r="M662" s="4">
        <v>41976100</v>
      </c>
      <c r="N662" s="4">
        <v>0</v>
      </c>
      <c r="O662" s="4">
        <v>41976100</v>
      </c>
      <c r="P662" s="4">
        <v>0</v>
      </c>
      <c r="Q662" s="4">
        <v>41976100</v>
      </c>
      <c r="R662" s="68">
        <f t="shared" si="10"/>
        <v>1</v>
      </c>
      <c r="S662" s="3" t="s">
        <v>957</v>
      </c>
      <c r="T662" s="12" t="s">
        <v>6133</v>
      </c>
      <c r="U662" s="12" t="s">
        <v>3639</v>
      </c>
      <c r="V662" s="12" t="s">
        <v>927</v>
      </c>
      <c r="W662" s="12" t="s">
        <v>926</v>
      </c>
      <c r="X662" s="12" t="s">
        <v>5212</v>
      </c>
      <c r="Y662" s="12" t="s">
        <v>925</v>
      </c>
      <c r="Z662" s="12" t="s">
        <v>1097</v>
      </c>
      <c r="AA662" s="12" t="s">
        <v>1096</v>
      </c>
      <c r="AB662" s="12" t="s">
        <v>936</v>
      </c>
      <c r="AC662" s="13">
        <v>522</v>
      </c>
      <c r="AD662" s="12" t="s">
        <v>5211</v>
      </c>
      <c r="AE662" s="12" t="s">
        <v>5210</v>
      </c>
      <c r="AF662" s="12" t="s">
        <v>2962</v>
      </c>
      <c r="AG662" s="12" t="s">
        <v>5209</v>
      </c>
      <c r="AH662" s="12"/>
      <c r="AI662" s="12" t="s">
        <v>5084</v>
      </c>
      <c r="AJ662" s="12" t="s">
        <v>950</v>
      </c>
      <c r="AK662" s="12" t="s">
        <v>5122</v>
      </c>
      <c r="AL662" s="12" t="s">
        <v>5127</v>
      </c>
    </row>
    <row r="663" spans="1:38" hidden="1" x14ac:dyDescent="0.25">
      <c r="A663" s="17">
        <v>899999034</v>
      </c>
      <c r="B663" s="14">
        <v>50522</v>
      </c>
      <c r="C663" s="12" t="s">
        <v>5084</v>
      </c>
      <c r="D663" s="12" t="s">
        <v>5208</v>
      </c>
      <c r="E663" s="12" t="s">
        <v>934</v>
      </c>
      <c r="F663" s="3" t="s">
        <v>933</v>
      </c>
      <c r="G663" s="12" t="s">
        <v>932</v>
      </c>
      <c r="H663" s="12" t="s">
        <v>3634</v>
      </c>
      <c r="I663" s="12" t="s">
        <v>3633</v>
      </c>
      <c r="J663" s="12" t="s">
        <v>931</v>
      </c>
      <c r="K663" s="12" t="s">
        <v>930</v>
      </c>
      <c r="L663" s="12" t="s">
        <v>929</v>
      </c>
      <c r="M663" s="4">
        <v>20994800</v>
      </c>
      <c r="N663" s="4">
        <v>0</v>
      </c>
      <c r="O663" s="4">
        <v>20994800</v>
      </c>
      <c r="P663" s="4">
        <v>0</v>
      </c>
      <c r="Q663" s="4">
        <v>20994800</v>
      </c>
      <c r="R663" s="68">
        <f t="shared" si="10"/>
        <v>1</v>
      </c>
      <c r="S663" s="3" t="s">
        <v>957</v>
      </c>
      <c r="T663" s="12" t="s">
        <v>6128</v>
      </c>
      <c r="U663" s="12" t="s">
        <v>3632</v>
      </c>
      <c r="V663" s="12" t="s">
        <v>3555</v>
      </c>
      <c r="W663" s="18"/>
      <c r="X663" s="18"/>
      <c r="Y663" s="18"/>
      <c r="Z663" s="18"/>
      <c r="AA663" s="18"/>
      <c r="AB663" s="12" t="s">
        <v>936</v>
      </c>
      <c r="AC663" s="13">
        <v>522</v>
      </c>
      <c r="AD663" s="12" t="s">
        <v>5207</v>
      </c>
      <c r="AE663" s="12" t="s">
        <v>5206</v>
      </c>
      <c r="AF663" s="12" t="s">
        <v>3520</v>
      </c>
      <c r="AG663" s="12" t="s">
        <v>5205</v>
      </c>
      <c r="AH663" s="12"/>
      <c r="AI663" s="12" t="s">
        <v>5084</v>
      </c>
      <c r="AJ663" s="12" t="s">
        <v>950</v>
      </c>
      <c r="AK663" s="12" t="s">
        <v>5122</v>
      </c>
      <c r="AL663" s="12" t="s">
        <v>5127</v>
      </c>
    </row>
    <row r="664" spans="1:38" hidden="1" x14ac:dyDescent="0.25">
      <c r="A664" s="17">
        <v>899999239</v>
      </c>
      <c r="B664" s="14">
        <v>50622</v>
      </c>
      <c r="C664" s="12" t="s">
        <v>5084</v>
      </c>
      <c r="D664" s="12" t="s">
        <v>5204</v>
      </c>
      <c r="E664" s="12" t="s">
        <v>934</v>
      </c>
      <c r="F664" s="3" t="s">
        <v>933</v>
      </c>
      <c r="G664" s="12" t="s">
        <v>932</v>
      </c>
      <c r="H664" s="12" t="s">
        <v>3626</v>
      </c>
      <c r="I664" s="12" t="s">
        <v>3625</v>
      </c>
      <c r="J664" s="12" t="s">
        <v>931</v>
      </c>
      <c r="K664" s="12" t="s">
        <v>930</v>
      </c>
      <c r="L664" s="12" t="s">
        <v>929</v>
      </c>
      <c r="M664" s="4">
        <v>31484100</v>
      </c>
      <c r="N664" s="4">
        <v>0</v>
      </c>
      <c r="O664" s="4">
        <v>31484100</v>
      </c>
      <c r="P664" s="4">
        <v>0</v>
      </c>
      <c r="Q664" s="4">
        <v>31484100</v>
      </c>
      <c r="R664" s="68">
        <f t="shared" si="10"/>
        <v>1</v>
      </c>
      <c r="S664" s="3" t="s">
        <v>957</v>
      </c>
      <c r="T664" s="12" t="s">
        <v>6123</v>
      </c>
      <c r="U664" s="12" t="s">
        <v>3624</v>
      </c>
      <c r="V664" s="12" t="s">
        <v>3555</v>
      </c>
      <c r="W664" s="18"/>
      <c r="X664" s="18"/>
      <c r="Y664" s="18"/>
      <c r="Z664" s="18"/>
      <c r="AA664" s="18"/>
      <c r="AB664" s="12" t="s">
        <v>936</v>
      </c>
      <c r="AC664" s="13">
        <v>522</v>
      </c>
      <c r="AD664" s="12" t="s">
        <v>5203</v>
      </c>
      <c r="AE664" s="12" t="s">
        <v>5202</v>
      </c>
      <c r="AF664" s="12" t="s">
        <v>3512</v>
      </c>
      <c r="AG664" s="12" t="s">
        <v>5201</v>
      </c>
      <c r="AH664" s="12"/>
      <c r="AI664" s="12" t="s">
        <v>5084</v>
      </c>
      <c r="AJ664" s="12" t="s">
        <v>950</v>
      </c>
      <c r="AK664" s="12" t="s">
        <v>5122</v>
      </c>
      <c r="AL664" s="12" t="s">
        <v>5127</v>
      </c>
    </row>
    <row r="665" spans="1:38" hidden="1" x14ac:dyDescent="0.25">
      <c r="A665" s="17">
        <v>860011153</v>
      </c>
      <c r="B665" s="14">
        <v>50722</v>
      </c>
      <c r="C665" s="12" t="s">
        <v>5084</v>
      </c>
      <c r="D665" s="12" t="s">
        <v>5200</v>
      </c>
      <c r="E665" s="12" t="s">
        <v>934</v>
      </c>
      <c r="F665" s="3" t="s">
        <v>933</v>
      </c>
      <c r="G665" s="12" t="s">
        <v>932</v>
      </c>
      <c r="H665" s="12" t="s">
        <v>3687</v>
      </c>
      <c r="I665" s="12" t="s">
        <v>3686</v>
      </c>
      <c r="J665" s="12" t="s">
        <v>931</v>
      </c>
      <c r="K665" s="12" t="s">
        <v>930</v>
      </c>
      <c r="L665" s="12" t="s">
        <v>929</v>
      </c>
      <c r="M665" s="4">
        <v>5732100</v>
      </c>
      <c r="N665" s="4">
        <v>0</v>
      </c>
      <c r="O665" s="4">
        <v>5732100</v>
      </c>
      <c r="P665" s="4">
        <v>0</v>
      </c>
      <c r="Q665" s="4">
        <v>5732100</v>
      </c>
      <c r="R665" s="68">
        <f t="shared" si="10"/>
        <v>1</v>
      </c>
      <c r="S665" s="3" t="s">
        <v>957</v>
      </c>
      <c r="T665" s="12" t="s">
        <v>6178</v>
      </c>
      <c r="U665" s="12" t="s">
        <v>3556</v>
      </c>
      <c r="V665" s="12" t="s">
        <v>3555</v>
      </c>
      <c r="W665" s="18"/>
      <c r="X665" s="18"/>
      <c r="Y665" s="18"/>
      <c r="Z665" s="18"/>
      <c r="AA665" s="18"/>
      <c r="AB665" s="12" t="s">
        <v>936</v>
      </c>
      <c r="AC665" s="13">
        <v>522</v>
      </c>
      <c r="AD665" s="12" t="s">
        <v>5199</v>
      </c>
      <c r="AE665" s="12" t="s">
        <v>5198</v>
      </c>
      <c r="AF665" s="12" t="s">
        <v>3503</v>
      </c>
      <c r="AG665" s="12" t="s">
        <v>5197</v>
      </c>
      <c r="AH665" s="12"/>
      <c r="AI665" s="12" t="s">
        <v>5084</v>
      </c>
      <c r="AJ665" s="12" t="s">
        <v>950</v>
      </c>
      <c r="AK665" s="12" t="s">
        <v>5122</v>
      </c>
      <c r="AL665" s="12" t="s">
        <v>5127</v>
      </c>
    </row>
    <row r="666" spans="1:38" hidden="1" x14ac:dyDescent="0.25">
      <c r="A666" s="17">
        <v>901097473</v>
      </c>
      <c r="B666" s="14">
        <v>50822</v>
      </c>
      <c r="C666" s="12" t="s">
        <v>5084</v>
      </c>
      <c r="D666" s="12" t="s">
        <v>5196</v>
      </c>
      <c r="E666" s="12" t="s">
        <v>934</v>
      </c>
      <c r="F666" s="3" t="s">
        <v>933</v>
      </c>
      <c r="G666" s="12" t="s">
        <v>932</v>
      </c>
      <c r="H666" s="12" t="s">
        <v>3580</v>
      </c>
      <c r="I666" s="12" t="s">
        <v>3579</v>
      </c>
      <c r="J666" s="12" t="s">
        <v>931</v>
      </c>
      <c r="K666" s="12" t="s">
        <v>930</v>
      </c>
      <c r="L666" s="12" t="s">
        <v>929</v>
      </c>
      <c r="M666" s="4">
        <v>823800</v>
      </c>
      <c r="N666" s="4">
        <v>0</v>
      </c>
      <c r="O666" s="4">
        <v>823800</v>
      </c>
      <c r="P666" s="4">
        <v>0</v>
      </c>
      <c r="Q666" s="4">
        <v>823800</v>
      </c>
      <c r="R666" s="68">
        <f t="shared" si="10"/>
        <v>1</v>
      </c>
      <c r="S666" s="3" t="s">
        <v>957</v>
      </c>
      <c r="T666" s="12" t="s">
        <v>7162</v>
      </c>
      <c r="U666" s="12" t="s">
        <v>3771</v>
      </c>
      <c r="V666" s="12" t="s">
        <v>3555</v>
      </c>
      <c r="W666" s="18"/>
      <c r="X666" s="18"/>
      <c r="Y666" s="18"/>
      <c r="Z666" s="18"/>
      <c r="AA666" s="18"/>
      <c r="AB666" s="12" t="s">
        <v>936</v>
      </c>
      <c r="AC666" s="13">
        <v>522</v>
      </c>
      <c r="AD666" s="12" t="s">
        <v>5195</v>
      </c>
      <c r="AE666" s="12" t="s">
        <v>5194</v>
      </c>
      <c r="AF666" s="12" t="s">
        <v>3495</v>
      </c>
      <c r="AG666" s="12" t="s">
        <v>5193</v>
      </c>
      <c r="AH666" s="12"/>
      <c r="AI666" s="12" t="s">
        <v>5084</v>
      </c>
      <c r="AJ666" s="12" t="s">
        <v>950</v>
      </c>
      <c r="AK666" s="12" t="s">
        <v>5122</v>
      </c>
      <c r="AL666" s="12" t="s">
        <v>5192</v>
      </c>
    </row>
    <row r="667" spans="1:38" hidden="1" x14ac:dyDescent="0.25">
      <c r="A667" s="17">
        <v>900298372</v>
      </c>
      <c r="B667" s="14">
        <v>50922</v>
      </c>
      <c r="C667" s="12" t="s">
        <v>5084</v>
      </c>
      <c r="D667" s="12" t="s">
        <v>5191</v>
      </c>
      <c r="E667" s="12" t="s">
        <v>934</v>
      </c>
      <c r="F667" s="3" t="s">
        <v>933</v>
      </c>
      <c r="G667" s="12" t="s">
        <v>932</v>
      </c>
      <c r="H667" s="12" t="s">
        <v>3580</v>
      </c>
      <c r="I667" s="12" t="s">
        <v>3579</v>
      </c>
      <c r="J667" s="12" t="s">
        <v>931</v>
      </c>
      <c r="K667" s="12" t="s">
        <v>930</v>
      </c>
      <c r="L667" s="12" t="s">
        <v>929</v>
      </c>
      <c r="M667" s="4">
        <v>169900</v>
      </c>
      <c r="N667" s="4">
        <v>0</v>
      </c>
      <c r="O667" s="4">
        <v>169900</v>
      </c>
      <c r="P667" s="4">
        <v>0</v>
      </c>
      <c r="Q667" s="4">
        <v>169900</v>
      </c>
      <c r="R667" s="68">
        <f t="shared" si="10"/>
        <v>1</v>
      </c>
      <c r="S667" s="3" t="s">
        <v>957</v>
      </c>
      <c r="T667" s="12" t="s">
        <v>6173</v>
      </c>
      <c r="U667" s="12" t="s">
        <v>3680</v>
      </c>
      <c r="V667" s="12" t="s">
        <v>3555</v>
      </c>
      <c r="W667" s="18"/>
      <c r="X667" s="18"/>
      <c r="Y667" s="18"/>
      <c r="Z667" s="18"/>
      <c r="AA667" s="18"/>
      <c r="AB667" s="12" t="s">
        <v>936</v>
      </c>
      <c r="AC667" s="13">
        <v>522</v>
      </c>
      <c r="AD667" s="12" t="s">
        <v>5190</v>
      </c>
      <c r="AE667" s="12" t="s">
        <v>5189</v>
      </c>
      <c r="AF667" s="12" t="s">
        <v>3487</v>
      </c>
      <c r="AG667" s="12" t="s">
        <v>5188</v>
      </c>
      <c r="AH667" s="12"/>
      <c r="AI667" s="12" t="s">
        <v>5084</v>
      </c>
      <c r="AJ667" s="12" t="s">
        <v>950</v>
      </c>
      <c r="AK667" s="12" t="s">
        <v>5122</v>
      </c>
      <c r="AL667" s="12" t="s">
        <v>5127</v>
      </c>
    </row>
    <row r="668" spans="1:38" hidden="1" x14ac:dyDescent="0.25">
      <c r="A668" s="17">
        <v>800088702</v>
      </c>
      <c r="B668" s="14">
        <v>51022</v>
      </c>
      <c r="C668" s="12" t="s">
        <v>5084</v>
      </c>
      <c r="D668" s="12" t="s">
        <v>5187</v>
      </c>
      <c r="E668" s="12" t="s">
        <v>934</v>
      </c>
      <c r="F668" s="3" t="s">
        <v>933</v>
      </c>
      <c r="G668" s="12" t="s">
        <v>932</v>
      </c>
      <c r="H668" s="12" t="s">
        <v>3580</v>
      </c>
      <c r="I668" s="12" t="s">
        <v>3579</v>
      </c>
      <c r="J668" s="12" t="s">
        <v>931</v>
      </c>
      <c r="K668" s="12" t="s">
        <v>930</v>
      </c>
      <c r="L668" s="12" t="s">
        <v>929</v>
      </c>
      <c r="M668" s="4">
        <v>9947400</v>
      </c>
      <c r="N668" s="4">
        <v>0</v>
      </c>
      <c r="O668" s="4">
        <v>9947400</v>
      </c>
      <c r="P668" s="4">
        <v>0</v>
      </c>
      <c r="Q668" s="4">
        <v>9947400</v>
      </c>
      <c r="R668" s="68">
        <f t="shared" si="10"/>
        <v>1</v>
      </c>
      <c r="S668" s="3" t="s">
        <v>957</v>
      </c>
      <c r="T668" s="12" t="s">
        <v>6153</v>
      </c>
      <c r="U668" s="12" t="s">
        <v>3578</v>
      </c>
      <c r="V668" s="12" t="s">
        <v>3555</v>
      </c>
      <c r="W668" s="18"/>
      <c r="X668" s="18"/>
      <c r="Y668" s="18"/>
      <c r="Z668" s="18"/>
      <c r="AA668" s="18"/>
      <c r="AB668" s="12" t="s">
        <v>936</v>
      </c>
      <c r="AC668" s="13">
        <v>522</v>
      </c>
      <c r="AD668" s="12" t="s">
        <v>5186</v>
      </c>
      <c r="AE668" s="12" t="s">
        <v>5185</v>
      </c>
      <c r="AF668" s="12" t="s">
        <v>3479</v>
      </c>
      <c r="AG668" s="12" t="s">
        <v>5184</v>
      </c>
      <c r="AH668" s="12"/>
      <c r="AI668" s="12" t="s">
        <v>5084</v>
      </c>
      <c r="AJ668" s="12" t="s">
        <v>950</v>
      </c>
      <c r="AK668" s="12" t="s">
        <v>5122</v>
      </c>
      <c r="AL668" s="12" t="s">
        <v>5127</v>
      </c>
    </row>
    <row r="669" spans="1:38" hidden="1" x14ac:dyDescent="0.25">
      <c r="A669" s="17">
        <v>901037916</v>
      </c>
      <c r="B669" s="14">
        <v>51122</v>
      </c>
      <c r="C669" s="12" t="s">
        <v>5084</v>
      </c>
      <c r="D669" s="12" t="s">
        <v>5183</v>
      </c>
      <c r="E669" s="12" t="s">
        <v>934</v>
      </c>
      <c r="F669" s="3" t="s">
        <v>933</v>
      </c>
      <c r="G669" s="12" t="s">
        <v>932</v>
      </c>
      <c r="H669" s="12" t="s">
        <v>3580</v>
      </c>
      <c r="I669" s="12" t="s">
        <v>3579</v>
      </c>
      <c r="J669" s="12" t="s">
        <v>931</v>
      </c>
      <c r="K669" s="12" t="s">
        <v>930</v>
      </c>
      <c r="L669" s="12" t="s">
        <v>929</v>
      </c>
      <c r="M669" s="4">
        <v>228600</v>
      </c>
      <c r="N669" s="4">
        <v>0</v>
      </c>
      <c r="O669" s="4">
        <v>228600</v>
      </c>
      <c r="P669" s="4">
        <v>0</v>
      </c>
      <c r="Q669" s="4">
        <v>228600</v>
      </c>
      <c r="R669" s="68">
        <f t="shared" si="10"/>
        <v>1</v>
      </c>
      <c r="S669" s="3" t="s">
        <v>957</v>
      </c>
      <c r="T669" s="12" t="s">
        <v>6143</v>
      </c>
      <c r="U669" s="12" t="s">
        <v>3654</v>
      </c>
      <c r="V669" s="12" t="s">
        <v>3555</v>
      </c>
      <c r="W669" s="18"/>
      <c r="X669" s="18"/>
      <c r="Y669" s="18"/>
      <c r="Z669" s="18"/>
      <c r="AA669" s="18"/>
      <c r="AB669" s="12" t="s">
        <v>936</v>
      </c>
      <c r="AC669" s="13">
        <v>522</v>
      </c>
      <c r="AD669" s="12" t="s">
        <v>5182</v>
      </c>
      <c r="AE669" s="12" t="s">
        <v>5181</v>
      </c>
      <c r="AF669" s="12" t="s">
        <v>3471</v>
      </c>
      <c r="AG669" s="12" t="s">
        <v>5180</v>
      </c>
      <c r="AH669" s="12"/>
      <c r="AI669" s="12" t="s">
        <v>5084</v>
      </c>
      <c r="AJ669" s="12" t="s">
        <v>950</v>
      </c>
      <c r="AK669" s="12" t="s">
        <v>5122</v>
      </c>
      <c r="AL669" s="12" t="s">
        <v>5127</v>
      </c>
    </row>
    <row r="670" spans="1:38" hidden="1" x14ac:dyDescent="0.25">
      <c r="A670" s="17">
        <v>830113831</v>
      </c>
      <c r="B670" s="14">
        <v>51222</v>
      </c>
      <c r="C670" s="12" t="s">
        <v>5084</v>
      </c>
      <c r="D670" s="12" t="s">
        <v>5179</v>
      </c>
      <c r="E670" s="12" t="s">
        <v>934</v>
      </c>
      <c r="F670" s="3" t="s">
        <v>933</v>
      </c>
      <c r="G670" s="12" t="s">
        <v>932</v>
      </c>
      <c r="H670" s="12" t="s">
        <v>3580</v>
      </c>
      <c r="I670" s="12" t="s">
        <v>3579</v>
      </c>
      <c r="J670" s="12" t="s">
        <v>931</v>
      </c>
      <c r="K670" s="12" t="s">
        <v>930</v>
      </c>
      <c r="L670" s="12" t="s">
        <v>929</v>
      </c>
      <c r="M670" s="4">
        <v>6747600</v>
      </c>
      <c r="N670" s="4">
        <v>0</v>
      </c>
      <c r="O670" s="4">
        <v>6747600</v>
      </c>
      <c r="P670" s="4">
        <v>0</v>
      </c>
      <c r="Q670" s="4">
        <v>6747600</v>
      </c>
      <c r="R670" s="68">
        <f t="shared" si="10"/>
        <v>1</v>
      </c>
      <c r="S670" s="3" t="s">
        <v>957</v>
      </c>
      <c r="T670" s="12" t="s">
        <v>6183</v>
      </c>
      <c r="U670" s="12" t="s">
        <v>3693</v>
      </c>
      <c r="V670" s="12" t="s">
        <v>3555</v>
      </c>
      <c r="W670" s="18"/>
      <c r="X670" s="18"/>
      <c r="Y670" s="18"/>
      <c r="Z670" s="18"/>
      <c r="AA670" s="18"/>
      <c r="AB670" s="12" t="s">
        <v>936</v>
      </c>
      <c r="AC670" s="13">
        <v>522</v>
      </c>
      <c r="AD670" s="12" t="s">
        <v>5178</v>
      </c>
      <c r="AE670" s="12" t="s">
        <v>5177</v>
      </c>
      <c r="AF670" s="12" t="s">
        <v>3453</v>
      </c>
      <c r="AG670" s="12" t="s">
        <v>5176</v>
      </c>
      <c r="AH670" s="12"/>
      <c r="AI670" s="12" t="s">
        <v>5084</v>
      </c>
      <c r="AJ670" s="12" t="s">
        <v>950</v>
      </c>
      <c r="AK670" s="12" t="s">
        <v>5122</v>
      </c>
      <c r="AL670" s="12" t="s">
        <v>5127</v>
      </c>
    </row>
    <row r="671" spans="1:38" hidden="1" x14ac:dyDescent="0.25">
      <c r="A671" s="17">
        <v>830003564</v>
      </c>
      <c r="B671" s="14">
        <v>51322</v>
      </c>
      <c r="C671" s="12" t="s">
        <v>5084</v>
      </c>
      <c r="D671" s="12" t="s">
        <v>5175</v>
      </c>
      <c r="E671" s="12" t="s">
        <v>934</v>
      </c>
      <c r="F671" s="3" t="s">
        <v>933</v>
      </c>
      <c r="G671" s="12" t="s">
        <v>932</v>
      </c>
      <c r="H671" s="12" t="s">
        <v>3580</v>
      </c>
      <c r="I671" s="12" t="s">
        <v>3579</v>
      </c>
      <c r="J671" s="12" t="s">
        <v>931</v>
      </c>
      <c r="K671" s="12" t="s">
        <v>930</v>
      </c>
      <c r="L671" s="12" t="s">
        <v>929</v>
      </c>
      <c r="M671" s="4">
        <v>8454000</v>
      </c>
      <c r="N671" s="4">
        <v>0</v>
      </c>
      <c r="O671" s="4">
        <v>8454000</v>
      </c>
      <c r="P671" s="4">
        <v>0</v>
      </c>
      <c r="Q671" s="4">
        <v>8454000</v>
      </c>
      <c r="R671" s="68">
        <f t="shared" si="10"/>
        <v>1</v>
      </c>
      <c r="S671" s="3" t="s">
        <v>957</v>
      </c>
      <c r="T671" s="12" t="s">
        <v>6148</v>
      </c>
      <c r="U671" s="12" t="s">
        <v>3659</v>
      </c>
      <c r="V671" s="12" t="s">
        <v>3555</v>
      </c>
      <c r="W671" s="18"/>
      <c r="X671" s="18"/>
      <c r="Y671" s="18"/>
      <c r="Z671" s="18"/>
      <c r="AA671" s="18"/>
      <c r="AB671" s="12" t="s">
        <v>936</v>
      </c>
      <c r="AC671" s="13">
        <v>522</v>
      </c>
      <c r="AD671" s="12" t="s">
        <v>5174</v>
      </c>
      <c r="AE671" s="12" t="s">
        <v>5173</v>
      </c>
      <c r="AF671" s="12" t="s">
        <v>3449</v>
      </c>
      <c r="AG671" s="12" t="s">
        <v>5172</v>
      </c>
      <c r="AH671" s="12"/>
      <c r="AI671" s="12" t="s">
        <v>5084</v>
      </c>
      <c r="AJ671" s="12" t="s">
        <v>950</v>
      </c>
      <c r="AK671" s="12" t="s">
        <v>5122</v>
      </c>
      <c r="AL671" s="12" t="s">
        <v>5127</v>
      </c>
    </row>
    <row r="672" spans="1:38" hidden="1" x14ac:dyDescent="0.25">
      <c r="A672" s="17">
        <v>860066942</v>
      </c>
      <c r="B672" s="14">
        <v>51422</v>
      </c>
      <c r="C672" s="12" t="s">
        <v>5084</v>
      </c>
      <c r="D672" s="12" t="s">
        <v>5171</v>
      </c>
      <c r="E672" s="12" t="s">
        <v>934</v>
      </c>
      <c r="F672" s="3" t="s">
        <v>933</v>
      </c>
      <c r="G672" s="12" t="s">
        <v>932</v>
      </c>
      <c r="H672" s="12" t="s">
        <v>3580</v>
      </c>
      <c r="I672" s="12" t="s">
        <v>3579</v>
      </c>
      <c r="J672" s="12" t="s">
        <v>931</v>
      </c>
      <c r="K672" s="12" t="s">
        <v>930</v>
      </c>
      <c r="L672" s="12" t="s">
        <v>929</v>
      </c>
      <c r="M672" s="4">
        <v>24866100</v>
      </c>
      <c r="N672" s="4">
        <v>0</v>
      </c>
      <c r="O672" s="4">
        <v>24866100</v>
      </c>
      <c r="P672" s="4">
        <v>0</v>
      </c>
      <c r="Q672" s="4">
        <v>24866100</v>
      </c>
      <c r="R672" s="68">
        <f t="shared" si="10"/>
        <v>1</v>
      </c>
      <c r="S672" s="3" t="s">
        <v>957</v>
      </c>
      <c r="T672" s="12" t="s">
        <v>6133</v>
      </c>
      <c r="U672" s="12" t="s">
        <v>3639</v>
      </c>
      <c r="V672" s="12" t="s">
        <v>3555</v>
      </c>
      <c r="W672" s="18"/>
      <c r="X672" s="18"/>
      <c r="Y672" s="18"/>
      <c r="Z672" s="18"/>
      <c r="AA672" s="18"/>
      <c r="AB672" s="12" t="s">
        <v>936</v>
      </c>
      <c r="AC672" s="13">
        <v>522</v>
      </c>
      <c r="AD672" s="12" t="s">
        <v>5170</v>
      </c>
      <c r="AE672" s="12" t="s">
        <v>5169</v>
      </c>
      <c r="AF672" s="12" t="s">
        <v>3447</v>
      </c>
      <c r="AG672" s="12" t="s">
        <v>5168</v>
      </c>
      <c r="AH672" s="12"/>
      <c r="AI672" s="12" t="s">
        <v>5084</v>
      </c>
      <c r="AJ672" s="12" t="s">
        <v>950</v>
      </c>
      <c r="AK672" s="12" t="s">
        <v>5122</v>
      </c>
      <c r="AL672" s="12" t="s">
        <v>5127</v>
      </c>
    </row>
    <row r="673" spans="1:38" hidden="1" x14ac:dyDescent="0.25">
      <c r="A673" s="17">
        <v>900226715</v>
      </c>
      <c r="B673" s="14">
        <v>51522</v>
      </c>
      <c r="C673" s="12" t="s">
        <v>5084</v>
      </c>
      <c r="D673" s="12" t="s">
        <v>5167</v>
      </c>
      <c r="E673" s="12" t="s">
        <v>934</v>
      </c>
      <c r="F673" s="3" t="s">
        <v>933</v>
      </c>
      <c r="G673" s="12" t="s">
        <v>932</v>
      </c>
      <c r="H673" s="12" t="s">
        <v>3580</v>
      </c>
      <c r="I673" s="12" t="s">
        <v>3579</v>
      </c>
      <c r="J673" s="12" t="s">
        <v>931</v>
      </c>
      <c r="K673" s="12" t="s">
        <v>930</v>
      </c>
      <c r="L673" s="12" t="s">
        <v>929</v>
      </c>
      <c r="M673" s="4">
        <v>169900</v>
      </c>
      <c r="N673" s="4">
        <v>0</v>
      </c>
      <c r="O673" s="4">
        <v>169900</v>
      </c>
      <c r="P673" s="4">
        <v>0</v>
      </c>
      <c r="Q673" s="4">
        <v>169900</v>
      </c>
      <c r="R673" s="68">
        <f t="shared" si="10"/>
        <v>1</v>
      </c>
      <c r="S673" s="3" t="s">
        <v>957</v>
      </c>
      <c r="T673" s="12" t="s">
        <v>7163</v>
      </c>
      <c r="U673" s="12" t="s">
        <v>3792</v>
      </c>
      <c r="V673" s="12" t="s">
        <v>3555</v>
      </c>
      <c r="W673" s="18"/>
      <c r="X673" s="18"/>
      <c r="Y673" s="18"/>
      <c r="Z673" s="18"/>
      <c r="AA673" s="18"/>
      <c r="AB673" s="12" t="s">
        <v>936</v>
      </c>
      <c r="AC673" s="13">
        <v>522</v>
      </c>
      <c r="AD673" s="12" t="s">
        <v>5166</v>
      </c>
      <c r="AE673" s="12" t="s">
        <v>5165</v>
      </c>
      <c r="AF673" s="12" t="s">
        <v>3442</v>
      </c>
      <c r="AG673" s="12" t="s">
        <v>5164</v>
      </c>
      <c r="AH673" s="12"/>
      <c r="AI673" s="12" t="s">
        <v>5084</v>
      </c>
      <c r="AJ673" s="12" t="s">
        <v>950</v>
      </c>
      <c r="AK673" s="12" t="s">
        <v>5122</v>
      </c>
      <c r="AL673" s="12" t="s">
        <v>5127</v>
      </c>
    </row>
    <row r="674" spans="1:38" hidden="1" x14ac:dyDescent="0.25">
      <c r="A674" s="17">
        <v>800251440</v>
      </c>
      <c r="B674" s="14">
        <v>51622</v>
      </c>
      <c r="C674" s="12" t="s">
        <v>5084</v>
      </c>
      <c r="D674" s="12" t="s">
        <v>5163</v>
      </c>
      <c r="E674" s="12" t="s">
        <v>934</v>
      </c>
      <c r="F674" s="3" t="s">
        <v>933</v>
      </c>
      <c r="G674" s="12" t="s">
        <v>932</v>
      </c>
      <c r="H674" s="12" t="s">
        <v>3580</v>
      </c>
      <c r="I674" s="12" t="s">
        <v>3579</v>
      </c>
      <c r="J674" s="12" t="s">
        <v>931</v>
      </c>
      <c r="K674" s="12" t="s">
        <v>930</v>
      </c>
      <c r="L674" s="12" t="s">
        <v>929</v>
      </c>
      <c r="M674" s="4">
        <v>27557000</v>
      </c>
      <c r="N674" s="4">
        <v>0</v>
      </c>
      <c r="O674" s="4">
        <v>27557000</v>
      </c>
      <c r="P674" s="4">
        <v>0</v>
      </c>
      <c r="Q674" s="4">
        <v>27557000</v>
      </c>
      <c r="R674" s="68">
        <f t="shared" si="10"/>
        <v>1</v>
      </c>
      <c r="S674" s="3" t="s">
        <v>957</v>
      </c>
      <c r="T674" s="12" t="s">
        <v>6105</v>
      </c>
      <c r="U674" s="12" t="s">
        <v>3594</v>
      </c>
      <c r="V674" s="12" t="s">
        <v>3555</v>
      </c>
      <c r="W674" s="18"/>
      <c r="X674" s="18"/>
      <c r="Y674" s="18"/>
      <c r="Z674" s="18"/>
      <c r="AA674" s="18"/>
      <c r="AB674" s="12" t="s">
        <v>936</v>
      </c>
      <c r="AC674" s="13">
        <v>522</v>
      </c>
      <c r="AD674" s="12" t="s">
        <v>5162</v>
      </c>
      <c r="AE674" s="12" t="s">
        <v>5161</v>
      </c>
      <c r="AF674" s="12" t="s">
        <v>3434</v>
      </c>
      <c r="AG674" s="12" t="s">
        <v>5160</v>
      </c>
      <c r="AH674" s="12"/>
      <c r="AI674" s="12" t="s">
        <v>5084</v>
      </c>
      <c r="AJ674" s="12" t="s">
        <v>950</v>
      </c>
      <c r="AK674" s="12" t="s">
        <v>5122</v>
      </c>
      <c r="AL674" s="12" t="s">
        <v>5127</v>
      </c>
    </row>
    <row r="675" spans="1:38" hidden="1" x14ac:dyDescent="0.25">
      <c r="A675" s="17">
        <v>900156264</v>
      </c>
      <c r="B675" s="14">
        <v>51722</v>
      </c>
      <c r="C675" s="12" t="s">
        <v>5084</v>
      </c>
      <c r="D675" s="12" t="s">
        <v>5159</v>
      </c>
      <c r="E675" s="12" t="s">
        <v>934</v>
      </c>
      <c r="F675" s="3" t="s">
        <v>933</v>
      </c>
      <c r="G675" s="12" t="s">
        <v>932</v>
      </c>
      <c r="H675" s="12" t="s">
        <v>3580</v>
      </c>
      <c r="I675" s="12" t="s">
        <v>3579</v>
      </c>
      <c r="J675" s="12" t="s">
        <v>931</v>
      </c>
      <c r="K675" s="12" t="s">
        <v>930</v>
      </c>
      <c r="L675" s="12" t="s">
        <v>929</v>
      </c>
      <c r="M675" s="4">
        <v>3117600</v>
      </c>
      <c r="N675" s="4">
        <v>0</v>
      </c>
      <c r="O675" s="4">
        <v>3117600</v>
      </c>
      <c r="P675" s="4">
        <v>0</v>
      </c>
      <c r="Q675" s="4">
        <v>3117600</v>
      </c>
      <c r="R675" s="68">
        <f t="shared" si="10"/>
        <v>1</v>
      </c>
      <c r="S675" s="3" t="s">
        <v>957</v>
      </c>
      <c r="T675" s="12" t="s">
        <v>6138</v>
      </c>
      <c r="U675" s="12" t="s">
        <v>3648</v>
      </c>
      <c r="V675" s="12" t="s">
        <v>3555</v>
      </c>
      <c r="W675" s="18"/>
      <c r="X675" s="18"/>
      <c r="Y675" s="18"/>
      <c r="Z675" s="18"/>
      <c r="AA675" s="18"/>
      <c r="AB675" s="12" t="s">
        <v>936</v>
      </c>
      <c r="AC675" s="13">
        <v>522</v>
      </c>
      <c r="AD675" s="12" t="s">
        <v>5158</v>
      </c>
      <c r="AE675" s="12" t="s">
        <v>5157</v>
      </c>
      <c r="AF675" s="12" t="s">
        <v>3425</v>
      </c>
      <c r="AG675" s="12" t="s">
        <v>5156</v>
      </c>
      <c r="AH675" s="12"/>
      <c r="AI675" s="12" t="s">
        <v>5084</v>
      </c>
      <c r="AJ675" s="12" t="s">
        <v>950</v>
      </c>
      <c r="AK675" s="12" t="s">
        <v>5122</v>
      </c>
      <c r="AL675" s="12" t="s">
        <v>5127</v>
      </c>
    </row>
    <row r="676" spans="1:38" hidden="1" x14ac:dyDescent="0.25">
      <c r="A676" s="17">
        <v>800130907</v>
      </c>
      <c r="B676" s="14">
        <v>51822</v>
      </c>
      <c r="C676" s="12" t="s">
        <v>5084</v>
      </c>
      <c r="D676" s="12" t="s">
        <v>5155</v>
      </c>
      <c r="E676" s="12" t="s">
        <v>934</v>
      </c>
      <c r="F676" s="3" t="s">
        <v>933</v>
      </c>
      <c r="G676" s="12" t="s">
        <v>932</v>
      </c>
      <c r="H676" s="12" t="s">
        <v>3580</v>
      </c>
      <c r="I676" s="12" t="s">
        <v>3579</v>
      </c>
      <c r="J676" s="12" t="s">
        <v>931</v>
      </c>
      <c r="K676" s="12" t="s">
        <v>930</v>
      </c>
      <c r="L676" s="12" t="s">
        <v>929</v>
      </c>
      <c r="M676" s="4">
        <v>4927300</v>
      </c>
      <c r="N676" s="4">
        <v>0</v>
      </c>
      <c r="O676" s="4">
        <v>4927300</v>
      </c>
      <c r="P676" s="4">
        <v>0</v>
      </c>
      <c r="Q676" s="4">
        <v>4927300</v>
      </c>
      <c r="R676" s="68">
        <f t="shared" si="10"/>
        <v>1</v>
      </c>
      <c r="S676" s="3" t="s">
        <v>957</v>
      </c>
      <c r="T676" s="12" t="s">
        <v>6109</v>
      </c>
      <c r="U676" s="12" t="s">
        <v>3600</v>
      </c>
      <c r="V676" s="12" t="s">
        <v>3555</v>
      </c>
      <c r="W676" s="18"/>
      <c r="X676" s="18"/>
      <c r="Y676" s="18"/>
      <c r="Z676" s="18"/>
      <c r="AA676" s="18"/>
      <c r="AB676" s="12" t="s">
        <v>936</v>
      </c>
      <c r="AC676" s="13">
        <v>522</v>
      </c>
      <c r="AD676" s="12" t="s">
        <v>5154</v>
      </c>
      <c r="AE676" s="12" t="s">
        <v>5153</v>
      </c>
      <c r="AF676" s="12" t="s">
        <v>3418</v>
      </c>
      <c r="AG676" s="12" t="s">
        <v>5152</v>
      </c>
      <c r="AH676" s="12"/>
      <c r="AI676" s="12" t="s">
        <v>5084</v>
      </c>
      <c r="AJ676" s="12" t="s">
        <v>950</v>
      </c>
      <c r="AK676" s="12" t="s">
        <v>5122</v>
      </c>
      <c r="AL676" s="12" t="s">
        <v>5127</v>
      </c>
    </row>
    <row r="677" spans="1:38" hidden="1" x14ac:dyDescent="0.25">
      <c r="A677" s="17">
        <v>900336004</v>
      </c>
      <c r="B677" s="14">
        <v>51922</v>
      </c>
      <c r="C677" s="12" t="s">
        <v>5084</v>
      </c>
      <c r="D677" s="12" t="s">
        <v>5151</v>
      </c>
      <c r="E677" s="12" t="s">
        <v>934</v>
      </c>
      <c r="F677" s="3" t="s">
        <v>933</v>
      </c>
      <c r="G677" s="12" t="s">
        <v>932</v>
      </c>
      <c r="H677" s="12" t="s">
        <v>3588</v>
      </c>
      <c r="I677" s="12" t="s">
        <v>3587</v>
      </c>
      <c r="J677" s="12" t="s">
        <v>931</v>
      </c>
      <c r="K677" s="12" t="s">
        <v>930</v>
      </c>
      <c r="L677" s="12" t="s">
        <v>929</v>
      </c>
      <c r="M677" s="4">
        <v>61667900</v>
      </c>
      <c r="N677" s="4">
        <v>0</v>
      </c>
      <c r="O677" s="4">
        <v>61667900</v>
      </c>
      <c r="P677" s="4">
        <v>0</v>
      </c>
      <c r="Q677" s="4">
        <v>61667900</v>
      </c>
      <c r="R677" s="68">
        <f t="shared" si="10"/>
        <v>1</v>
      </c>
      <c r="S677" s="3" t="s">
        <v>957</v>
      </c>
      <c r="T677" s="12" t="s">
        <v>6163</v>
      </c>
      <c r="U677" s="12" t="s">
        <v>3670</v>
      </c>
      <c r="V677" s="12" t="s">
        <v>3555</v>
      </c>
      <c r="W677" s="18"/>
      <c r="X677" s="18"/>
      <c r="Y677" s="18"/>
      <c r="Z677" s="18"/>
      <c r="AA677" s="18"/>
      <c r="AB677" s="12" t="s">
        <v>936</v>
      </c>
      <c r="AC677" s="13">
        <v>522</v>
      </c>
      <c r="AD677" s="12" t="s">
        <v>5150</v>
      </c>
      <c r="AE677" s="12" t="s">
        <v>5149</v>
      </c>
      <c r="AF677" s="12" t="s">
        <v>3412</v>
      </c>
      <c r="AG677" s="12" t="s">
        <v>5148</v>
      </c>
      <c r="AH677" s="12"/>
      <c r="AI677" s="12" t="s">
        <v>5084</v>
      </c>
      <c r="AJ677" s="12" t="s">
        <v>950</v>
      </c>
      <c r="AK677" s="12" t="s">
        <v>5122</v>
      </c>
      <c r="AL677" s="12" t="s">
        <v>5127</v>
      </c>
    </row>
    <row r="678" spans="1:38" hidden="1" x14ac:dyDescent="0.25">
      <c r="A678" s="17">
        <v>800253055</v>
      </c>
      <c r="B678" s="14">
        <v>52022</v>
      </c>
      <c r="C678" s="12" t="s">
        <v>5084</v>
      </c>
      <c r="D678" s="12" t="s">
        <v>5147</v>
      </c>
      <c r="E678" s="12" t="s">
        <v>934</v>
      </c>
      <c r="F678" s="3" t="s">
        <v>933</v>
      </c>
      <c r="G678" s="12" t="s">
        <v>932</v>
      </c>
      <c r="H678" s="12" t="s">
        <v>3588</v>
      </c>
      <c r="I678" s="12" t="s">
        <v>3587</v>
      </c>
      <c r="J678" s="12" t="s">
        <v>931</v>
      </c>
      <c r="K678" s="12" t="s">
        <v>930</v>
      </c>
      <c r="L678" s="12" t="s">
        <v>929</v>
      </c>
      <c r="M678" s="4">
        <v>6236100</v>
      </c>
      <c r="N678" s="4">
        <v>0</v>
      </c>
      <c r="O678" s="4">
        <v>6236100</v>
      </c>
      <c r="P678" s="4">
        <v>0</v>
      </c>
      <c r="Q678" s="4">
        <v>6236100</v>
      </c>
      <c r="R678" s="68">
        <f t="shared" si="10"/>
        <v>1</v>
      </c>
      <c r="S678" s="3" t="s">
        <v>957</v>
      </c>
      <c r="T678" s="12" t="s">
        <v>6100</v>
      </c>
      <c r="U678" s="12" t="s">
        <v>3586</v>
      </c>
      <c r="V678" s="12" t="s">
        <v>3555</v>
      </c>
      <c r="W678" s="18"/>
      <c r="X678" s="18"/>
      <c r="Y678" s="18"/>
      <c r="Z678" s="18"/>
      <c r="AA678" s="18"/>
      <c r="AB678" s="12" t="s">
        <v>936</v>
      </c>
      <c r="AC678" s="13">
        <v>522</v>
      </c>
      <c r="AD678" s="12" t="s">
        <v>5146</v>
      </c>
      <c r="AE678" s="12" t="s">
        <v>5145</v>
      </c>
      <c r="AF678" s="12" t="s">
        <v>3409</v>
      </c>
      <c r="AG678" s="12" t="s">
        <v>5144</v>
      </c>
      <c r="AH678" s="12"/>
      <c r="AI678" s="12" t="s">
        <v>5084</v>
      </c>
      <c r="AJ678" s="12" t="s">
        <v>950</v>
      </c>
      <c r="AK678" s="12" t="s">
        <v>5122</v>
      </c>
      <c r="AL678" s="12" t="s">
        <v>5127</v>
      </c>
    </row>
    <row r="679" spans="1:38" hidden="1" x14ac:dyDescent="0.25">
      <c r="A679" s="17">
        <v>800224808</v>
      </c>
      <c r="B679" s="14">
        <v>52122</v>
      </c>
      <c r="C679" s="12" t="s">
        <v>5084</v>
      </c>
      <c r="D679" s="12" t="s">
        <v>5143</v>
      </c>
      <c r="E679" s="12" t="s">
        <v>934</v>
      </c>
      <c r="F679" s="3" t="s">
        <v>933</v>
      </c>
      <c r="G679" s="12" t="s">
        <v>932</v>
      </c>
      <c r="H679" s="12" t="s">
        <v>3588</v>
      </c>
      <c r="I679" s="12" t="s">
        <v>3587</v>
      </c>
      <c r="J679" s="12" t="s">
        <v>931</v>
      </c>
      <c r="K679" s="12" t="s">
        <v>930</v>
      </c>
      <c r="L679" s="12" t="s">
        <v>929</v>
      </c>
      <c r="M679" s="4">
        <v>28655700</v>
      </c>
      <c r="N679" s="4">
        <v>0</v>
      </c>
      <c r="O679" s="4">
        <v>28655700</v>
      </c>
      <c r="P679" s="4">
        <v>0</v>
      </c>
      <c r="Q679" s="4">
        <v>28655700</v>
      </c>
      <c r="R679" s="68">
        <f t="shared" si="10"/>
        <v>1</v>
      </c>
      <c r="S679" s="3" t="s">
        <v>957</v>
      </c>
      <c r="T679" s="12" t="s">
        <v>6118</v>
      </c>
      <c r="U679" s="12" t="s">
        <v>3619</v>
      </c>
      <c r="V679" s="12" t="s">
        <v>3555</v>
      </c>
      <c r="W679" s="18"/>
      <c r="X679" s="18"/>
      <c r="Y679" s="18"/>
      <c r="Z679" s="18"/>
      <c r="AA679" s="18"/>
      <c r="AB679" s="12" t="s">
        <v>936</v>
      </c>
      <c r="AC679" s="13">
        <v>522</v>
      </c>
      <c r="AD679" s="12" t="s">
        <v>5142</v>
      </c>
      <c r="AE679" s="12" t="s">
        <v>5141</v>
      </c>
      <c r="AF679" s="12" t="s">
        <v>3401</v>
      </c>
      <c r="AG679" s="12" t="s">
        <v>5140</v>
      </c>
      <c r="AH679" s="12"/>
      <c r="AI679" s="12" t="s">
        <v>5084</v>
      </c>
      <c r="AJ679" s="12" t="s">
        <v>950</v>
      </c>
      <c r="AK679" s="12" t="s">
        <v>5122</v>
      </c>
      <c r="AL679" s="12" t="s">
        <v>5127</v>
      </c>
    </row>
    <row r="680" spans="1:38" hidden="1" x14ac:dyDescent="0.25">
      <c r="A680" s="17">
        <v>800229739</v>
      </c>
      <c r="B680" s="14">
        <v>52222</v>
      </c>
      <c r="C680" s="12" t="s">
        <v>5084</v>
      </c>
      <c r="D680" s="12" t="s">
        <v>5139</v>
      </c>
      <c r="E680" s="12" t="s">
        <v>934</v>
      </c>
      <c r="F680" s="3" t="s">
        <v>933</v>
      </c>
      <c r="G680" s="12" t="s">
        <v>932</v>
      </c>
      <c r="H680" s="12" t="s">
        <v>3588</v>
      </c>
      <c r="I680" s="12" t="s">
        <v>3587</v>
      </c>
      <c r="J680" s="12" t="s">
        <v>931</v>
      </c>
      <c r="K680" s="12" t="s">
        <v>930</v>
      </c>
      <c r="L680" s="12" t="s">
        <v>929</v>
      </c>
      <c r="M680" s="4">
        <v>12464700</v>
      </c>
      <c r="N680" s="4">
        <v>0</v>
      </c>
      <c r="O680" s="4">
        <v>12464700</v>
      </c>
      <c r="P680" s="4">
        <v>0</v>
      </c>
      <c r="Q680" s="4">
        <v>12464700</v>
      </c>
      <c r="R680" s="68">
        <f t="shared" si="10"/>
        <v>1</v>
      </c>
      <c r="S680" s="3" t="s">
        <v>957</v>
      </c>
      <c r="T680" s="12" t="s">
        <v>6113</v>
      </c>
      <c r="U680" s="12" t="s">
        <v>3613</v>
      </c>
      <c r="V680" s="12" t="s">
        <v>3555</v>
      </c>
      <c r="W680" s="18"/>
      <c r="X680" s="18"/>
      <c r="Y680" s="18"/>
      <c r="Z680" s="18"/>
      <c r="AA680" s="18"/>
      <c r="AB680" s="12" t="s">
        <v>936</v>
      </c>
      <c r="AC680" s="13">
        <v>522</v>
      </c>
      <c r="AD680" s="12" t="s">
        <v>5138</v>
      </c>
      <c r="AE680" s="12" t="s">
        <v>5137</v>
      </c>
      <c r="AF680" s="12" t="s">
        <v>3228</v>
      </c>
      <c r="AG680" s="12" t="s">
        <v>5136</v>
      </c>
      <c r="AH680" s="12"/>
      <c r="AI680" s="12" t="s">
        <v>5084</v>
      </c>
      <c r="AJ680" s="12" t="s">
        <v>950</v>
      </c>
      <c r="AK680" s="12" t="s">
        <v>5122</v>
      </c>
      <c r="AL680" s="12" t="s">
        <v>5127</v>
      </c>
    </row>
    <row r="681" spans="1:38" hidden="1" x14ac:dyDescent="0.25">
      <c r="A681" s="17">
        <v>800227940</v>
      </c>
      <c r="B681" s="14">
        <v>52322</v>
      </c>
      <c r="C681" s="12" t="s">
        <v>5084</v>
      </c>
      <c r="D681" s="12" t="s">
        <v>5135</v>
      </c>
      <c r="E681" s="12" t="s">
        <v>934</v>
      </c>
      <c r="F681" s="3" t="s">
        <v>933</v>
      </c>
      <c r="G681" s="12" t="s">
        <v>932</v>
      </c>
      <c r="H681" s="12" t="s">
        <v>3588</v>
      </c>
      <c r="I681" s="12" t="s">
        <v>3587</v>
      </c>
      <c r="J681" s="12" t="s">
        <v>931</v>
      </c>
      <c r="K681" s="12" t="s">
        <v>930</v>
      </c>
      <c r="L681" s="12" t="s">
        <v>929</v>
      </c>
      <c r="M681" s="4">
        <v>13061850</v>
      </c>
      <c r="N681" s="4">
        <v>0</v>
      </c>
      <c r="O681" s="4">
        <v>13061850</v>
      </c>
      <c r="P681" s="4">
        <v>0</v>
      </c>
      <c r="Q681" s="4">
        <v>13061850</v>
      </c>
      <c r="R681" s="68">
        <f t="shared" si="10"/>
        <v>1</v>
      </c>
      <c r="S681" s="3" t="s">
        <v>957</v>
      </c>
      <c r="T681" s="12" t="s">
        <v>6168</v>
      </c>
      <c r="U681" s="12" t="s">
        <v>3676</v>
      </c>
      <c r="V681" s="12" t="s">
        <v>3555</v>
      </c>
      <c r="W681" s="18"/>
      <c r="X681" s="18"/>
      <c r="Y681" s="18"/>
      <c r="Z681" s="18"/>
      <c r="AA681" s="18"/>
      <c r="AB681" s="12" t="s">
        <v>936</v>
      </c>
      <c r="AC681" s="13">
        <v>522</v>
      </c>
      <c r="AD681" s="12" t="s">
        <v>5134</v>
      </c>
      <c r="AE681" s="12" t="s">
        <v>5133</v>
      </c>
      <c r="AF681" s="12" t="s">
        <v>3397</v>
      </c>
      <c r="AG681" s="12" t="s">
        <v>5132</v>
      </c>
      <c r="AH681" s="12"/>
      <c r="AI681" s="12" t="s">
        <v>5084</v>
      </c>
      <c r="AJ681" s="12" t="s">
        <v>950</v>
      </c>
      <c r="AK681" s="12" t="s">
        <v>5122</v>
      </c>
      <c r="AL681" s="12" t="s">
        <v>5127</v>
      </c>
    </row>
    <row r="682" spans="1:38" hidden="1" x14ac:dyDescent="0.25">
      <c r="A682" s="17">
        <v>899999284</v>
      </c>
      <c r="B682" s="14">
        <v>52422</v>
      </c>
      <c r="C682" s="12" t="s">
        <v>5084</v>
      </c>
      <c r="D682" s="12" t="s">
        <v>5131</v>
      </c>
      <c r="E682" s="12" t="s">
        <v>934</v>
      </c>
      <c r="F682" s="3" t="s">
        <v>933</v>
      </c>
      <c r="G682" s="12" t="s">
        <v>932</v>
      </c>
      <c r="H682" s="12" t="s">
        <v>3607</v>
      </c>
      <c r="I682" s="12" t="s">
        <v>3606</v>
      </c>
      <c r="J682" s="12" t="s">
        <v>931</v>
      </c>
      <c r="K682" s="12" t="s">
        <v>930</v>
      </c>
      <c r="L682" s="12" t="s">
        <v>929</v>
      </c>
      <c r="M682" s="4">
        <v>100858179</v>
      </c>
      <c r="N682" s="4">
        <v>0</v>
      </c>
      <c r="O682" s="4">
        <v>100858179</v>
      </c>
      <c r="P682" s="4">
        <v>0</v>
      </c>
      <c r="Q682" s="4">
        <v>100858179</v>
      </c>
      <c r="R682" s="68">
        <f t="shared" si="10"/>
        <v>1</v>
      </c>
      <c r="S682" s="3" t="s">
        <v>957</v>
      </c>
      <c r="T682" s="12" t="s">
        <v>6213</v>
      </c>
      <c r="U682" s="12" t="s">
        <v>3247</v>
      </c>
      <c r="V682" s="12" t="s">
        <v>927</v>
      </c>
      <c r="W682" s="12" t="s">
        <v>955</v>
      </c>
      <c r="X682" s="12" t="s">
        <v>3246</v>
      </c>
      <c r="Y682" s="12" t="s">
        <v>925</v>
      </c>
      <c r="Z682" s="12" t="s">
        <v>979</v>
      </c>
      <c r="AA682" s="12" t="s">
        <v>978</v>
      </c>
      <c r="AB682" s="12" t="s">
        <v>936</v>
      </c>
      <c r="AC682" s="13">
        <v>522</v>
      </c>
      <c r="AD682" s="12" t="s">
        <v>5130</v>
      </c>
      <c r="AE682" s="12" t="s">
        <v>5129</v>
      </c>
      <c r="AF682" s="12" t="s">
        <v>3219</v>
      </c>
      <c r="AG682" s="12" t="s">
        <v>5128</v>
      </c>
      <c r="AH682" s="12"/>
      <c r="AI682" s="12" t="s">
        <v>5084</v>
      </c>
      <c r="AJ682" s="12" t="s">
        <v>950</v>
      </c>
      <c r="AK682" s="12" t="s">
        <v>5122</v>
      </c>
      <c r="AL682" s="12" t="s">
        <v>5127</v>
      </c>
    </row>
    <row r="683" spans="1:38" hidden="1" x14ac:dyDescent="0.25">
      <c r="A683" s="17">
        <v>800170433</v>
      </c>
      <c r="B683" s="14">
        <v>52522</v>
      </c>
      <c r="C683" s="12" t="s">
        <v>5119</v>
      </c>
      <c r="D683" s="12" t="s">
        <v>5126</v>
      </c>
      <c r="E683" s="12" t="s">
        <v>934</v>
      </c>
      <c r="F683" s="3" t="s">
        <v>933</v>
      </c>
      <c r="G683" s="12" t="s">
        <v>932</v>
      </c>
      <c r="H683" s="12" t="s">
        <v>967</v>
      </c>
      <c r="I683" s="12" t="s">
        <v>966</v>
      </c>
      <c r="J683" s="12" t="s">
        <v>931</v>
      </c>
      <c r="K683" s="12" t="s">
        <v>930</v>
      </c>
      <c r="L683" s="12" t="s">
        <v>929</v>
      </c>
      <c r="M683" s="4">
        <v>1584646</v>
      </c>
      <c r="N683" s="4">
        <v>0</v>
      </c>
      <c r="O683" s="4">
        <v>1584646</v>
      </c>
      <c r="P683" s="4">
        <v>0</v>
      </c>
      <c r="Q683" s="4">
        <v>1584646</v>
      </c>
      <c r="R683" s="68">
        <f t="shared" si="10"/>
        <v>1</v>
      </c>
      <c r="S683" s="3" t="s">
        <v>957</v>
      </c>
      <c r="T683" s="12" t="s">
        <v>5989</v>
      </c>
      <c r="U683" s="12" t="s">
        <v>956</v>
      </c>
      <c r="V683" s="12" t="s">
        <v>927</v>
      </c>
      <c r="W683" s="12" t="s">
        <v>955</v>
      </c>
      <c r="X683" s="12" t="s">
        <v>954</v>
      </c>
      <c r="Y683" s="12" t="s">
        <v>925</v>
      </c>
      <c r="Z683" s="12" t="s">
        <v>953</v>
      </c>
      <c r="AA683" s="12" t="s">
        <v>952</v>
      </c>
      <c r="AB683" s="12" t="s">
        <v>936</v>
      </c>
      <c r="AC683" s="13">
        <v>522</v>
      </c>
      <c r="AD683" s="12" t="s">
        <v>5125</v>
      </c>
      <c r="AE683" s="12" t="s">
        <v>5124</v>
      </c>
      <c r="AF683" s="12" t="s">
        <v>3292</v>
      </c>
      <c r="AG683" s="12" t="s">
        <v>5123</v>
      </c>
      <c r="AH683" s="12"/>
      <c r="AI683" s="12" t="s">
        <v>5119</v>
      </c>
      <c r="AJ683" s="12" t="s">
        <v>950</v>
      </c>
      <c r="AK683" s="12" t="s">
        <v>5122</v>
      </c>
      <c r="AL683" s="12" t="s">
        <v>5121</v>
      </c>
    </row>
    <row r="684" spans="1:38" hidden="1" x14ac:dyDescent="0.25">
      <c r="A684" s="17">
        <v>800170433</v>
      </c>
      <c r="B684" s="14">
        <v>52722</v>
      </c>
      <c r="C684" s="12" t="s">
        <v>5090</v>
      </c>
      <c r="D684" s="12" t="s">
        <v>5118</v>
      </c>
      <c r="E684" s="12" t="s">
        <v>934</v>
      </c>
      <c r="F684" s="3" t="s">
        <v>933</v>
      </c>
      <c r="G684" s="12" t="s">
        <v>932</v>
      </c>
      <c r="H684" s="12" t="s">
        <v>3231</v>
      </c>
      <c r="I684" s="12" t="s">
        <v>3230</v>
      </c>
      <c r="J684" s="12" t="s">
        <v>931</v>
      </c>
      <c r="K684" s="12" t="s">
        <v>930</v>
      </c>
      <c r="L684" s="12" t="s">
        <v>929</v>
      </c>
      <c r="M684" s="4">
        <v>37100</v>
      </c>
      <c r="N684" s="4">
        <v>0</v>
      </c>
      <c r="O684" s="4">
        <v>37100</v>
      </c>
      <c r="P684" s="4">
        <v>0</v>
      </c>
      <c r="Q684" s="4">
        <v>37100</v>
      </c>
      <c r="R684" s="68">
        <f t="shared" si="10"/>
        <v>1</v>
      </c>
      <c r="S684" s="3" t="s">
        <v>957</v>
      </c>
      <c r="T684" s="12" t="s">
        <v>5989</v>
      </c>
      <c r="U684" s="12" t="s">
        <v>956</v>
      </c>
      <c r="V684" s="12" t="s">
        <v>927</v>
      </c>
      <c r="W684" s="12" t="s">
        <v>955</v>
      </c>
      <c r="X684" s="12" t="s">
        <v>954</v>
      </c>
      <c r="Y684" s="12" t="s">
        <v>925</v>
      </c>
      <c r="Z684" s="12" t="s">
        <v>953</v>
      </c>
      <c r="AA684" s="12" t="s">
        <v>952</v>
      </c>
      <c r="AB684" s="12" t="s">
        <v>5117</v>
      </c>
      <c r="AC684" s="13">
        <v>42922</v>
      </c>
      <c r="AD684" s="12" t="s">
        <v>5116</v>
      </c>
      <c r="AE684" s="12" t="s">
        <v>5115</v>
      </c>
      <c r="AF684" s="12" t="s">
        <v>5114</v>
      </c>
      <c r="AG684" s="12" t="s">
        <v>5113</v>
      </c>
      <c r="AH684" s="12"/>
      <c r="AI684" s="12" t="s">
        <v>5090</v>
      </c>
      <c r="AJ684" s="12" t="s">
        <v>950</v>
      </c>
      <c r="AK684" s="12" t="s">
        <v>5105</v>
      </c>
      <c r="AL684" s="12" t="s">
        <v>5112</v>
      </c>
    </row>
    <row r="685" spans="1:38" hidden="1" x14ac:dyDescent="0.25">
      <c r="A685" s="17">
        <v>800170433</v>
      </c>
      <c r="B685" s="14">
        <v>52822</v>
      </c>
      <c r="C685" s="12" t="s">
        <v>5090</v>
      </c>
      <c r="D685" s="12" t="s">
        <v>5111</v>
      </c>
      <c r="E685" s="12" t="s">
        <v>934</v>
      </c>
      <c r="F685" s="3" t="s">
        <v>933</v>
      </c>
      <c r="G685" s="12" t="s">
        <v>932</v>
      </c>
      <c r="H685" s="12" t="s">
        <v>3231</v>
      </c>
      <c r="I685" s="12" t="s">
        <v>3230</v>
      </c>
      <c r="J685" s="12" t="s">
        <v>931</v>
      </c>
      <c r="K685" s="12" t="s">
        <v>930</v>
      </c>
      <c r="L685" s="12" t="s">
        <v>929</v>
      </c>
      <c r="M685" s="4">
        <v>148</v>
      </c>
      <c r="N685" s="4">
        <v>0</v>
      </c>
      <c r="O685" s="4">
        <v>148</v>
      </c>
      <c r="P685" s="4">
        <v>0</v>
      </c>
      <c r="Q685" s="4">
        <v>148</v>
      </c>
      <c r="R685" s="68">
        <f t="shared" si="10"/>
        <v>1</v>
      </c>
      <c r="S685" s="3" t="s">
        <v>957</v>
      </c>
      <c r="T685" s="12" t="s">
        <v>5989</v>
      </c>
      <c r="U685" s="12" t="s">
        <v>956</v>
      </c>
      <c r="V685" s="12" t="s">
        <v>927</v>
      </c>
      <c r="W685" s="12" t="s">
        <v>955</v>
      </c>
      <c r="X685" s="12" t="s">
        <v>954</v>
      </c>
      <c r="Y685" s="12" t="s">
        <v>925</v>
      </c>
      <c r="Z685" s="12" t="s">
        <v>953</v>
      </c>
      <c r="AA685" s="12" t="s">
        <v>952</v>
      </c>
      <c r="AB685" s="12" t="s">
        <v>5110</v>
      </c>
      <c r="AC685" s="13">
        <v>43022</v>
      </c>
      <c r="AD685" s="12" t="s">
        <v>5109</v>
      </c>
      <c r="AE685" s="12" t="s">
        <v>5108</v>
      </c>
      <c r="AF685" s="12" t="s">
        <v>5107</v>
      </c>
      <c r="AG685" s="12" t="s">
        <v>5106</v>
      </c>
      <c r="AH685" s="12"/>
      <c r="AI685" s="12" t="s">
        <v>5090</v>
      </c>
      <c r="AJ685" s="12" t="s">
        <v>950</v>
      </c>
      <c r="AK685" s="12" t="s">
        <v>5105</v>
      </c>
      <c r="AL685" s="12" t="s">
        <v>5104</v>
      </c>
    </row>
    <row r="686" spans="1:38" hidden="1" x14ac:dyDescent="0.25">
      <c r="A686" s="17">
        <v>800170433</v>
      </c>
      <c r="B686" s="14">
        <v>52922</v>
      </c>
      <c r="C686" s="12" t="s">
        <v>5090</v>
      </c>
      <c r="D686" s="12" t="s">
        <v>5103</v>
      </c>
      <c r="E686" s="12" t="s">
        <v>934</v>
      </c>
      <c r="F686" s="3" t="s">
        <v>933</v>
      </c>
      <c r="G686" s="12" t="s">
        <v>932</v>
      </c>
      <c r="H686" s="12" t="s">
        <v>3231</v>
      </c>
      <c r="I686" s="12" t="s">
        <v>3230</v>
      </c>
      <c r="J686" s="12" t="s">
        <v>931</v>
      </c>
      <c r="K686" s="12" t="s">
        <v>930</v>
      </c>
      <c r="L686" s="12" t="s">
        <v>929</v>
      </c>
      <c r="M686" s="4">
        <v>954700</v>
      </c>
      <c r="N686" s="4">
        <v>0</v>
      </c>
      <c r="O686" s="4">
        <v>954700</v>
      </c>
      <c r="P686" s="4">
        <v>0</v>
      </c>
      <c r="Q686" s="4">
        <v>954700</v>
      </c>
      <c r="R686" s="68">
        <f t="shared" si="10"/>
        <v>1</v>
      </c>
      <c r="S686" s="3" t="s">
        <v>957</v>
      </c>
      <c r="T686" s="12" t="s">
        <v>5989</v>
      </c>
      <c r="U686" s="12" t="s">
        <v>956</v>
      </c>
      <c r="V686" s="12" t="s">
        <v>927</v>
      </c>
      <c r="W686" s="12" t="s">
        <v>955</v>
      </c>
      <c r="X686" s="12" t="s">
        <v>954</v>
      </c>
      <c r="Y686" s="12" t="s">
        <v>925</v>
      </c>
      <c r="Z686" s="12" t="s">
        <v>953</v>
      </c>
      <c r="AA686" s="12" t="s">
        <v>952</v>
      </c>
      <c r="AB686" s="12" t="s">
        <v>5102</v>
      </c>
      <c r="AC686" s="13">
        <v>43122</v>
      </c>
      <c r="AD686" s="12" t="s">
        <v>5101</v>
      </c>
      <c r="AE686" s="12" t="s">
        <v>5100</v>
      </c>
      <c r="AF686" s="12" t="s">
        <v>5099</v>
      </c>
      <c r="AG686" s="12" t="s">
        <v>5098</v>
      </c>
      <c r="AH686" s="12"/>
      <c r="AI686" s="12" t="s">
        <v>5090</v>
      </c>
      <c r="AJ686" s="12" t="s">
        <v>950</v>
      </c>
      <c r="AK686" s="12" t="s">
        <v>5089</v>
      </c>
      <c r="AL686" s="12" t="s">
        <v>5097</v>
      </c>
    </row>
    <row r="687" spans="1:38" hidden="1" x14ac:dyDescent="0.25">
      <c r="A687" s="17">
        <v>800170433</v>
      </c>
      <c r="B687" s="14">
        <v>53022</v>
      </c>
      <c r="C687" s="12" t="s">
        <v>5090</v>
      </c>
      <c r="D687" s="12" t="s">
        <v>5096</v>
      </c>
      <c r="E687" s="12" t="s">
        <v>934</v>
      </c>
      <c r="F687" s="3" t="s">
        <v>933</v>
      </c>
      <c r="G687" s="12" t="s">
        <v>932</v>
      </c>
      <c r="H687" s="12" t="s">
        <v>3231</v>
      </c>
      <c r="I687" s="12" t="s">
        <v>3230</v>
      </c>
      <c r="J687" s="12" t="s">
        <v>931</v>
      </c>
      <c r="K687" s="12" t="s">
        <v>930</v>
      </c>
      <c r="L687" s="12" t="s">
        <v>929</v>
      </c>
      <c r="M687" s="4">
        <v>3818</v>
      </c>
      <c r="N687" s="4">
        <v>0</v>
      </c>
      <c r="O687" s="4">
        <v>3818</v>
      </c>
      <c r="P687" s="4">
        <v>0</v>
      </c>
      <c r="Q687" s="4">
        <v>3818</v>
      </c>
      <c r="R687" s="68">
        <f t="shared" si="10"/>
        <v>1</v>
      </c>
      <c r="S687" s="3" t="s">
        <v>957</v>
      </c>
      <c r="T687" s="12" t="s">
        <v>5989</v>
      </c>
      <c r="U687" s="12" t="s">
        <v>956</v>
      </c>
      <c r="V687" s="12" t="s">
        <v>927</v>
      </c>
      <c r="W687" s="12" t="s">
        <v>955</v>
      </c>
      <c r="X687" s="12" t="s">
        <v>954</v>
      </c>
      <c r="Y687" s="12" t="s">
        <v>925</v>
      </c>
      <c r="Z687" s="12" t="s">
        <v>953</v>
      </c>
      <c r="AA687" s="12" t="s">
        <v>952</v>
      </c>
      <c r="AB687" s="12" t="s">
        <v>5095</v>
      </c>
      <c r="AC687" s="13">
        <v>43222</v>
      </c>
      <c r="AD687" s="12" t="s">
        <v>5094</v>
      </c>
      <c r="AE687" s="12" t="s">
        <v>5093</v>
      </c>
      <c r="AF687" s="12" t="s">
        <v>5092</v>
      </c>
      <c r="AG687" s="12" t="s">
        <v>5091</v>
      </c>
      <c r="AH687" s="12"/>
      <c r="AI687" s="12" t="s">
        <v>5090</v>
      </c>
      <c r="AJ687" s="12" t="s">
        <v>950</v>
      </c>
      <c r="AK687" s="12" t="s">
        <v>5089</v>
      </c>
      <c r="AL687" s="12" t="s">
        <v>5088</v>
      </c>
    </row>
    <row r="688" spans="1:38" hidden="1" x14ac:dyDescent="0.25">
      <c r="A688" s="17">
        <v>1030541725</v>
      </c>
      <c r="B688" s="14">
        <v>53622</v>
      </c>
      <c r="C688" s="12" t="s">
        <v>5075</v>
      </c>
      <c r="D688" s="12" t="s">
        <v>5080</v>
      </c>
      <c r="E688" s="12" t="s">
        <v>934</v>
      </c>
      <c r="F688" s="3" t="s">
        <v>933</v>
      </c>
      <c r="G688" s="12" t="s">
        <v>932</v>
      </c>
      <c r="H688" s="12" t="s">
        <v>3193</v>
      </c>
      <c r="I688" s="12" t="s">
        <v>3192</v>
      </c>
      <c r="J688" s="12" t="s">
        <v>931</v>
      </c>
      <c r="K688" s="12" t="s">
        <v>930</v>
      </c>
      <c r="L688" s="12" t="s">
        <v>929</v>
      </c>
      <c r="M688" s="4">
        <v>920461</v>
      </c>
      <c r="N688" s="4">
        <v>0</v>
      </c>
      <c r="O688" s="4">
        <v>920461</v>
      </c>
      <c r="P688" s="4">
        <v>0</v>
      </c>
      <c r="Q688" s="4">
        <v>920461</v>
      </c>
      <c r="R688" s="68">
        <f t="shared" si="10"/>
        <v>1</v>
      </c>
      <c r="S688" s="3" t="s">
        <v>928</v>
      </c>
      <c r="T688" s="12" t="s">
        <v>7129</v>
      </c>
      <c r="U688" s="12" t="s">
        <v>3341</v>
      </c>
      <c r="V688" s="12" t="s">
        <v>927</v>
      </c>
      <c r="W688" s="12" t="s">
        <v>926</v>
      </c>
      <c r="X688" s="12" t="s">
        <v>3340</v>
      </c>
      <c r="Y688" s="12" t="s">
        <v>925</v>
      </c>
      <c r="Z688" s="12" t="s">
        <v>924</v>
      </c>
      <c r="AA688" s="12" t="s">
        <v>923</v>
      </c>
      <c r="AB688" s="12" t="s">
        <v>936</v>
      </c>
      <c r="AC688" s="13">
        <v>522</v>
      </c>
      <c r="AD688" s="12" t="s">
        <v>5079</v>
      </c>
      <c r="AE688" s="12" t="s">
        <v>5078</v>
      </c>
      <c r="AF688" s="12" t="s">
        <v>5077</v>
      </c>
      <c r="AG688" s="12" t="s">
        <v>5076</v>
      </c>
      <c r="AH688" s="12"/>
      <c r="AI688" s="12" t="s">
        <v>5075</v>
      </c>
      <c r="AJ688" s="12" t="s">
        <v>950</v>
      </c>
      <c r="AK688" s="12" t="s">
        <v>5074</v>
      </c>
      <c r="AL688" s="12" t="s">
        <v>5073</v>
      </c>
    </row>
    <row r="689" spans="1:38" hidden="1" x14ac:dyDescent="0.25">
      <c r="A689" s="17">
        <v>1030541725</v>
      </c>
      <c r="B689" s="14">
        <v>53622</v>
      </c>
      <c r="C689" s="12" t="s">
        <v>5075</v>
      </c>
      <c r="D689" s="12" t="s">
        <v>5080</v>
      </c>
      <c r="E689" s="12" t="s">
        <v>934</v>
      </c>
      <c r="F689" s="3" t="s">
        <v>933</v>
      </c>
      <c r="G689" s="12" t="s">
        <v>932</v>
      </c>
      <c r="H689" s="12" t="s">
        <v>963</v>
      </c>
      <c r="I689" s="12" t="s">
        <v>962</v>
      </c>
      <c r="J689" s="12" t="s">
        <v>931</v>
      </c>
      <c r="K689" s="12" t="s">
        <v>930</v>
      </c>
      <c r="L689" s="12" t="s">
        <v>929</v>
      </c>
      <c r="M689" s="4">
        <v>516683</v>
      </c>
      <c r="N689" s="4">
        <v>0</v>
      </c>
      <c r="O689" s="4">
        <v>516683</v>
      </c>
      <c r="P689" s="4">
        <v>0</v>
      </c>
      <c r="Q689" s="4">
        <v>516683</v>
      </c>
      <c r="R689" s="68">
        <f t="shared" si="10"/>
        <v>1</v>
      </c>
      <c r="S689" s="3" t="s">
        <v>928</v>
      </c>
      <c r="T689" s="12" t="s">
        <v>7129</v>
      </c>
      <c r="U689" s="12" t="s">
        <v>3341</v>
      </c>
      <c r="V689" s="12" t="s">
        <v>927</v>
      </c>
      <c r="W689" s="12" t="s">
        <v>926</v>
      </c>
      <c r="X689" s="12" t="s">
        <v>3340</v>
      </c>
      <c r="Y689" s="12" t="s">
        <v>925</v>
      </c>
      <c r="Z689" s="12" t="s">
        <v>924</v>
      </c>
      <c r="AA689" s="12" t="s">
        <v>923</v>
      </c>
      <c r="AB689" s="12" t="s">
        <v>936</v>
      </c>
      <c r="AC689" s="13">
        <v>522</v>
      </c>
      <c r="AD689" s="12" t="s">
        <v>5079</v>
      </c>
      <c r="AE689" s="12" t="s">
        <v>5078</v>
      </c>
      <c r="AF689" s="12" t="s">
        <v>5077</v>
      </c>
      <c r="AG689" s="12" t="s">
        <v>5076</v>
      </c>
      <c r="AH689" s="12"/>
      <c r="AI689" s="12" t="s">
        <v>5075</v>
      </c>
      <c r="AJ689" s="12" t="s">
        <v>950</v>
      </c>
      <c r="AK689" s="12" t="s">
        <v>5074</v>
      </c>
      <c r="AL689" s="12" t="s">
        <v>5073</v>
      </c>
    </row>
    <row r="690" spans="1:38" hidden="1" x14ac:dyDescent="0.25">
      <c r="A690" s="17">
        <v>1030541725</v>
      </c>
      <c r="B690" s="14">
        <v>53622</v>
      </c>
      <c r="C690" s="12" t="s">
        <v>5075</v>
      </c>
      <c r="D690" s="12" t="s">
        <v>5080</v>
      </c>
      <c r="E690" s="12" t="s">
        <v>934</v>
      </c>
      <c r="F690" s="3" t="s">
        <v>933</v>
      </c>
      <c r="G690" s="12" t="s">
        <v>932</v>
      </c>
      <c r="H690" s="12" t="s">
        <v>3191</v>
      </c>
      <c r="I690" s="12" t="s">
        <v>3190</v>
      </c>
      <c r="J690" s="12" t="s">
        <v>931</v>
      </c>
      <c r="K690" s="12" t="s">
        <v>930</v>
      </c>
      <c r="L690" s="12" t="s">
        <v>929</v>
      </c>
      <c r="M690" s="4">
        <v>20467</v>
      </c>
      <c r="N690" s="4">
        <v>0</v>
      </c>
      <c r="O690" s="4">
        <v>20467</v>
      </c>
      <c r="P690" s="4">
        <v>0</v>
      </c>
      <c r="Q690" s="4">
        <v>20467</v>
      </c>
      <c r="R690" s="68">
        <f t="shared" si="10"/>
        <v>1</v>
      </c>
      <c r="S690" s="3" t="s">
        <v>928</v>
      </c>
      <c r="T690" s="12" t="s">
        <v>7129</v>
      </c>
      <c r="U690" s="12" t="s">
        <v>3341</v>
      </c>
      <c r="V690" s="12" t="s">
        <v>927</v>
      </c>
      <c r="W690" s="12" t="s">
        <v>926</v>
      </c>
      <c r="X690" s="12" t="s">
        <v>3340</v>
      </c>
      <c r="Y690" s="12" t="s">
        <v>925</v>
      </c>
      <c r="Z690" s="12" t="s">
        <v>924</v>
      </c>
      <c r="AA690" s="12" t="s">
        <v>923</v>
      </c>
      <c r="AB690" s="12" t="s">
        <v>936</v>
      </c>
      <c r="AC690" s="13">
        <v>522</v>
      </c>
      <c r="AD690" s="12" t="s">
        <v>5079</v>
      </c>
      <c r="AE690" s="12" t="s">
        <v>5078</v>
      </c>
      <c r="AF690" s="12" t="s">
        <v>5077</v>
      </c>
      <c r="AG690" s="12" t="s">
        <v>5076</v>
      </c>
      <c r="AH690" s="12"/>
      <c r="AI690" s="12" t="s">
        <v>5075</v>
      </c>
      <c r="AJ690" s="12" t="s">
        <v>950</v>
      </c>
      <c r="AK690" s="12" t="s">
        <v>5074</v>
      </c>
      <c r="AL690" s="12" t="s">
        <v>5073</v>
      </c>
    </row>
    <row r="691" spans="1:38" hidden="1" x14ac:dyDescent="0.25">
      <c r="A691" s="17">
        <v>1030541725</v>
      </c>
      <c r="B691" s="14">
        <v>53622</v>
      </c>
      <c r="C691" s="12" t="s">
        <v>5075</v>
      </c>
      <c r="D691" s="12" t="s">
        <v>5080</v>
      </c>
      <c r="E691" s="12" t="s">
        <v>934</v>
      </c>
      <c r="F691" s="3" t="s">
        <v>933</v>
      </c>
      <c r="G691" s="12" t="s">
        <v>932</v>
      </c>
      <c r="H691" s="12" t="s">
        <v>940</v>
      </c>
      <c r="I691" s="12" t="s">
        <v>939</v>
      </c>
      <c r="J691" s="12" t="s">
        <v>931</v>
      </c>
      <c r="K691" s="12" t="s">
        <v>930</v>
      </c>
      <c r="L691" s="12" t="s">
        <v>929</v>
      </c>
      <c r="M691" s="4">
        <v>816129</v>
      </c>
      <c r="N691" s="4">
        <v>0</v>
      </c>
      <c r="O691" s="4">
        <v>816129</v>
      </c>
      <c r="P691" s="4">
        <v>0</v>
      </c>
      <c r="Q691" s="4">
        <v>816129</v>
      </c>
      <c r="R691" s="68">
        <f t="shared" si="10"/>
        <v>1</v>
      </c>
      <c r="S691" s="3" t="s">
        <v>928</v>
      </c>
      <c r="T691" s="12" t="s">
        <v>7129</v>
      </c>
      <c r="U691" s="12" t="s">
        <v>3341</v>
      </c>
      <c r="V691" s="12" t="s">
        <v>927</v>
      </c>
      <c r="W691" s="12" t="s">
        <v>926</v>
      </c>
      <c r="X691" s="12" t="s">
        <v>3340</v>
      </c>
      <c r="Y691" s="12" t="s">
        <v>925</v>
      </c>
      <c r="Z691" s="12" t="s">
        <v>924</v>
      </c>
      <c r="AA691" s="12" t="s">
        <v>923</v>
      </c>
      <c r="AB691" s="12" t="s">
        <v>936</v>
      </c>
      <c r="AC691" s="13">
        <v>522</v>
      </c>
      <c r="AD691" s="12" t="s">
        <v>5079</v>
      </c>
      <c r="AE691" s="12" t="s">
        <v>5078</v>
      </c>
      <c r="AF691" s="12" t="s">
        <v>5077</v>
      </c>
      <c r="AG691" s="12" t="s">
        <v>5076</v>
      </c>
      <c r="AH691" s="12"/>
      <c r="AI691" s="12" t="s">
        <v>5075</v>
      </c>
      <c r="AJ691" s="12" t="s">
        <v>950</v>
      </c>
      <c r="AK691" s="12" t="s">
        <v>5074</v>
      </c>
      <c r="AL691" s="12" t="s">
        <v>5073</v>
      </c>
    </row>
    <row r="692" spans="1:38" hidden="1" x14ac:dyDescent="0.25">
      <c r="A692" s="17">
        <v>1030541725</v>
      </c>
      <c r="B692" s="14">
        <v>53622</v>
      </c>
      <c r="C692" s="12" t="s">
        <v>5075</v>
      </c>
      <c r="D692" s="12" t="s">
        <v>5080</v>
      </c>
      <c r="E692" s="12" t="s">
        <v>934</v>
      </c>
      <c r="F692" s="3" t="s">
        <v>933</v>
      </c>
      <c r="G692" s="12" t="s">
        <v>932</v>
      </c>
      <c r="H692" s="12" t="s">
        <v>3188</v>
      </c>
      <c r="I692" s="12" t="s">
        <v>3187</v>
      </c>
      <c r="J692" s="12" t="s">
        <v>931</v>
      </c>
      <c r="K692" s="12" t="s">
        <v>930</v>
      </c>
      <c r="L692" s="12" t="s">
        <v>929</v>
      </c>
      <c r="M692" s="4">
        <v>1202920</v>
      </c>
      <c r="N692" s="4">
        <v>0</v>
      </c>
      <c r="O692" s="4">
        <v>1202920</v>
      </c>
      <c r="P692" s="4">
        <v>0</v>
      </c>
      <c r="Q692" s="4">
        <v>1202920</v>
      </c>
      <c r="R692" s="68">
        <f t="shared" si="10"/>
        <v>1</v>
      </c>
      <c r="S692" s="3" t="s">
        <v>928</v>
      </c>
      <c r="T692" s="12" t="s">
        <v>7129</v>
      </c>
      <c r="U692" s="12" t="s">
        <v>3341</v>
      </c>
      <c r="V692" s="12" t="s">
        <v>927</v>
      </c>
      <c r="W692" s="12" t="s">
        <v>926</v>
      </c>
      <c r="X692" s="12" t="s">
        <v>3340</v>
      </c>
      <c r="Y692" s="12" t="s">
        <v>925</v>
      </c>
      <c r="Z692" s="12" t="s">
        <v>924</v>
      </c>
      <c r="AA692" s="12" t="s">
        <v>923</v>
      </c>
      <c r="AB692" s="12" t="s">
        <v>936</v>
      </c>
      <c r="AC692" s="13">
        <v>522</v>
      </c>
      <c r="AD692" s="12" t="s">
        <v>5079</v>
      </c>
      <c r="AE692" s="12" t="s">
        <v>5078</v>
      </c>
      <c r="AF692" s="12" t="s">
        <v>5077</v>
      </c>
      <c r="AG692" s="12" t="s">
        <v>5076</v>
      </c>
      <c r="AH692" s="12"/>
      <c r="AI692" s="12" t="s">
        <v>5075</v>
      </c>
      <c r="AJ692" s="12" t="s">
        <v>950</v>
      </c>
      <c r="AK692" s="12" t="s">
        <v>5074</v>
      </c>
      <c r="AL692" s="12" t="s">
        <v>5073</v>
      </c>
    </row>
    <row r="693" spans="1:38" hidden="1" x14ac:dyDescent="0.25">
      <c r="A693" s="17">
        <v>1030541725</v>
      </c>
      <c r="B693" s="14">
        <v>53622</v>
      </c>
      <c r="C693" s="12" t="s">
        <v>5075</v>
      </c>
      <c r="D693" s="12" t="s">
        <v>5080</v>
      </c>
      <c r="E693" s="12" t="s">
        <v>934</v>
      </c>
      <c r="F693" s="3" t="s">
        <v>933</v>
      </c>
      <c r="G693" s="12" t="s">
        <v>932</v>
      </c>
      <c r="H693" s="12" t="s">
        <v>938</v>
      </c>
      <c r="I693" s="12" t="s">
        <v>937</v>
      </c>
      <c r="J693" s="12" t="s">
        <v>931</v>
      </c>
      <c r="K693" s="12" t="s">
        <v>930</v>
      </c>
      <c r="L693" s="12" t="s">
        <v>929</v>
      </c>
      <c r="M693" s="4">
        <v>97898</v>
      </c>
      <c r="N693" s="4">
        <v>0</v>
      </c>
      <c r="O693" s="4">
        <v>97898</v>
      </c>
      <c r="P693" s="4">
        <v>0</v>
      </c>
      <c r="Q693" s="4">
        <v>97898</v>
      </c>
      <c r="R693" s="68">
        <f t="shared" si="10"/>
        <v>1</v>
      </c>
      <c r="S693" s="3" t="s">
        <v>928</v>
      </c>
      <c r="T693" s="12" t="s">
        <v>7129</v>
      </c>
      <c r="U693" s="12" t="s">
        <v>3341</v>
      </c>
      <c r="V693" s="12" t="s">
        <v>927</v>
      </c>
      <c r="W693" s="12" t="s">
        <v>926</v>
      </c>
      <c r="X693" s="12" t="s">
        <v>3340</v>
      </c>
      <c r="Y693" s="12" t="s">
        <v>925</v>
      </c>
      <c r="Z693" s="12" t="s">
        <v>924</v>
      </c>
      <c r="AA693" s="12" t="s">
        <v>923</v>
      </c>
      <c r="AB693" s="12" t="s">
        <v>936</v>
      </c>
      <c r="AC693" s="13">
        <v>522</v>
      </c>
      <c r="AD693" s="12" t="s">
        <v>5079</v>
      </c>
      <c r="AE693" s="12" t="s">
        <v>5078</v>
      </c>
      <c r="AF693" s="12" t="s">
        <v>5077</v>
      </c>
      <c r="AG693" s="12" t="s">
        <v>5076</v>
      </c>
      <c r="AH693" s="12"/>
      <c r="AI693" s="12" t="s">
        <v>5075</v>
      </c>
      <c r="AJ693" s="12" t="s">
        <v>950</v>
      </c>
      <c r="AK693" s="12" t="s">
        <v>5074</v>
      </c>
      <c r="AL693" s="12" t="s">
        <v>5073</v>
      </c>
    </row>
    <row r="694" spans="1:38" hidden="1" x14ac:dyDescent="0.25">
      <c r="A694" s="17">
        <v>800170433</v>
      </c>
      <c r="B694" s="14">
        <v>53722</v>
      </c>
      <c r="C694" s="12" t="s">
        <v>5038</v>
      </c>
      <c r="D694" s="12" t="s">
        <v>5072</v>
      </c>
      <c r="E694" s="12" t="s">
        <v>934</v>
      </c>
      <c r="F694" s="3" t="s">
        <v>933</v>
      </c>
      <c r="G694" s="12" t="s">
        <v>932</v>
      </c>
      <c r="H694" s="12" t="s">
        <v>967</v>
      </c>
      <c r="I694" s="12" t="s">
        <v>966</v>
      </c>
      <c r="J694" s="12" t="s">
        <v>931</v>
      </c>
      <c r="K694" s="12" t="s">
        <v>930</v>
      </c>
      <c r="L694" s="12" t="s">
        <v>929</v>
      </c>
      <c r="M694" s="4">
        <v>157207</v>
      </c>
      <c r="N694" s="4">
        <v>0</v>
      </c>
      <c r="O694" s="4">
        <v>157207</v>
      </c>
      <c r="P694" s="4">
        <v>0</v>
      </c>
      <c r="Q694" s="4">
        <v>157207</v>
      </c>
      <c r="R694" s="68">
        <f t="shared" si="10"/>
        <v>1</v>
      </c>
      <c r="S694" s="3" t="s">
        <v>957</v>
      </c>
      <c r="T694" s="12" t="s">
        <v>5989</v>
      </c>
      <c r="U694" s="12" t="s">
        <v>956</v>
      </c>
      <c r="V694" s="12" t="s">
        <v>927</v>
      </c>
      <c r="W694" s="12" t="s">
        <v>955</v>
      </c>
      <c r="X694" s="12" t="s">
        <v>954</v>
      </c>
      <c r="Y694" s="12" t="s">
        <v>925</v>
      </c>
      <c r="Z694" s="12" t="s">
        <v>953</v>
      </c>
      <c r="AA694" s="12" t="s">
        <v>952</v>
      </c>
      <c r="AB694" s="12" t="s">
        <v>936</v>
      </c>
      <c r="AC694" s="13">
        <v>522</v>
      </c>
      <c r="AD694" s="12" t="s">
        <v>5071</v>
      </c>
      <c r="AE694" s="12" t="s">
        <v>5053</v>
      </c>
      <c r="AF694" s="12" t="s">
        <v>5070</v>
      </c>
      <c r="AG694" s="12" t="s">
        <v>5069</v>
      </c>
      <c r="AH694" s="12"/>
      <c r="AI694" s="12" t="s">
        <v>5038</v>
      </c>
      <c r="AJ694" s="12" t="s">
        <v>3306</v>
      </c>
      <c r="AK694" s="12" t="s">
        <v>3305</v>
      </c>
      <c r="AL694" s="12" t="s">
        <v>5068</v>
      </c>
    </row>
    <row r="695" spans="1:38" hidden="1" x14ac:dyDescent="0.25">
      <c r="A695" s="17">
        <v>800170433</v>
      </c>
      <c r="B695" s="14">
        <v>53822</v>
      </c>
      <c r="C695" s="12" t="s">
        <v>5038</v>
      </c>
      <c r="D695" s="12" t="s">
        <v>5067</v>
      </c>
      <c r="E695" s="12" t="s">
        <v>934</v>
      </c>
      <c r="F695" s="3" t="s">
        <v>933</v>
      </c>
      <c r="G695" s="12" t="s">
        <v>932</v>
      </c>
      <c r="H695" s="12" t="s">
        <v>3231</v>
      </c>
      <c r="I695" s="12" t="s">
        <v>3230</v>
      </c>
      <c r="J695" s="12" t="s">
        <v>931</v>
      </c>
      <c r="K695" s="12" t="s">
        <v>930</v>
      </c>
      <c r="L695" s="12" t="s">
        <v>929</v>
      </c>
      <c r="M695" s="4">
        <v>97180</v>
      </c>
      <c r="N695" s="4">
        <v>0</v>
      </c>
      <c r="O695" s="4">
        <v>97180</v>
      </c>
      <c r="P695" s="4">
        <v>0</v>
      </c>
      <c r="Q695" s="4">
        <v>97180</v>
      </c>
      <c r="R695" s="68">
        <f t="shared" si="10"/>
        <v>1</v>
      </c>
      <c r="S695" s="3" t="s">
        <v>957</v>
      </c>
      <c r="T695" s="12" t="s">
        <v>5989</v>
      </c>
      <c r="U695" s="12" t="s">
        <v>956</v>
      </c>
      <c r="V695" s="12" t="s">
        <v>927</v>
      </c>
      <c r="W695" s="12" t="s">
        <v>955</v>
      </c>
      <c r="X695" s="12" t="s">
        <v>954</v>
      </c>
      <c r="Y695" s="12" t="s">
        <v>925</v>
      </c>
      <c r="Z695" s="12" t="s">
        <v>953</v>
      </c>
      <c r="AA695" s="12" t="s">
        <v>952</v>
      </c>
      <c r="AB695" s="12" t="s">
        <v>5066</v>
      </c>
      <c r="AC695" s="13">
        <v>43722</v>
      </c>
      <c r="AD695" s="12" t="s">
        <v>5065</v>
      </c>
      <c r="AE695" s="12" t="s">
        <v>5064</v>
      </c>
      <c r="AF695" s="12" t="s">
        <v>5063</v>
      </c>
      <c r="AG695" s="12" t="s">
        <v>5062</v>
      </c>
      <c r="AH695" s="12"/>
      <c r="AI695" s="12" t="s">
        <v>5038</v>
      </c>
      <c r="AJ695" s="12" t="s">
        <v>3306</v>
      </c>
      <c r="AK695" s="12" t="s">
        <v>3305</v>
      </c>
      <c r="AL695" s="12" t="s">
        <v>5061</v>
      </c>
    </row>
    <row r="696" spans="1:38" hidden="1" x14ac:dyDescent="0.25">
      <c r="A696" s="17">
        <v>830122566</v>
      </c>
      <c r="B696" s="14">
        <v>54322</v>
      </c>
      <c r="C696" s="12" t="s">
        <v>5040</v>
      </c>
      <c r="D696" s="12" t="s">
        <v>5057</v>
      </c>
      <c r="E696" s="12" t="s">
        <v>934</v>
      </c>
      <c r="F696" s="3" t="s">
        <v>933</v>
      </c>
      <c r="G696" s="12" t="s">
        <v>932</v>
      </c>
      <c r="H696" s="12" t="s">
        <v>982</v>
      </c>
      <c r="I696" s="12" t="s">
        <v>981</v>
      </c>
      <c r="J696" s="12" t="s">
        <v>931</v>
      </c>
      <c r="K696" s="12" t="s">
        <v>930</v>
      </c>
      <c r="L696" s="12" t="s">
        <v>929</v>
      </c>
      <c r="M696" s="4">
        <v>382903</v>
      </c>
      <c r="N696" s="4">
        <v>0</v>
      </c>
      <c r="O696" s="4">
        <v>382903</v>
      </c>
      <c r="P696" s="4">
        <v>0</v>
      </c>
      <c r="Q696" s="4">
        <v>382903</v>
      </c>
      <c r="R696" s="68">
        <f t="shared" si="10"/>
        <v>1</v>
      </c>
      <c r="S696" s="3" t="s">
        <v>957</v>
      </c>
      <c r="T696" s="12" t="s">
        <v>6061</v>
      </c>
      <c r="U696" s="12" t="s">
        <v>980</v>
      </c>
      <c r="V696" s="12" t="s">
        <v>927</v>
      </c>
      <c r="W696" s="12" t="s">
        <v>955</v>
      </c>
      <c r="X696" s="12" t="s">
        <v>1004</v>
      </c>
      <c r="Y696" s="12" t="s">
        <v>925</v>
      </c>
      <c r="Z696" s="12" t="s">
        <v>979</v>
      </c>
      <c r="AA696" s="12" t="s">
        <v>978</v>
      </c>
      <c r="AB696" s="12" t="s">
        <v>5056</v>
      </c>
      <c r="AC696" s="13">
        <v>43922</v>
      </c>
      <c r="AD696" s="12" t="s">
        <v>5055</v>
      </c>
      <c r="AE696" s="12" t="s">
        <v>5054</v>
      </c>
      <c r="AF696" s="12" t="s">
        <v>5053</v>
      </c>
      <c r="AG696" s="12" t="s">
        <v>5052</v>
      </c>
      <c r="AH696" s="12"/>
      <c r="AI696" s="12" t="s">
        <v>5040</v>
      </c>
      <c r="AJ696" s="12" t="s">
        <v>950</v>
      </c>
      <c r="AK696" s="12" t="s">
        <v>5051</v>
      </c>
      <c r="AL696" s="12" t="s">
        <v>5050</v>
      </c>
    </row>
    <row r="697" spans="1:38" hidden="1" x14ac:dyDescent="0.25">
      <c r="A697" s="17">
        <v>830122566</v>
      </c>
      <c r="B697" s="14">
        <v>54422</v>
      </c>
      <c r="C697" s="12" t="s">
        <v>5040</v>
      </c>
      <c r="D697" s="12" t="s">
        <v>5049</v>
      </c>
      <c r="E697" s="12" t="s">
        <v>934</v>
      </c>
      <c r="F697" s="3" t="s">
        <v>933</v>
      </c>
      <c r="G697" s="12" t="s">
        <v>932</v>
      </c>
      <c r="H697" s="12" t="s">
        <v>982</v>
      </c>
      <c r="I697" s="12" t="s">
        <v>981</v>
      </c>
      <c r="J697" s="12" t="s">
        <v>931</v>
      </c>
      <c r="K697" s="12" t="s">
        <v>930</v>
      </c>
      <c r="L697" s="12" t="s">
        <v>929</v>
      </c>
      <c r="M697" s="4">
        <v>3527825.4</v>
      </c>
      <c r="N697" s="4">
        <v>0</v>
      </c>
      <c r="O697" s="4">
        <v>3527825.4</v>
      </c>
      <c r="P697" s="4">
        <v>0</v>
      </c>
      <c r="Q697" s="4">
        <v>3527825.4</v>
      </c>
      <c r="R697" s="68">
        <f t="shared" si="10"/>
        <v>1</v>
      </c>
      <c r="S697" s="3" t="s">
        <v>957</v>
      </c>
      <c r="T697" s="12" t="s">
        <v>6061</v>
      </c>
      <c r="U697" s="12" t="s">
        <v>980</v>
      </c>
      <c r="V697" s="12" t="s">
        <v>927</v>
      </c>
      <c r="W697" s="12" t="s">
        <v>955</v>
      </c>
      <c r="X697" s="12" t="s">
        <v>3513</v>
      </c>
      <c r="Y697" s="12" t="s">
        <v>995</v>
      </c>
      <c r="Z697" s="12" t="s">
        <v>979</v>
      </c>
      <c r="AA697" s="12" t="s">
        <v>978</v>
      </c>
      <c r="AB697" s="12" t="s">
        <v>5048</v>
      </c>
      <c r="AC697" s="13">
        <v>44022</v>
      </c>
      <c r="AD697" s="12" t="s">
        <v>5047</v>
      </c>
      <c r="AE697" s="12" t="s">
        <v>5046</v>
      </c>
      <c r="AF697" s="12" t="s">
        <v>5045</v>
      </c>
      <c r="AG697" s="12" t="s">
        <v>5044</v>
      </c>
      <c r="AH697" s="12"/>
      <c r="AI697" s="12" t="s">
        <v>5040</v>
      </c>
      <c r="AJ697" s="12" t="s">
        <v>950</v>
      </c>
      <c r="AK697" s="12" t="s">
        <v>5043</v>
      </c>
      <c r="AL697" s="12" t="s">
        <v>5042</v>
      </c>
    </row>
    <row r="698" spans="1:38" hidden="1" x14ac:dyDescent="0.25">
      <c r="A698" s="17">
        <v>860063875</v>
      </c>
      <c r="B698" s="14">
        <v>54922</v>
      </c>
      <c r="C698" s="12" t="s">
        <v>5023</v>
      </c>
      <c r="D698" s="12" t="s">
        <v>5037</v>
      </c>
      <c r="E698" s="12" t="s">
        <v>934</v>
      </c>
      <c r="F698" s="3" t="s">
        <v>933</v>
      </c>
      <c r="G698" s="12" t="s">
        <v>932</v>
      </c>
      <c r="H698" s="12" t="s">
        <v>999</v>
      </c>
      <c r="I698" s="12" t="s">
        <v>998</v>
      </c>
      <c r="J698" s="12" t="s">
        <v>931</v>
      </c>
      <c r="K698" s="12" t="s">
        <v>930</v>
      </c>
      <c r="L698" s="12" t="s">
        <v>929</v>
      </c>
      <c r="M698" s="4">
        <v>509090</v>
      </c>
      <c r="N698" s="4">
        <v>0</v>
      </c>
      <c r="O698" s="4">
        <v>509090</v>
      </c>
      <c r="P698" s="4">
        <v>0</v>
      </c>
      <c r="Q698" s="4">
        <v>509090</v>
      </c>
      <c r="R698" s="68">
        <f t="shared" si="10"/>
        <v>1</v>
      </c>
      <c r="S698" s="3" t="s">
        <v>957</v>
      </c>
      <c r="T698" s="12" t="s">
        <v>6054</v>
      </c>
      <c r="U698" s="12" t="s">
        <v>3380</v>
      </c>
      <c r="V698" s="12" t="s">
        <v>927</v>
      </c>
      <c r="W698" s="12" t="s">
        <v>926</v>
      </c>
      <c r="X698" s="12" t="s">
        <v>996</v>
      </c>
      <c r="Y698" s="12" t="s">
        <v>925</v>
      </c>
      <c r="Z698" s="12" t="s">
        <v>994</v>
      </c>
      <c r="AA698" s="12" t="s">
        <v>993</v>
      </c>
      <c r="AB698" s="12" t="s">
        <v>992</v>
      </c>
      <c r="AC698" s="13">
        <v>25122</v>
      </c>
      <c r="AD698" s="12" t="s">
        <v>5036</v>
      </c>
      <c r="AE698" s="12" t="s">
        <v>5035</v>
      </c>
      <c r="AF698" s="12" t="s">
        <v>5034</v>
      </c>
      <c r="AG698" s="12" t="s">
        <v>5033</v>
      </c>
      <c r="AH698" s="12"/>
      <c r="AI698" s="12" t="s">
        <v>5023</v>
      </c>
      <c r="AJ698" s="12" t="s">
        <v>950</v>
      </c>
      <c r="AK698" s="12" t="s">
        <v>5005</v>
      </c>
      <c r="AL698" s="12" t="s">
        <v>5032</v>
      </c>
    </row>
    <row r="699" spans="1:38" hidden="1" x14ac:dyDescent="0.25">
      <c r="A699" s="17">
        <v>860063875</v>
      </c>
      <c r="B699" s="14">
        <v>55022</v>
      </c>
      <c r="C699" s="12" t="s">
        <v>5023</v>
      </c>
      <c r="D699" s="12" t="s">
        <v>5031</v>
      </c>
      <c r="E699" s="12" t="s">
        <v>1002</v>
      </c>
      <c r="F699" s="3" t="s">
        <v>933</v>
      </c>
      <c r="G699" s="12" t="s">
        <v>932</v>
      </c>
      <c r="H699" s="12" t="s">
        <v>999</v>
      </c>
      <c r="I699" s="12" t="s">
        <v>998</v>
      </c>
      <c r="J699" s="12" t="s">
        <v>931</v>
      </c>
      <c r="K699" s="12" t="s">
        <v>930</v>
      </c>
      <c r="L699" s="12" t="s">
        <v>929</v>
      </c>
      <c r="M699" s="4">
        <v>20012490</v>
      </c>
      <c r="N699" s="4">
        <v>-20012490</v>
      </c>
      <c r="O699" s="4">
        <v>0</v>
      </c>
      <c r="P699" s="4">
        <v>0</v>
      </c>
      <c r="Q699" s="4">
        <v>0</v>
      </c>
      <c r="R699" s="68">
        <f t="shared" si="10"/>
        <v>0</v>
      </c>
      <c r="S699" s="3" t="s">
        <v>957</v>
      </c>
      <c r="T699" s="12" t="s">
        <v>6054</v>
      </c>
      <c r="U699" s="12" t="s">
        <v>3380</v>
      </c>
      <c r="V699" s="12" t="s">
        <v>927</v>
      </c>
      <c r="W699" s="12" t="s">
        <v>926</v>
      </c>
      <c r="X699" s="12" t="s">
        <v>996</v>
      </c>
      <c r="Y699" s="12" t="s">
        <v>925</v>
      </c>
      <c r="Z699" s="12" t="s">
        <v>994</v>
      </c>
      <c r="AA699" s="12" t="s">
        <v>993</v>
      </c>
      <c r="AB699" s="12" t="s">
        <v>992</v>
      </c>
      <c r="AC699" s="13">
        <v>25122</v>
      </c>
      <c r="AD699" s="12" t="s">
        <v>5030</v>
      </c>
      <c r="AE699" s="12"/>
      <c r="AF699" s="12"/>
      <c r="AG699" s="12"/>
      <c r="AH699" s="12"/>
      <c r="AI699" s="12" t="s">
        <v>5023</v>
      </c>
      <c r="AJ699" s="12" t="s">
        <v>950</v>
      </c>
      <c r="AK699" s="12" t="s">
        <v>5017</v>
      </c>
      <c r="AL699" s="12" t="s">
        <v>5029</v>
      </c>
    </row>
    <row r="700" spans="1:38" hidden="1" x14ac:dyDescent="0.25">
      <c r="A700" s="17">
        <v>860063875</v>
      </c>
      <c r="B700" s="14">
        <v>55122</v>
      </c>
      <c r="C700" s="12" t="s">
        <v>5023</v>
      </c>
      <c r="D700" s="12" t="s">
        <v>5028</v>
      </c>
      <c r="E700" s="12" t="s">
        <v>934</v>
      </c>
      <c r="F700" s="3" t="s">
        <v>933</v>
      </c>
      <c r="G700" s="12" t="s">
        <v>932</v>
      </c>
      <c r="H700" s="12" t="s">
        <v>999</v>
      </c>
      <c r="I700" s="12" t="s">
        <v>998</v>
      </c>
      <c r="J700" s="12" t="s">
        <v>931</v>
      </c>
      <c r="K700" s="12" t="s">
        <v>930</v>
      </c>
      <c r="L700" s="12" t="s">
        <v>929</v>
      </c>
      <c r="M700" s="4">
        <v>20012490</v>
      </c>
      <c r="N700" s="4">
        <v>0</v>
      </c>
      <c r="O700" s="4">
        <v>20012490</v>
      </c>
      <c r="P700" s="4">
        <v>0</v>
      </c>
      <c r="Q700" s="4">
        <v>20012490</v>
      </c>
      <c r="R700" s="68">
        <f t="shared" si="10"/>
        <v>1</v>
      </c>
      <c r="S700" s="3" t="s">
        <v>957</v>
      </c>
      <c r="T700" s="12" t="s">
        <v>6054</v>
      </c>
      <c r="U700" s="12" t="s">
        <v>3380</v>
      </c>
      <c r="V700" s="12" t="s">
        <v>927</v>
      </c>
      <c r="W700" s="12" t="s">
        <v>926</v>
      </c>
      <c r="X700" s="12" t="s">
        <v>996</v>
      </c>
      <c r="Y700" s="12" t="s">
        <v>925</v>
      </c>
      <c r="Z700" s="12" t="s">
        <v>994</v>
      </c>
      <c r="AA700" s="12" t="s">
        <v>993</v>
      </c>
      <c r="AB700" s="12" t="s">
        <v>992</v>
      </c>
      <c r="AC700" s="13">
        <v>25122</v>
      </c>
      <c r="AD700" s="12" t="s">
        <v>3040</v>
      </c>
      <c r="AE700" s="12" t="s">
        <v>5027</v>
      </c>
      <c r="AF700" s="12" t="s">
        <v>5026</v>
      </c>
      <c r="AG700" s="12" t="s">
        <v>5025</v>
      </c>
      <c r="AH700" s="12"/>
      <c r="AI700" s="12" t="s">
        <v>5023</v>
      </c>
      <c r="AJ700" s="12" t="s">
        <v>950</v>
      </c>
      <c r="AK700" s="12" t="s">
        <v>5017</v>
      </c>
      <c r="AL700" s="12" t="s">
        <v>5024</v>
      </c>
    </row>
    <row r="701" spans="1:38" hidden="1" x14ac:dyDescent="0.25">
      <c r="A701" s="17">
        <v>800170433</v>
      </c>
      <c r="B701" s="14">
        <v>55422</v>
      </c>
      <c r="C701" s="12" t="s">
        <v>4961</v>
      </c>
      <c r="D701" s="12" t="s">
        <v>5022</v>
      </c>
      <c r="E701" s="12" t="s">
        <v>934</v>
      </c>
      <c r="F701" s="3" t="s">
        <v>933</v>
      </c>
      <c r="G701" s="12" t="s">
        <v>932</v>
      </c>
      <c r="H701" s="12" t="s">
        <v>999</v>
      </c>
      <c r="I701" s="12" t="s">
        <v>998</v>
      </c>
      <c r="J701" s="12" t="s">
        <v>931</v>
      </c>
      <c r="K701" s="12" t="s">
        <v>930</v>
      </c>
      <c r="L701" s="12" t="s">
        <v>929</v>
      </c>
      <c r="M701" s="4">
        <v>80049</v>
      </c>
      <c r="N701" s="4">
        <v>0</v>
      </c>
      <c r="O701" s="4">
        <v>80049</v>
      </c>
      <c r="P701" s="4">
        <v>0</v>
      </c>
      <c r="Q701" s="4">
        <v>80049</v>
      </c>
      <c r="R701" s="68">
        <f t="shared" si="10"/>
        <v>1</v>
      </c>
      <c r="S701" s="3" t="s">
        <v>957</v>
      </c>
      <c r="T701" s="12" t="s">
        <v>5989</v>
      </c>
      <c r="U701" s="12" t="s">
        <v>956</v>
      </c>
      <c r="V701" s="12" t="s">
        <v>927</v>
      </c>
      <c r="W701" s="12" t="s">
        <v>955</v>
      </c>
      <c r="X701" s="12" t="s">
        <v>954</v>
      </c>
      <c r="Y701" s="12" t="s">
        <v>925</v>
      </c>
      <c r="Z701" s="12" t="s">
        <v>953</v>
      </c>
      <c r="AA701" s="12" t="s">
        <v>952</v>
      </c>
      <c r="AB701" s="12" t="s">
        <v>992</v>
      </c>
      <c r="AC701" s="13">
        <v>25122</v>
      </c>
      <c r="AD701" s="12" t="s">
        <v>5021</v>
      </c>
      <c r="AE701" s="12" t="s">
        <v>5020</v>
      </c>
      <c r="AF701" s="12" t="s">
        <v>5019</v>
      </c>
      <c r="AG701" s="12" t="s">
        <v>5018</v>
      </c>
      <c r="AH701" s="12"/>
      <c r="AI701" s="12" t="s">
        <v>4961</v>
      </c>
      <c r="AJ701" s="12" t="s">
        <v>950</v>
      </c>
      <c r="AK701" s="12" t="s">
        <v>5017</v>
      </c>
      <c r="AL701" s="12" t="s">
        <v>5016</v>
      </c>
    </row>
    <row r="702" spans="1:38" hidden="1" x14ac:dyDescent="0.25">
      <c r="A702" s="17">
        <v>80166554</v>
      </c>
      <c r="B702" s="14">
        <v>55522</v>
      </c>
      <c r="C702" s="12" t="s">
        <v>4961</v>
      </c>
      <c r="D702" s="12" t="s">
        <v>5015</v>
      </c>
      <c r="E702" s="12" t="s">
        <v>934</v>
      </c>
      <c r="F702" s="3" t="s">
        <v>933</v>
      </c>
      <c r="G702" s="12" t="s">
        <v>932</v>
      </c>
      <c r="H702" s="12" t="s">
        <v>1141</v>
      </c>
      <c r="I702" s="12" t="s">
        <v>1140</v>
      </c>
      <c r="J702" s="12" t="s">
        <v>931</v>
      </c>
      <c r="K702" s="12" t="s">
        <v>930</v>
      </c>
      <c r="L702" s="12" t="s">
        <v>929</v>
      </c>
      <c r="M702" s="4">
        <v>40861695.600000001</v>
      </c>
      <c r="N702" s="4">
        <v>-22121676.399999999</v>
      </c>
      <c r="O702" s="4">
        <v>18740019.199999999</v>
      </c>
      <c r="P702" s="4">
        <v>4086169.2</v>
      </c>
      <c r="Q702" s="4">
        <v>14653850</v>
      </c>
      <c r="R702" s="68">
        <f t="shared" si="10"/>
        <v>0.78195490856274041</v>
      </c>
      <c r="S702" s="3" t="s">
        <v>928</v>
      </c>
      <c r="T702" s="12" t="s">
        <v>7271</v>
      </c>
      <c r="U702" s="12" t="s">
        <v>5014</v>
      </c>
      <c r="V702" s="12" t="s">
        <v>927</v>
      </c>
      <c r="W702" s="12" t="s">
        <v>926</v>
      </c>
      <c r="X702" s="12" t="s">
        <v>5013</v>
      </c>
      <c r="Y702" s="12" t="s">
        <v>925</v>
      </c>
      <c r="Z702" s="12" t="s">
        <v>984</v>
      </c>
      <c r="AA702" s="12" t="s">
        <v>983</v>
      </c>
      <c r="AB702" s="12" t="s">
        <v>2110</v>
      </c>
      <c r="AC702" s="13">
        <v>17822</v>
      </c>
      <c r="AD702" s="12" t="s">
        <v>5012</v>
      </c>
      <c r="AE702" s="12" t="s">
        <v>7270</v>
      </c>
      <c r="AF702" s="12" t="s">
        <v>7269</v>
      </c>
      <c r="AG702" s="12" t="s">
        <v>7268</v>
      </c>
      <c r="AH702" s="12"/>
      <c r="AI702" s="12" t="s">
        <v>4961</v>
      </c>
      <c r="AJ702" s="12" t="s">
        <v>1083</v>
      </c>
      <c r="AK702" s="12" t="s">
        <v>2542</v>
      </c>
      <c r="AL702" s="12" t="s">
        <v>5011</v>
      </c>
    </row>
    <row r="703" spans="1:38" hidden="1" x14ac:dyDescent="0.25">
      <c r="A703" s="17">
        <v>800170433</v>
      </c>
      <c r="B703" s="14">
        <v>55622</v>
      </c>
      <c r="C703" s="12" t="s">
        <v>4961</v>
      </c>
      <c r="D703" s="12" t="s">
        <v>5010</v>
      </c>
      <c r="E703" s="12" t="s">
        <v>934</v>
      </c>
      <c r="F703" s="3" t="s">
        <v>933</v>
      </c>
      <c r="G703" s="12" t="s">
        <v>932</v>
      </c>
      <c r="H703" s="12" t="s">
        <v>999</v>
      </c>
      <c r="I703" s="12" t="s">
        <v>998</v>
      </c>
      <c r="J703" s="12" t="s">
        <v>931</v>
      </c>
      <c r="K703" s="12" t="s">
        <v>930</v>
      </c>
      <c r="L703" s="12" t="s">
        <v>929</v>
      </c>
      <c r="M703" s="4">
        <v>2036</v>
      </c>
      <c r="N703" s="4">
        <v>0</v>
      </c>
      <c r="O703" s="4">
        <v>2036</v>
      </c>
      <c r="P703" s="4">
        <v>0</v>
      </c>
      <c r="Q703" s="4">
        <v>2036</v>
      </c>
      <c r="R703" s="68">
        <f t="shared" si="10"/>
        <v>1</v>
      </c>
      <c r="S703" s="3" t="s">
        <v>957</v>
      </c>
      <c r="T703" s="12" t="s">
        <v>5989</v>
      </c>
      <c r="U703" s="12" t="s">
        <v>956</v>
      </c>
      <c r="V703" s="12" t="s">
        <v>927</v>
      </c>
      <c r="W703" s="12" t="s">
        <v>955</v>
      </c>
      <c r="X703" s="12" t="s">
        <v>954</v>
      </c>
      <c r="Y703" s="12" t="s">
        <v>925</v>
      </c>
      <c r="Z703" s="12" t="s">
        <v>953</v>
      </c>
      <c r="AA703" s="12" t="s">
        <v>952</v>
      </c>
      <c r="AB703" s="12" t="s">
        <v>992</v>
      </c>
      <c r="AC703" s="13">
        <v>25122</v>
      </c>
      <c r="AD703" s="12" t="s">
        <v>5009</v>
      </c>
      <c r="AE703" s="12" t="s">
        <v>5008</v>
      </c>
      <c r="AF703" s="12" t="s">
        <v>5007</v>
      </c>
      <c r="AG703" s="12" t="s">
        <v>5006</v>
      </c>
      <c r="AH703" s="12"/>
      <c r="AI703" s="12" t="s">
        <v>4961</v>
      </c>
      <c r="AJ703" s="12" t="s">
        <v>950</v>
      </c>
      <c r="AK703" s="12" t="s">
        <v>5005</v>
      </c>
      <c r="AL703" s="12" t="s">
        <v>5004</v>
      </c>
    </row>
    <row r="704" spans="1:38" hidden="1" x14ac:dyDescent="0.25">
      <c r="A704" s="17">
        <v>31582463</v>
      </c>
      <c r="B704" s="14">
        <v>55822</v>
      </c>
      <c r="C704" s="12" t="s">
        <v>4945</v>
      </c>
      <c r="D704" s="12" t="s">
        <v>5003</v>
      </c>
      <c r="E704" s="12" t="s">
        <v>934</v>
      </c>
      <c r="F704" s="3" t="s">
        <v>933</v>
      </c>
      <c r="G704" s="12" t="s">
        <v>932</v>
      </c>
      <c r="H704" s="12" t="s">
        <v>1092</v>
      </c>
      <c r="I704" s="12" t="s">
        <v>1091</v>
      </c>
      <c r="J704" s="12" t="s">
        <v>931</v>
      </c>
      <c r="K704" s="12" t="s">
        <v>930</v>
      </c>
      <c r="L704" s="12" t="s">
        <v>929</v>
      </c>
      <c r="M704" s="4">
        <v>11963938.140000001</v>
      </c>
      <c r="N704" s="4">
        <v>0</v>
      </c>
      <c r="O704" s="4">
        <v>11963938.140000001</v>
      </c>
      <c r="P704" s="4">
        <v>0</v>
      </c>
      <c r="Q704" s="4">
        <v>11963938.140000001</v>
      </c>
      <c r="R704" s="68">
        <f t="shared" si="10"/>
        <v>1</v>
      </c>
      <c r="S704" s="3" t="s">
        <v>928</v>
      </c>
      <c r="T704" s="12" t="s">
        <v>7267</v>
      </c>
      <c r="U704" s="12" t="s">
        <v>5002</v>
      </c>
      <c r="V704" s="12" t="s">
        <v>927</v>
      </c>
      <c r="W704" s="12" t="s">
        <v>926</v>
      </c>
      <c r="X704" s="12" t="s">
        <v>5001</v>
      </c>
      <c r="Y704" s="12" t="s">
        <v>925</v>
      </c>
      <c r="Z704" s="12" t="s">
        <v>979</v>
      </c>
      <c r="AA704" s="12" t="s">
        <v>978</v>
      </c>
      <c r="AB704" s="12" t="s">
        <v>1066</v>
      </c>
      <c r="AC704" s="13">
        <v>37722</v>
      </c>
      <c r="AD704" s="12" t="s">
        <v>5000</v>
      </c>
      <c r="AE704" s="12" t="s">
        <v>7266</v>
      </c>
      <c r="AF704" s="12" t="s">
        <v>7265</v>
      </c>
      <c r="AG704" s="12" t="s">
        <v>7264</v>
      </c>
      <c r="AH704" s="12"/>
      <c r="AI704" s="12" t="s">
        <v>4945</v>
      </c>
      <c r="AJ704" s="12" t="s">
        <v>943</v>
      </c>
      <c r="AK704" s="12" t="s">
        <v>1708</v>
      </c>
      <c r="AL704" s="12" t="s">
        <v>4999</v>
      </c>
    </row>
    <row r="705" spans="1:38" hidden="1" x14ac:dyDescent="0.25">
      <c r="A705" s="17">
        <v>891201796</v>
      </c>
      <c r="B705" s="14">
        <v>55922</v>
      </c>
      <c r="C705" s="12" t="s">
        <v>4945</v>
      </c>
      <c r="D705" s="12" t="s">
        <v>4998</v>
      </c>
      <c r="E705" s="12" t="s">
        <v>934</v>
      </c>
      <c r="F705" s="3" t="s">
        <v>933</v>
      </c>
      <c r="G705" s="12" t="s">
        <v>932</v>
      </c>
      <c r="H705" s="12" t="s">
        <v>4147</v>
      </c>
      <c r="I705" s="12" t="s">
        <v>4146</v>
      </c>
      <c r="J705" s="12" t="s">
        <v>931</v>
      </c>
      <c r="K705" s="12" t="s">
        <v>930</v>
      </c>
      <c r="L705" s="12" t="s">
        <v>929</v>
      </c>
      <c r="M705" s="4">
        <v>6212468</v>
      </c>
      <c r="N705" s="4">
        <v>-6212468</v>
      </c>
      <c r="O705" s="4">
        <v>0</v>
      </c>
      <c r="P705" s="4">
        <v>0</v>
      </c>
      <c r="Q705" s="4">
        <v>0</v>
      </c>
      <c r="R705" s="68">
        <f t="shared" si="10"/>
        <v>0</v>
      </c>
      <c r="S705" s="3" t="s">
        <v>957</v>
      </c>
      <c r="T705" s="12" t="s">
        <v>7263</v>
      </c>
      <c r="U705" s="12" t="s">
        <v>4997</v>
      </c>
      <c r="V705" s="12" t="s">
        <v>927</v>
      </c>
      <c r="W705" s="12" t="s">
        <v>955</v>
      </c>
      <c r="X705" s="12" t="s">
        <v>4996</v>
      </c>
      <c r="Y705" s="12" t="s">
        <v>925</v>
      </c>
      <c r="Z705" s="12" t="s">
        <v>1015</v>
      </c>
      <c r="AA705" s="12" t="s">
        <v>1014</v>
      </c>
      <c r="AB705" s="12" t="s">
        <v>4995</v>
      </c>
      <c r="AC705" s="13">
        <v>42022</v>
      </c>
      <c r="AD705" s="12" t="s">
        <v>4994</v>
      </c>
      <c r="AE705" s="12" t="s">
        <v>4993</v>
      </c>
      <c r="AF705" s="12" t="s">
        <v>4992</v>
      </c>
      <c r="AG705" s="12" t="s">
        <v>4991</v>
      </c>
      <c r="AH705" s="12" t="s">
        <v>1789</v>
      </c>
      <c r="AI705" s="12" t="s">
        <v>4945</v>
      </c>
      <c r="AJ705" s="12" t="s">
        <v>950</v>
      </c>
      <c r="AK705" s="12" t="s">
        <v>4990</v>
      </c>
      <c r="AL705" s="12" t="s">
        <v>4989</v>
      </c>
    </row>
    <row r="706" spans="1:38" hidden="1" x14ac:dyDescent="0.25">
      <c r="A706" s="17">
        <v>800166135</v>
      </c>
      <c r="B706" s="14">
        <v>56022</v>
      </c>
      <c r="C706" s="12" t="s">
        <v>4945</v>
      </c>
      <c r="D706" s="12" t="s">
        <v>4988</v>
      </c>
      <c r="E706" s="12" t="s">
        <v>934</v>
      </c>
      <c r="F706" s="3" t="s">
        <v>933</v>
      </c>
      <c r="G706" s="12" t="s">
        <v>932</v>
      </c>
      <c r="H706" s="12" t="s">
        <v>4147</v>
      </c>
      <c r="I706" s="12" t="s">
        <v>4146</v>
      </c>
      <c r="J706" s="12" t="s">
        <v>931</v>
      </c>
      <c r="K706" s="12" t="s">
        <v>930</v>
      </c>
      <c r="L706" s="12" t="s">
        <v>929</v>
      </c>
      <c r="M706" s="4">
        <v>374834</v>
      </c>
      <c r="N706" s="4">
        <v>0</v>
      </c>
      <c r="O706" s="4">
        <v>374834</v>
      </c>
      <c r="P706" s="4">
        <v>0</v>
      </c>
      <c r="Q706" s="4">
        <v>374834</v>
      </c>
      <c r="R706" s="68">
        <f t="shared" si="10"/>
        <v>1</v>
      </c>
      <c r="S706" s="3" t="s">
        <v>957</v>
      </c>
      <c r="T706" s="12" t="s">
        <v>7229</v>
      </c>
      <c r="U706" s="12" t="s">
        <v>4533</v>
      </c>
      <c r="V706" s="12" t="s">
        <v>927</v>
      </c>
      <c r="W706" s="12" t="s">
        <v>955</v>
      </c>
      <c r="X706" s="12" t="s">
        <v>4532</v>
      </c>
      <c r="Y706" s="12" t="s">
        <v>925</v>
      </c>
      <c r="Z706" s="12" t="s">
        <v>924</v>
      </c>
      <c r="AA706" s="12" t="s">
        <v>923</v>
      </c>
      <c r="AB706" s="12" t="s">
        <v>4987</v>
      </c>
      <c r="AC706" s="13">
        <v>41822</v>
      </c>
      <c r="AD706" s="12" t="s">
        <v>4986</v>
      </c>
      <c r="AE706" s="12" t="s">
        <v>4985</v>
      </c>
      <c r="AF706" s="12" t="s">
        <v>4984</v>
      </c>
      <c r="AG706" s="12" t="s">
        <v>4983</v>
      </c>
      <c r="AH706" s="12"/>
      <c r="AI706" s="12" t="s">
        <v>4945</v>
      </c>
      <c r="AJ706" s="12" t="s">
        <v>950</v>
      </c>
      <c r="AK706" s="12" t="s">
        <v>4982</v>
      </c>
      <c r="AL706" s="12" t="s">
        <v>4981</v>
      </c>
    </row>
    <row r="707" spans="1:38" hidden="1" x14ac:dyDescent="0.25">
      <c r="A707" s="17">
        <v>800083953</v>
      </c>
      <c r="B707" s="14">
        <v>56122</v>
      </c>
      <c r="C707" s="12" t="s">
        <v>4945</v>
      </c>
      <c r="D707" s="12" t="s">
        <v>4980</v>
      </c>
      <c r="E707" s="12" t="s">
        <v>934</v>
      </c>
      <c r="F707" s="3" t="s">
        <v>933</v>
      </c>
      <c r="G707" s="12" t="s">
        <v>932</v>
      </c>
      <c r="H707" s="12" t="s">
        <v>4147</v>
      </c>
      <c r="I707" s="12" t="s">
        <v>4146</v>
      </c>
      <c r="J707" s="12" t="s">
        <v>931</v>
      </c>
      <c r="K707" s="12" t="s">
        <v>930</v>
      </c>
      <c r="L707" s="12" t="s">
        <v>929</v>
      </c>
      <c r="M707" s="4">
        <v>3231449</v>
      </c>
      <c r="N707" s="4">
        <v>0</v>
      </c>
      <c r="O707" s="4">
        <v>3231449</v>
      </c>
      <c r="P707" s="4">
        <v>0</v>
      </c>
      <c r="Q707" s="4">
        <v>3231449</v>
      </c>
      <c r="R707" s="68">
        <f t="shared" ref="R707:R770" si="11">+IFERROR(Q707/O707,0)</f>
        <v>1</v>
      </c>
      <c r="S707" s="3" t="s">
        <v>957</v>
      </c>
      <c r="T707" s="12" t="s">
        <v>7262</v>
      </c>
      <c r="U707" s="12" t="s">
        <v>4979</v>
      </c>
      <c r="V707" s="12" t="s">
        <v>927</v>
      </c>
      <c r="W707" s="12" t="s">
        <v>955</v>
      </c>
      <c r="X707" s="12" t="s">
        <v>4978</v>
      </c>
      <c r="Y707" s="12" t="s">
        <v>925</v>
      </c>
      <c r="Z707" s="12" t="s">
        <v>979</v>
      </c>
      <c r="AA707" s="12" t="s">
        <v>978</v>
      </c>
      <c r="AB707" s="12" t="s">
        <v>4977</v>
      </c>
      <c r="AC707" s="13">
        <v>42122</v>
      </c>
      <c r="AD707" s="12" t="s">
        <v>4976</v>
      </c>
      <c r="AE707" s="12" t="s">
        <v>4975</v>
      </c>
      <c r="AF707" s="12" t="s">
        <v>4974</v>
      </c>
      <c r="AG707" s="12" t="s">
        <v>4973</v>
      </c>
      <c r="AH707" s="12"/>
      <c r="AI707" s="12" t="s">
        <v>4945</v>
      </c>
      <c r="AJ707" s="12" t="s">
        <v>950</v>
      </c>
      <c r="AK707" s="12" t="s">
        <v>4972</v>
      </c>
      <c r="AL707" s="12" t="s">
        <v>4971</v>
      </c>
    </row>
    <row r="708" spans="1:38" hidden="1" x14ac:dyDescent="0.25">
      <c r="A708" s="17">
        <v>830038737</v>
      </c>
      <c r="B708" s="14">
        <v>56222</v>
      </c>
      <c r="C708" s="12" t="s">
        <v>4945</v>
      </c>
      <c r="D708" s="12" t="s">
        <v>4970</v>
      </c>
      <c r="E708" s="12" t="s">
        <v>934</v>
      </c>
      <c r="F708" s="3" t="s">
        <v>933</v>
      </c>
      <c r="G708" s="12" t="s">
        <v>932</v>
      </c>
      <c r="H708" s="12" t="s">
        <v>4147</v>
      </c>
      <c r="I708" s="12" t="s">
        <v>4146</v>
      </c>
      <c r="J708" s="12" t="s">
        <v>931</v>
      </c>
      <c r="K708" s="12" t="s">
        <v>930</v>
      </c>
      <c r="L708" s="12" t="s">
        <v>929</v>
      </c>
      <c r="M708" s="4">
        <v>1243820</v>
      </c>
      <c r="N708" s="4">
        <v>0</v>
      </c>
      <c r="O708" s="4">
        <v>1243820</v>
      </c>
      <c r="P708" s="4">
        <v>0</v>
      </c>
      <c r="Q708" s="4">
        <v>1243820</v>
      </c>
      <c r="R708" s="68">
        <f t="shared" si="11"/>
        <v>1</v>
      </c>
      <c r="S708" s="3" t="s">
        <v>957</v>
      </c>
      <c r="T708" s="12" t="s">
        <v>7261</v>
      </c>
      <c r="U708" s="12" t="s">
        <v>4969</v>
      </c>
      <c r="V708" s="12" t="s">
        <v>927</v>
      </c>
      <c r="W708" s="12" t="s">
        <v>955</v>
      </c>
      <c r="X708" s="12" t="s">
        <v>4968</v>
      </c>
      <c r="Y708" s="12" t="s">
        <v>925</v>
      </c>
      <c r="Z708" s="12" t="s">
        <v>984</v>
      </c>
      <c r="AA708" s="12" t="s">
        <v>983</v>
      </c>
      <c r="AB708" s="12" t="s">
        <v>4967</v>
      </c>
      <c r="AC708" s="13">
        <v>41922</v>
      </c>
      <c r="AD708" s="12" t="s">
        <v>4966</v>
      </c>
      <c r="AE708" s="12" t="s">
        <v>4906</v>
      </c>
      <c r="AF708" s="12" t="s">
        <v>4965</v>
      </c>
      <c r="AG708" s="12" t="s">
        <v>4964</v>
      </c>
      <c r="AH708" s="12"/>
      <c r="AI708" s="12" t="s">
        <v>4945</v>
      </c>
      <c r="AJ708" s="12" t="s">
        <v>950</v>
      </c>
      <c r="AK708" s="12" t="s">
        <v>4963</v>
      </c>
      <c r="AL708" s="12" t="s">
        <v>4962</v>
      </c>
    </row>
    <row r="709" spans="1:38" hidden="1" x14ac:dyDescent="0.25">
      <c r="A709" s="17">
        <v>80092126</v>
      </c>
      <c r="B709" s="14">
        <v>56522</v>
      </c>
      <c r="C709" s="12" t="s">
        <v>4945</v>
      </c>
      <c r="D709" s="12" t="s">
        <v>4960</v>
      </c>
      <c r="E709" s="12" t="s">
        <v>934</v>
      </c>
      <c r="F709" s="3" t="s">
        <v>933</v>
      </c>
      <c r="G709" s="12" t="s">
        <v>932</v>
      </c>
      <c r="H709" s="12" t="s">
        <v>940</v>
      </c>
      <c r="I709" s="12" t="s">
        <v>939</v>
      </c>
      <c r="J709" s="12" t="s">
        <v>931</v>
      </c>
      <c r="K709" s="12" t="s">
        <v>930</v>
      </c>
      <c r="L709" s="12" t="s">
        <v>929</v>
      </c>
      <c r="M709" s="4">
        <v>2993596</v>
      </c>
      <c r="N709" s="4">
        <v>0</v>
      </c>
      <c r="O709" s="4">
        <v>2993596</v>
      </c>
      <c r="P709" s="4">
        <v>0</v>
      </c>
      <c r="Q709" s="4">
        <v>2993596</v>
      </c>
      <c r="R709" s="68">
        <f t="shared" si="11"/>
        <v>1</v>
      </c>
      <c r="S709" s="3" t="s">
        <v>928</v>
      </c>
      <c r="T709" s="12" t="s">
        <v>7131</v>
      </c>
      <c r="U709" s="12" t="s">
        <v>2514</v>
      </c>
      <c r="V709" s="12" t="s">
        <v>927</v>
      </c>
      <c r="W709" s="12" t="s">
        <v>926</v>
      </c>
      <c r="X709" s="12" t="s">
        <v>2513</v>
      </c>
      <c r="Y709" s="12" t="s">
        <v>925</v>
      </c>
      <c r="Z709" s="12" t="s">
        <v>984</v>
      </c>
      <c r="AA709" s="12" t="s">
        <v>983</v>
      </c>
      <c r="AB709" s="12" t="s">
        <v>936</v>
      </c>
      <c r="AC709" s="13">
        <v>522</v>
      </c>
      <c r="AD709" s="12" t="s">
        <v>4959</v>
      </c>
      <c r="AE709" s="12" t="s">
        <v>4958</v>
      </c>
      <c r="AF709" s="12" t="s">
        <v>4957</v>
      </c>
      <c r="AG709" s="12" t="s">
        <v>4956</v>
      </c>
      <c r="AH709" s="12"/>
      <c r="AI709" s="12" t="s">
        <v>4945</v>
      </c>
      <c r="AJ709" s="12" t="s">
        <v>950</v>
      </c>
      <c r="AK709" s="12" t="s">
        <v>4955</v>
      </c>
      <c r="AL709" s="12" t="s">
        <v>4954</v>
      </c>
    </row>
    <row r="710" spans="1:38" hidden="1" x14ac:dyDescent="0.25">
      <c r="A710" s="17">
        <v>80092126</v>
      </c>
      <c r="B710" s="14">
        <v>56522</v>
      </c>
      <c r="C710" s="12" t="s">
        <v>4945</v>
      </c>
      <c r="D710" s="12" t="s">
        <v>4960</v>
      </c>
      <c r="E710" s="12" t="s">
        <v>934</v>
      </c>
      <c r="F710" s="3" t="s">
        <v>933</v>
      </c>
      <c r="G710" s="12" t="s">
        <v>932</v>
      </c>
      <c r="H710" s="12" t="s">
        <v>3191</v>
      </c>
      <c r="I710" s="12" t="s">
        <v>3190</v>
      </c>
      <c r="J710" s="12" t="s">
        <v>931</v>
      </c>
      <c r="K710" s="12" t="s">
        <v>930</v>
      </c>
      <c r="L710" s="12" t="s">
        <v>929</v>
      </c>
      <c r="M710" s="4">
        <v>57908</v>
      </c>
      <c r="N710" s="4">
        <v>0</v>
      </c>
      <c r="O710" s="4">
        <v>57908</v>
      </c>
      <c r="P710" s="4">
        <v>0</v>
      </c>
      <c r="Q710" s="4">
        <v>57908</v>
      </c>
      <c r="R710" s="68">
        <f t="shared" si="11"/>
        <v>1</v>
      </c>
      <c r="S710" s="3" t="s">
        <v>928</v>
      </c>
      <c r="T710" s="12" t="s">
        <v>7131</v>
      </c>
      <c r="U710" s="12" t="s">
        <v>2514</v>
      </c>
      <c r="V710" s="12" t="s">
        <v>927</v>
      </c>
      <c r="W710" s="12" t="s">
        <v>926</v>
      </c>
      <c r="X710" s="12" t="s">
        <v>2513</v>
      </c>
      <c r="Y710" s="12" t="s">
        <v>925</v>
      </c>
      <c r="Z710" s="12" t="s">
        <v>984</v>
      </c>
      <c r="AA710" s="12" t="s">
        <v>983</v>
      </c>
      <c r="AB710" s="12" t="s">
        <v>936</v>
      </c>
      <c r="AC710" s="13">
        <v>522</v>
      </c>
      <c r="AD710" s="12" t="s">
        <v>4959</v>
      </c>
      <c r="AE710" s="12" t="s">
        <v>4958</v>
      </c>
      <c r="AF710" s="12" t="s">
        <v>4957</v>
      </c>
      <c r="AG710" s="12" t="s">
        <v>4956</v>
      </c>
      <c r="AH710" s="12"/>
      <c r="AI710" s="12" t="s">
        <v>4945</v>
      </c>
      <c r="AJ710" s="12" t="s">
        <v>950</v>
      </c>
      <c r="AK710" s="12" t="s">
        <v>4955</v>
      </c>
      <c r="AL710" s="12" t="s">
        <v>4954</v>
      </c>
    </row>
    <row r="711" spans="1:38" hidden="1" x14ac:dyDescent="0.25">
      <c r="A711" s="17">
        <v>80092126</v>
      </c>
      <c r="B711" s="14">
        <v>56522</v>
      </c>
      <c r="C711" s="12" t="s">
        <v>4945</v>
      </c>
      <c r="D711" s="12" t="s">
        <v>4960</v>
      </c>
      <c r="E711" s="12" t="s">
        <v>934</v>
      </c>
      <c r="F711" s="3" t="s">
        <v>933</v>
      </c>
      <c r="G711" s="12" t="s">
        <v>932</v>
      </c>
      <c r="H711" s="12" t="s">
        <v>963</v>
      </c>
      <c r="I711" s="12" t="s">
        <v>962</v>
      </c>
      <c r="J711" s="12" t="s">
        <v>931</v>
      </c>
      <c r="K711" s="12" t="s">
        <v>930</v>
      </c>
      <c r="L711" s="12" t="s">
        <v>929</v>
      </c>
      <c r="M711" s="4">
        <v>567170</v>
      </c>
      <c r="N711" s="4">
        <v>0</v>
      </c>
      <c r="O711" s="4">
        <v>567170</v>
      </c>
      <c r="P711" s="4">
        <v>0</v>
      </c>
      <c r="Q711" s="4">
        <v>567170</v>
      </c>
      <c r="R711" s="68">
        <f t="shared" si="11"/>
        <v>1</v>
      </c>
      <c r="S711" s="3" t="s">
        <v>928</v>
      </c>
      <c r="T711" s="12" t="s">
        <v>7131</v>
      </c>
      <c r="U711" s="12" t="s">
        <v>2514</v>
      </c>
      <c r="V711" s="12" t="s">
        <v>927</v>
      </c>
      <c r="W711" s="12" t="s">
        <v>926</v>
      </c>
      <c r="X711" s="12" t="s">
        <v>2513</v>
      </c>
      <c r="Y711" s="12" t="s">
        <v>925</v>
      </c>
      <c r="Z711" s="12" t="s">
        <v>984</v>
      </c>
      <c r="AA711" s="12" t="s">
        <v>983</v>
      </c>
      <c r="AB711" s="12" t="s">
        <v>936</v>
      </c>
      <c r="AC711" s="13">
        <v>522</v>
      </c>
      <c r="AD711" s="12" t="s">
        <v>4959</v>
      </c>
      <c r="AE711" s="12" t="s">
        <v>4958</v>
      </c>
      <c r="AF711" s="12" t="s">
        <v>4957</v>
      </c>
      <c r="AG711" s="12" t="s">
        <v>4956</v>
      </c>
      <c r="AH711" s="12"/>
      <c r="AI711" s="12" t="s">
        <v>4945</v>
      </c>
      <c r="AJ711" s="12" t="s">
        <v>950</v>
      </c>
      <c r="AK711" s="12" t="s">
        <v>4955</v>
      </c>
      <c r="AL711" s="12" t="s">
        <v>4954</v>
      </c>
    </row>
    <row r="712" spans="1:38" hidden="1" x14ac:dyDescent="0.25">
      <c r="A712" s="17">
        <v>80092126</v>
      </c>
      <c r="B712" s="14">
        <v>56522</v>
      </c>
      <c r="C712" s="12" t="s">
        <v>4945</v>
      </c>
      <c r="D712" s="12" t="s">
        <v>4960</v>
      </c>
      <c r="E712" s="12" t="s">
        <v>934</v>
      </c>
      <c r="F712" s="3" t="s">
        <v>933</v>
      </c>
      <c r="G712" s="12" t="s">
        <v>932</v>
      </c>
      <c r="H712" s="12" t="s">
        <v>3193</v>
      </c>
      <c r="I712" s="12" t="s">
        <v>3192</v>
      </c>
      <c r="J712" s="12" t="s">
        <v>931</v>
      </c>
      <c r="K712" s="12" t="s">
        <v>930</v>
      </c>
      <c r="L712" s="12" t="s">
        <v>929</v>
      </c>
      <c r="M712" s="4">
        <v>1013876</v>
      </c>
      <c r="N712" s="4">
        <v>0</v>
      </c>
      <c r="O712" s="4">
        <v>1013876</v>
      </c>
      <c r="P712" s="4">
        <v>0</v>
      </c>
      <c r="Q712" s="4">
        <v>1013876</v>
      </c>
      <c r="R712" s="68">
        <f t="shared" si="11"/>
        <v>1</v>
      </c>
      <c r="S712" s="3" t="s">
        <v>928</v>
      </c>
      <c r="T712" s="12" t="s">
        <v>7131</v>
      </c>
      <c r="U712" s="12" t="s">
        <v>2514</v>
      </c>
      <c r="V712" s="12" t="s">
        <v>927</v>
      </c>
      <c r="W712" s="12" t="s">
        <v>926</v>
      </c>
      <c r="X712" s="12" t="s">
        <v>2513</v>
      </c>
      <c r="Y712" s="12" t="s">
        <v>925</v>
      </c>
      <c r="Z712" s="12" t="s">
        <v>984</v>
      </c>
      <c r="AA712" s="12" t="s">
        <v>983</v>
      </c>
      <c r="AB712" s="12" t="s">
        <v>936</v>
      </c>
      <c r="AC712" s="13">
        <v>522</v>
      </c>
      <c r="AD712" s="12" t="s">
        <v>4959</v>
      </c>
      <c r="AE712" s="12" t="s">
        <v>4958</v>
      </c>
      <c r="AF712" s="12" t="s">
        <v>4957</v>
      </c>
      <c r="AG712" s="12" t="s">
        <v>4956</v>
      </c>
      <c r="AH712" s="12"/>
      <c r="AI712" s="12" t="s">
        <v>4945</v>
      </c>
      <c r="AJ712" s="12" t="s">
        <v>950</v>
      </c>
      <c r="AK712" s="12" t="s">
        <v>4955</v>
      </c>
      <c r="AL712" s="12" t="s">
        <v>4954</v>
      </c>
    </row>
    <row r="713" spans="1:38" hidden="1" x14ac:dyDescent="0.25">
      <c r="A713" s="17">
        <v>80092126</v>
      </c>
      <c r="B713" s="14">
        <v>56522</v>
      </c>
      <c r="C713" s="12" t="s">
        <v>4945</v>
      </c>
      <c r="D713" s="12" t="s">
        <v>4960</v>
      </c>
      <c r="E713" s="12" t="s">
        <v>934</v>
      </c>
      <c r="F713" s="3" t="s">
        <v>933</v>
      </c>
      <c r="G713" s="12" t="s">
        <v>932</v>
      </c>
      <c r="H713" s="12" t="s">
        <v>938</v>
      </c>
      <c r="I713" s="12" t="s">
        <v>937</v>
      </c>
      <c r="J713" s="12" t="s">
        <v>931</v>
      </c>
      <c r="K713" s="12" t="s">
        <v>930</v>
      </c>
      <c r="L713" s="12" t="s">
        <v>929</v>
      </c>
      <c r="M713" s="4">
        <v>361136</v>
      </c>
      <c r="N713" s="4">
        <v>0</v>
      </c>
      <c r="O713" s="4">
        <v>361136</v>
      </c>
      <c r="P713" s="4">
        <v>0</v>
      </c>
      <c r="Q713" s="4">
        <v>361136</v>
      </c>
      <c r="R713" s="68">
        <f t="shared" si="11"/>
        <v>1</v>
      </c>
      <c r="S713" s="3" t="s">
        <v>928</v>
      </c>
      <c r="T713" s="12" t="s">
        <v>7131</v>
      </c>
      <c r="U713" s="12" t="s">
        <v>2514</v>
      </c>
      <c r="V713" s="12" t="s">
        <v>927</v>
      </c>
      <c r="W713" s="12" t="s">
        <v>926</v>
      </c>
      <c r="X713" s="12" t="s">
        <v>2513</v>
      </c>
      <c r="Y713" s="12" t="s">
        <v>925</v>
      </c>
      <c r="Z713" s="12" t="s">
        <v>984</v>
      </c>
      <c r="AA713" s="12" t="s">
        <v>983</v>
      </c>
      <c r="AB713" s="12" t="s">
        <v>936</v>
      </c>
      <c r="AC713" s="13">
        <v>522</v>
      </c>
      <c r="AD713" s="12" t="s">
        <v>4959</v>
      </c>
      <c r="AE713" s="12" t="s">
        <v>4958</v>
      </c>
      <c r="AF713" s="12" t="s">
        <v>4957</v>
      </c>
      <c r="AG713" s="12" t="s">
        <v>4956</v>
      </c>
      <c r="AH713" s="12"/>
      <c r="AI713" s="12" t="s">
        <v>4945</v>
      </c>
      <c r="AJ713" s="12" t="s">
        <v>950</v>
      </c>
      <c r="AK713" s="12" t="s">
        <v>4955</v>
      </c>
      <c r="AL713" s="12" t="s">
        <v>4954</v>
      </c>
    </row>
    <row r="714" spans="1:38" hidden="1" x14ac:dyDescent="0.25">
      <c r="A714" s="17">
        <v>80092126</v>
      </c>
      <c r="B714" s="14">
        <v>56522</v>
      </c>
      <c r="C714" s="12" t="s">
        <v>4945</v>
      </c>
      <c r="D714" s="12" t="s">
        <v>4960</v>
      </c>
      <c r="E714" s="12" t="s">
        <v>934</v>
      </c>
      <c r="F714" s="3" t="s">
        <v>933</v>
      </c>
      <c r="G714" s="12" t="s">
        <v>932</v>
      </c>
      <c r="H714" s="12" t="s">
        <v>3188</v>
      </c>
      <c r="I714" s="12" t="s">
        <v>3187</v>
      </c>
      <c r="J714" s="12" t="s">
        <v>931</v>
      </c>
      <c r="K714" s="12" t="s">
        <v>930</v>
      </c>
      <c r="L714" s="12" t="s">
        <v>929</v>
      </c>
      <c r="M714" s="4">
        <v>4111653</v>
      </c>
      <c r="N714" s="4">
        <v>0</v>
      </c>
      <c r="O714" s="4">
        <v>4111653</v>
      </c>
      <c r="P714" s="4">
        <v>0</v>
      </c>
      <c r="Q714" s="4">
        <v>4111653</v>
      </c>
      <c r="R714" s="68">
        <f t="shared" si="11"/>
        <v>1</v>
      </c>
      <c r="S714" s="3" t="s">
        <v>928</v>
      </c>
      <c r="T714" s="12" t="s">
        <v>7131</v>
      </c>
      <c r="U714" s="12" t="s">
        <v>2514</v>
      </c>
      <c r="V714" s="12" t="s">
        <v>927</v>
      </c>
      <c r="W714" s="12" t="s">
        <v>926</v>
      </c>
      <c r="X714" s="12" t="s">
        <v>2513</v>
      </c>
      <c r="Y714" s="12" t="s">
        <v>925</v>
      </c>
      <c r="Z714" s="12" t="s">
        <v>984</v>
      </c>
      <c r="AA714" s="12" t="s">
        <v>983</v>
      </c>
      <c r="AB714" s="12" t="s">
        <v>936</v>
      </c>
      <c r="AC714" s="13">
        <v>522</v>
      </c>
      <c r="AD714" s="12" t="s">
        <v>4959</v>
      </c>
      <c r="AE714" s="12" t="s">
        <v>4958</v>
      </c>
      <c r="AF714" s="12" t="s">
        <v>4957</v>
      </c>
      <c r="AG714" s="12" t="s">
        <v>4956</v>
      </c>
      <c r="AH714" s="12"/>
      <c r="AI714" s="12" t="s">
        <v>4945</v>
      </c>
      <c r="AJ714" s="12" t="s">
        <v>950</v>
      </c>
      <c r="AK714" s="12" t="s">
        <v>4955</v>
      </c>
      <c r="AL714" s="12" t="s">
        <v>4954</v>
      </c>
    </row>
    <row r="715" spans="1:38" hidden="1" x14ac:dyDescent="0.25">
      <c r="A715" s="17">
        <v>800170433</v>
      </c>
      <c r="B715" s="14">
        <v>56722</v>
      </c>
      <c r="C715" s="12" t="s">
        <v>4917</v>
      </c>
      <c r="D715" s="12" t="s">
        <v>4953</v>
      </c>
      <c r="E715" s="12" t="s">
        <v>934</v>
      </c>
      <c r="F715" s="3" t="s">
        <v>933</v>
      </c>
      <c r="G715" s="12" t="s">
        <v>932</v>
      </c>
      <c r="H715" s="12" t="s">
        <v>3892</v>
      </c>
      <c r="I715" s="12" t="s">
        <v>3891</v>
      </c>
      <c r="J715" s="12" t="s">
        <v>931</v>
      </c>
      <c r="K715" s="12" t="s">
        <v>930</v>
      </c>
      <c r="L715" s="12" t="s">
        <v>929</v>
      </c>
      <c r="M715" s="4">
        <v>541450</v>
      </c>
      <c r="N715" s="4">
        <v>0</v>
      </c>
      <c r="O715" s="4">
        <v>541450</v>
      </c>
      <c r="P715" s="4">
        <v>0</v>
      </c>
      <c r="Q715" s="4">
        <v>541450</v>
      </c>
      <c r="R715" s="68">
        <f t="shared" si="11"/>
        <v>1</v>
      </c>
      <c r="S715" s="3" t="s">
        <v>957</v>
      </c>
      <c r="T715" s="12" t="s">
        <v>5989</v>
      </c>
      <c r="U715" s="12" t="s">
        <v>956</v>
      </c>
      <c r="V715" s="12" t="s">
        <v>927</v>
      </c>
      <c r="W715" s="12" t="s">
        <v>955</v>
      </c>
      <c r="X715" s="12" t="s">
        <v>3199</v>
      </c>
      <c r="Y715" s="12" t="s">
        <v>925</v>
      </c>
      <c r="Z715" s="12" t="s">
        <v>953</v>
      </c>
      <c r="AA715" s="12" t="s">
        <v>952</v>
      </c>
      <c r="AB715" s="12" t="s">
        <v>4952</v>
      </c>
      <c r="AC715" s="13">
        <v>44622</v>
      </c>
      <c r="AD715" s="12" t="s">
        <v>4951</v>
      </c>
      <c r="AE715" s="12" t="s">
        <v>4950</v>
      </c>
      <c r="AF715" s="12" t="s">
        <v>4949</v>
      </c>
      <c r="AG715" s="12" t="s">
        <v>4948</v>
      </c>
      <c r="AH715" s="12"/>
      <c r="AI715" s="12" t="s">
        <v>4917</v>
      </c>
      <c r="AJ715" s="12" t="s">
        <v>3196</v>
      </c>
      <c r="AK715" s="12" t="s">
        <v>4947</v>
      </c>
      <c r="AL715" s="12" t="s">
        <v>4946</v>
      </c>
    </row>
    <row r="716" spans="1:38" hidden="1" x14ac:dyDescent="0.25">
      <c r="A716" s="17">
        <v>899999094</v>
      </c>
      <c r="B716" s="14">
        <v>57022</v>
      </c>
      <c r="C716" s="12" t="s">
        <v>4917</v>
      </c>
      <c r="D716" s="12" t="s">
        <v>4944</v>
      </c>
      <c r="E716" s="12" t="s">
        <v>934</v>
      </c>
      <c r="F716" s="3" t="s">
        <v>933</v>
      </c>
      <c r="G716" s="12" t="s">
        <v>932</v>
      </c>
      <c r="H716" s="12" t="s">
        <v>999</v>
      </c>
      <c r="I716" s="12" t="s">
        <v>998</v>
      </c>
      <c r="J716" s="12" t="s">
        <v>931</v>
      </c>
      <c r="K716" s="12" t="s">
        <v>930</v>
      </c>
      <c r="L716" s="12" t="s">
        <v>929</v>
      </c>
      <c r="M716" s="4">
        <v>1408956</v>
      </c>
      <c r="N716" s="4">
        <v>0</v>
      </c>
      <c r="O716" s="4">
        <v>1408956</v>
      </c>
      <c r="P716" s="4">
        <v>0</v>
      </c>
      <c r="Q716" s="4">
        <v>1408956</v>
      </c>
      <c r="R716" s="68">
        <f t="shared" si="11"/>
        <v>1</v>
      </c>
      <c r="S716" s="3" t="s">
        <v>957</v>
      </c>
      <c r="T716" s="12" t="s">
        <v>6414</v>
      </c>
      <c r="U716" s="12" t="s">
        <v>3288</v>
      </c>
      <c r="V716" s="12" t="s">
        <v>927</v>
      </c>
      <c r="W716" s="12" t="s">
        <v>955</v>
      </c>
      <c r="X716" s="12" t="s">
        <v>3287</v>
      </c>
      <c r="Y716" s="12" t="s">
        <v>925</v>
      </c>
      <c r="Z716" s="12" t="s">
        <v>994</v>
      </c>
      <c r="AA716" s="12" t="s">
        <v>993</v>
      </c>
      <c r="AB716" s="12" t="s">
        <v>992</v>
      </c>
      <c r="AC716" s="13">
        <v>25122</v>
      </c>
      <c r="AD716" s="12" t="s">
        <v>4943</v>
      </c>
      <c r="AE716" s="12" t="s">
        <v>4942</v>
      </c>
      <c r="AF716" s="12" t="s">
        <v>4941</v>
      </c>
      <c r="AG716" s="12" t="s">
        <v>4940</v>
      </c>
      <c r="AH716" s="12"/>
      <c r="AI716" s="12" t="s">
        <v>4917</v>
      </c>
      <c r="AJ716" s="12" t="s">
        <v>950</v>
      </c>
      <c r="AK716" s="12" t="s">
        <v>4939</v>
      </c>
      <c r="AL716" s="12" t="s">
        <v>4938</v>
      </c>
    </row>
    <row r="717" spans="1:38" hidden="1" x14ac:dyDescent="0.25">
      <c r="A717" s="17">
        <v>52153437</v>
      </c>
      <c r="B717" s="14">
        <v>57122</v>
      </c>
      <c r="C717" s="12" t="s">
        <v>4916</v>
      </c>
      <c r="D717" s="12" t="s">
        <v>4937</v>
      </c>
      <c r="E717" s="12" t="s">
        <v>934</v>
      </c>
      <c r="F717" s="3" t="s">
        <v>933</v>
      </c>
      <c r="G717" s="12" t="s">
        <v>932</v>
      </c>
      <c r="H717" s="12" t="s">
        <v>938</v>
      </c>
      <c r="I717" s="12" t="s">
        <v>937</v>
      </c>
      <c r="J717" s="12" t="s">
        <v>931</v>
      </c>
      <c r="K717" s="12" t="s">
        <v>930</v>
      </c>
      <c r="L717" s="12" t="s">
        <v>929</v>
      </c>
      <c r="M717" s="4">
        <v>865873</v>
      </c>
      <c r="N717" s="4">
        <v>0</v>
      </c>
      <c r="O717" s="4">
        <v>865873</v>
      </c>
      <c r="P717" s="4">
        <v>0</v>
      </c>
      <c r="Q717" s="4">
        <v>865873</v>
      </c>
      <c r="R717" s="68">
        <f t="shared" si="11"/>
        <v>1</v>
      </c>
      <c r="S717" s="3" t="s">
        <v>928</v>
      </c>
      <c r="T717" s="12" t="s">
        <v>7142</v>
      </c>
      <c r="U717" s="12" t="s">
        <v>3444</v>
      </c>
      <c r="V717" s="12" t="s">
        <v>927</v>
      </c>
      <c r="W717" s="12" t="s">
        <v>926</v>
      </c>
      <c r="X717" s="12" t="s">
        <v>3443</v>
      </c>
      <c r="Y717" s="12" t="s">
        <v>925</v>
      </c>
      <c r="Z717" s="12" t="s">
        <v>984</v>
      </c>
      <c r="AA717" s="12" t="s">
        <v>983</v>
      </c>
      <c r="AB717" s="12" t="s">
        <v>936</v>
      </c>
      <c r="AC717" s="13">
        <v>522</v>
      </c>
      <c r="AD717" s="12" t="s">
        <v>4936</v>
      </c>
      <c r="AE717" s="12" t="s">
        <v>4935</v>
      </c>
      <c r="AF717" s="12" t="s">
        <v>4934</v>
      </c>
      <c r="AG717" s="12" t="s">
        <v>4933</v>
      </c>
      <c r="AH717" s="12"/>
      <c r="AI717" s="12" t="s">
        <v>4916</v>
      </c>
      <c r="AJ717" s="12" t="s">
        <v>950</v>
      </c>
      <c r="AK717" s="12" t="s">
        <v>4932</v>
      </c>
      <c r="AL717" s="12" t="s">
        <v>4931</v>
      </c>
    </row>
    <row r="718" spans="1:38" hidden="1" x14ac:dyDescent="0.25">
      <c r="A718" s="17">
        <v>52153437</v>
      </c>
      <c r="B718" s="14">
        <v>57122</v>
      </c>
      <c r="C718" s="12" t="s">
        <v>4916</v>
      </c>
      <c r="D718" s="12" t="s">
        <v>4937</v>
      </c>
      <c r="E718" s="12" t="s">
        <v>934</v>
      </c>
      <c r="F718" s="3" t="s">
        <v>933</v>
      </c>
      <c r="G718" s="12" t="s">
        <v>932</v>
      </c>
      <c r="H718" s="12" t="s">
        <v>3193</v>
      </c>
      <c r="I718" s="12" t="s">
        <v>3192</v>
      </c>
      <c r="J718" s="12" t="s">
        <v>931</v>
      </c>
      <c r="K718" s="12" t="s">
        <v>930</v>
      </c>
      <c r="L718" s="12" t="s">
        <v>929</v>
      </c>
      <c r="M718" s="4">
        <v>2990717</v>
      </c>
      <c r="N718" s="4">
        <v>0</v>
      </c>
      <c r="O718" s="4">
        <v>2990717</v>
      </c>
      <c r="P718" s="4">
        <v>0</v>
      </c>
      <c r="Q718" s="4">
        <v>2990717</v>
      </c>
      <c r="R718" s="68">
        <f t="shared" si="11"/>
        <v>1</v>
      </c>
      <c r="S718" s="3" t="s">
        <v>928</v>
      </c>
      <c r="T718" s="12" t="s">
        <v>7142</v>
      </c>
      <c r="U718" s="12" t="s">
        <v>3444</v>
      </c>
      <c r="V718" s="12" t="s">
        <v>927</v>
      </c>
      <c r="W718" s="12" t="s">
        <v>926</v>
      </c>
      <c r="X718" s="12" t="s">
        <v>3443</v>
      </c>
      <c r="Y718" s="12" t="s">
        <v>925</v>
      </c>
      <c r="Z718" s="12" t="s">
        <v>984</v>
      </c>
      <c r="AA718" s="12" t="s">
        <v>983</v>
      </c>
      <c r="AB718" s="12" t="s">
        <v>936</v>
      </c>
      <c r="AC718" s="13">
        <v>522</v>
      </c>
      <c r="AD718" s="12" t="s">
        <v>4936</v>
      </c>
      <c r="AE718" s="12" t="s">
        <v>4935</v>
      </c>
      <c r="AF718" s="12" t="s">
        <v>4934</v>
      </c>
      <c r="AG718" s="12" t="s">
        <v>4933</v>
      </c>
      <c r="AH718" s="12"/>
      <c r="AI718" s="12" t="s">
        <v>4916</v>
      </c>
      <c r="AJ718" s="12" t="s">
        <v>950</v>
      </c>
      <c r="AK718" s="12" t="s">
        <v>4932</v>
      </c>
      <c r="AL718" s="12" t="s">
        <v>4931</v>
      </c>
    </row>
    <row r="719" spans="1:38" hidden="1" x14ac:dyDescent="0.25">
      <c r="A719" s="17">
        <v>52153437</v>
      </c>
      <c r="B719" s="14">
        <v>57122</v>
      </c>
      <c r="C719" s="12" t="s">
        <v>4916</v>
      </c>
      <c r="D719" s="12" t="s">
        <v>4937</v>
      </c>
      <c r="E719" s="12" t="s">
        <v>934</v>
      </c>
      <c r="F719" s="3" t="s">
        <v>933</v>
      </c>
      <c r="G719" s="12" t="s">
        <v>932</v>
      </c>
      <c r="H719" s="12" t="s">
        <v>963</v>
      </c>
      <c r="I719" s="12" t="s">
        <v>962</v>
      </c>
      <c r="J719" s="12" t="s">
        <v>931</v>
      </c>
      <c r="K719" s="12" t="s">
        <v>930</v>
      </c>
      <c r="L719" s="12" t="s">
        <v>929</v>
      </c>
      <c r="M719" s="4">
        <v>3646998</v>
      </c>
      <c r="N719" s="4">
        <v>0</v>
      </c>
      <c r="O719" s="4">
        <v>3646998</v>
      </c>
      <c r="P719" s="4">
        <v>0</v>
      </c>
      <c r="Q719" s="4">
        <v>3646998</v>
      </c>
      <c r="R719" s="68">
        <f t="shared" si="11"/>
        <v>1</v>
      </c>
      <c r="S719" s="3" t="s">
        <v>928</v>
      </c>
      <c r="T719" s="12" t="s">
        <v>7142</v>
      </c>
      <c r="U719" s="12" t="s">
        <v>3444</v>
      </c>
      <c r="V719" s="12" t="s">
        <v>927</v>
      </c>
      <c r="W719" s="12" t="s">
        <v>926</v>
      </c>
      <c r="X719" s="12" t="s">
        <v>3443</v>
      </c>
      <c r="Y719" s="12" t="s">
        <v>925</v>
      </c>
      <c r="Z719" s="12" t="s">
        <v>984</v>
      </c>
      <c r="AA719" s="12" t="s">
        <v>983</v>
      </c>
      <c r="AB719" s="12" t="s">
        <v>936</v>
      </c>
      <c r="AC719" s="13">
        <v>522</v>
      </c>
      <c r="AD719" s="12" t="s">
        <v>4936</v>
      </c>
      <c r="AE719" s="12" t="s">
        <v>4935</v>
      </c>
      <c r="AF719" s="12" t="s">
        <v>4934</v>
      </c>
      <c r="AG719" s="12" t="s">
        <v>4933</v>
      </c>
      <c r="AH719" s="12"/>
      <c r="AI719" s="12" t="s">
        <v>4916</v>
      </c>
      <c r="AJ719" s="12" t="s">
        <v>950</v>
      </c>
      <c r="AK719" s="12" t="s">
        <v>4932</v>
      </c>
      <c r="AL719" s="12" t="s">
        <v>4931</v>
      </c>
    </row>
    <row r="720" spans="1:38" hidden="1" x14ac:dyDescent="0.25">
      <c r="A720" s="17">
        <v>52153437</v>
      </c>
      <c r="B720" s="14">
        <v>57122</v>
      </c>
      <c r="C720" s="12" t="s">
        <v>4916</v>
      </c>
      <c r="D720" s="12" t="s">
        <v>4937</v>
      </c>
      <c r="E720" s="12" t="s">
        <v>934</v>
      </c>
      <c r="F720" s="3" t="s">
        <v>933</v>
      </c>
      <c r="G720" s="12" t="s">
        <v>932</v>
      </c>
      <c r="H720" s="12" t="s">
        <v>3191</v>
      </c>
      <c r="I720" s="12" t="s">
        <v>3190</v>
      </c>
      <c r="J720" s="12" t="s">
        <v>931</v>
      </c>
      <c r="K720" s="12" t="s">
        <v>930</v>
      </c>
      <c r="L720" s="12" t="s">
        <v>929</v>
      </c>
      <c r="M720" s="4">
        <v>574486</v>
      </c>
      <c r="N720" s="4">
        <v>0</v>
      </c>
      <c r="O720" s="4">
        <v>574486</v>
      </c>
      <c r="P720" s="4">
        <v>0</v>
      </c>
      <c r="Q720" s="4">
        <v>574486</v>
      </c>
      <c r="R720" s="68">
        <f t="shared" si="11"/>
        <v>1</v>
      </c>
      <c r="S720" s="3" t="s">
        <v>928</v>
      </c>
      <c r="T720" s="12" t="s">
        <v>7142</v>
      </c>
      <c r="U720" s="12" t="s">
        <v>3444</v>
      </c>
      <c r="V720" s="12" t="s">
        <v>927</v>
      </c>
      <c r="W720" s="12" t="s">
        <v>926</v>
      </c>
      <c r="X720" s="12" t="s">
        <v>3443</v>
      </c>
      <c r="Y720" s="12" t="s">
        <v>925</v>
      </c>
      <c r="Z720" s="12" t="s">
        <v>984</v>
      </c>
      <c r="AA720" s="12" t="s">
        <v>983</v>
      </c>
      <c r="AB720" s="12" t="s">
        <v>936</v>
      </c>
      <c r="AC720" s="13">
        <v>522</v>
      </c>
      <c r="AD720" s="12" t="s">
        <v>4936</v>
      </c>
      <c r="AE720" s="12" t="s">
        <v>4935</v>
      </c>
      <c r="AF720" s="12" t="s">
        <v>4934</v>
      </c>
      <c r="AG720" s="12" t="s">
        <v>4933</v>
      </c>
      <c r="AH720" s="12"/>
      <c r="AI720" s="12" t="s">
        <v>4916</v>
      </c>
      <c r="AJ720" s="12" t="s">
        <v>950</v>
      </c>
      <c r="AK720" s="12" t="s">
        <v>4932</v>
      </c>
      <c r="AL720" s="12" t="s">
        <v>4931</v>
      </c>
    </row>
    <row r="721" spans="1:38" hidden="1" x14ac:dyDescent="0.25">
      <c r="A721" s="17">
        <v>52153437</v>
      </c>
      <c r="B721" s="14">
        <v>57122</v>
      </c>
      <c r="C721" s="12" t="s">
        <v>4916</v>
      </c>
      <c r="D721" s="12" t="s">
        <v>4937</v>
      </c>
      <c r="E721" s="12" t="s">
        <v>934</v>
      </c>
      <c r="F721" s="3" t="s">
        <v>933</v>
      </c>
      <c r="G721" s="12" t="s">
        <v>932</v>
      </c>
      <c r="H721" s="12" t="s">
        <v>940</v>
      </c>
      <c r="I721" s="12" t="s">
        <v>939</v>
      </c>
      <c r="J721" s="12" t="s">
        <v>931</v>
      </c>
      <c r="K721" s="12" t="s">
        <v>930</v>
      </c>
      <c r="L721" s="12" t="s">
        <v>929</v>
      </c>
      <c r="M721" s="4">
        <v>11829926</v>
      </c>
      <c r="N721" s="4">
        <v>0</v>
      </c>
      <c r="O721" s="4">
        <v>11829926</v>
      </c>
      <c r="P721" s="4">
        <v>0</v>
      </c>
      <c r="Q721" s="4">
        <v>11829926</v>
      </c>
      <c r="R721" s="68">
        <f t="shared" si="11"/>
        <v>1</v>
      </c>
      <c r="S721" s="3" t="s">
        <v>928</v>
      </c>
      <c r="T721" s="12" t="s">
        <v>7142</v>
      </c>
      <c r="U721" s="12" t="s">
        <v>3444</v>
      </c>
      <c r="V721" s="12" t="s">
        <v>927</v>
      </c>
      <c r="W721" s="12" t="s">
        <v>926</v>
      </c>
      <c r="X721" s="12" t="s">
        <v>3443</v>
      </c>
      <c r="Y721" s="12" t="s">
        <v>925</v>
      </c>
      <c r="Z721" s="12" t="s">
        <v>984</v>
      </c>
      <c r="AA721" s="12" t="s">
        <v>983</v>
      </c>
      <c r="AB721" s="12" t="s">
        <v>936</v>
      </c>
      <c r="AC721" s="13">
        <v>522</v>
      </c>
      <c r="AD721" s="12" t="s">
        <v>4936</v>
      </c>
      <c r="AE721" s="12" t="s">
        <v>4935</v>
      </c>
      <c r="AF721" s="12" t="s">
        <v>4934</v>
      </c>
      <c r="AG721" s="12" t="s">
        <v>4933</v>
      </c>
      <c r="AH721" s="12"/>
      <c r="AI721" s="12" t="s">
        <v>4916</v>
      </c>
      <c r="AJ721" s="12" t="s">
        <v>950</v>
      </c>
      <c r="AK721" s="12" t="s">
        <v>4932</v>
      </c>
      <c r="AL721" s="12" t="s">
        <v>4931</v>
      </c>
    </row>
    <row r="722" spans="1:38" hidden="1" x14ac:dyDescent="0.25">
      <c r="A722" s="17">
        <v>52153437</v>
      </c>
      <c r="B722" s="14">
        <v>57122</v>
      </c>
      <c r="C722" s="12" t="s">
        <v>4916</v>
      </c>
      <c r="D722" s="12" t="s">
        <v>4937</v>
      </c>
      <c r="E722" s="12" t="s">
        <v>934</v>
      </c>
      <c r="F722" s="3" t="s">
        <v>933</v>
      </c>
      <c r="G722" s="12" t="s">
        <v>932</v>
      </c>
      <c r="H722" s="12" t="s">
        <v>3188</v>
      </c>
      <c r="I722" s="12" t="s">
        <v>3187</v>
      </c>
      <c r="J722" s="12" t="s">
        <v>931</v>
      </c>
      <c r="K722" s="12" t="s">
        <v>930</v>
      </c>
      <c r="L722" s="12" t="s">
        <v>929</v>
      </c>
      <c r="M722" s="4">
        <v>15413545</v>
      </c>
      <c r="N722" s="4">
        <v>0</v>
      </c>
      <c r="O722" s="4">
        <v>15413545</v>
      </c>
      <c r="P722" s="4">
        <v>0</v>
      </c>
      <c r="Q722" s="4">
        <v>15413545</v>
      </c>
      <c r="R722" s="68">
        <f t="shared" si="11"/>
        <v>1</v>
      </c>
      <c r="S722" s="3" t="s">
        <v>928</v>
      </c>
      <c r="T722" s="12" t="s">
        <v>7142</v>
      </c>
      <c r="U722" s="12" t="s">
        <v>3444</v>
      </c>
      <c r="V722" s="12" t="s">
        <v>927</v>
      </c>
      <c r="W722" s="12" t="s">
        <v>926</v>
      </c>
      <c r="X722" s="12" t="s">
        <v>3443</v>
      </c>
      <c r="Y722" s="12" t="s">
        <v>925</v>
      </c>
      <c r="Z722" s="12" t="s">
        <v>984</v>
      </c>
      <c r="AA722" s="12" t="s">
        <v>983</v>
      </c>
      <c r="AB722" s="12" t="s">
        <v>936</v>
      </c>
      <c r="AC722" s="13">
        <v>522</v>
      </c>
      <c r="AD722" s="12" t="s">
        <v>4936</v>
      </c>
      <c r="AE722" s="12" t="s">
        <v>4935</v>
      </c>
      <c r="AF722" s="12" t="s">
        <v>4934</v>
      </c>
      <c r="AG722" s="12" t="s">
        <v>4933</v>
      </c>
      <c r="AH722" s="12"/>
      <c r="AI722" s="12" t="s">
        <v>4916</v>
      </c>
      <c r="AJ722" s="12" t="s">
        <v>950</v>
      </c>
      <c r="AK722" s="12" t="s">
        <v>4932</v>
      </c>
      <c r="AL722" s="12" t="s">
        <v>4931</v>
      </c>
    </row>
    <row r="723" spans="1:38" hidden="1" x14ac:dyDescent="0.25">
      <c r="A723" s="17">
        <v>800170433</v>
      </c>
      <c r="B723" s="14">
        <v>57322</v>
      </c>
      <c r="C723" s="12" t="s">
        <v>4916</v>
      </c>
      <c r="D723" s="12" t="s">
        <v>4930</v>
      </c>
      <c r="E723" s="12" t="s">
        <v>934</v>
      </c>
      <c r="F723" s="3" t="s">
        <v>933</v>
      </c>
      <c r="G723" s="12" t="s">
        <v>932</v>
      </c>
      <c r="H723" s="12" t="s">
        <v>967</v>
      </c>
      <c r="I723" s="12" t="s">
        <v>966</v>
      </c>
      <c r="J723" s="12" t="s">
        <v>931</v>
      </c>
      <c r="K723" s="12" t="s">
        <v>930</v>
      </c>
      <c r="L723" s="12" t="s">
        <v>929</v>
      </c>
      <c r="M723" s="4">
        <v>936019268</v>
      </c>
      <c r="N723" s="4">
        <v>0</v>
      </c>
      <c r="O723" s="4">
        <v>936019268</v>
      </c>
      <c r="P723" s="4">
        <v>0</v>
      </c>
      <c r="Q723" s="4">
        <v>936019268</v>
      </c>
      <c r="R723" s="68">
        <f t="shared" si="11"/>
        <v>1</v>
      </c>
      <c r="S723" s="3" t="s">
        <v>957</v>
      </c>
      <c r="T723" s="12" t="s">
        <v>5989</v>
      </c>
      <c r="U723" s="12" t="s">
        <v>956</v>
      </c>
      <c r="V723" s="12" t="s">
        <v>927</v>
      </c>
      <c r="W723" s="12" t="s">
        <v>955</v>
      </c>
      <c r="X723" s="12" t="s">
        <v>954</v>
      </c>
      <c r="Y723" s="12" t="s">
        <v>925</v>
      </c>
      <c r="Z723" s="12" t="s">
        <v>953</v>
      </c>
      <c r="AA723" s="12" t="s">
        <v>952</v>
      </c>
      <c r="AB723" s="12" t="s">
        <v>936</v>
      </c>
      <c r="AC723" s="13">
        <v>522</v>
      </c>
      <c r="AD723" s="12" t="s">
        <v>4929</v>
      </c>
      <c r="AE723" s="12" t="s">
        <v>4928</v>
      </c>
      <c r="AF723" s="12" t="s">
        <v>4927</v>
      </c>
      <c r="AG723" s="12" t="s">
        <v>4926</v>
      </c>
      <c r="AH723" s="12" t="s">
        <v>7260</v>
      </c>
      <c r="AI723" s="12" t="s">
        <v>4916</v>
      </c>
      <c r="AJ723" s="12" t="s">
        <v>950</v>
      </c>
      <c r="AK723" s="12" t="s">
        <v>4925</v>
      </c>
      <c r="AL723" s="12" t="s">
        <v>4924</v>
      </c>
    </row>
    <row r="724" spans="1:38" hidden="1" x14ac:dyDescent="0.25">
      <c r="A724" s="17">
        <v>800170433</v>
      </c>
      <c r="B724" s="14">
        <v>57322</v>
      </c>
      <c r="C724" s="12" t="s">
        <v>4916</v>
      </c>
      <c r="D724" s="12" t="s">
        <v>4930</v>
      </c>
      <c r="E724" s="12" t="s">
        <v>934</v>
      </c>
      <c r="F724" s="3" t="s">
        <v>933</v>
      </c>
      <c r="G724" s="12" t="s">
        <v>932</v>
      </c>
      <c r="H724" s="12" t="s">
        <v>965</v>
      </c>
      <c r="I724" s="12" t="s">
        <v>964</v>
      </c>
      <c r="J724" s="12" t="s">
        <v>931</v>
      </c>
      <c r="K724" s="12" t="s">
        <v>930</v>
      </c>
      <c r="L724" s="12" t="s">
        <v>929</v>
      </c>
      <c r="M724" s="4">
        <v>19876291</v>
      </c>
      <c r="N724" s="4">
        <v>0</v>
      </c>
      <c r="O724" s="4">
        <v>19876291</v>
      </c>
      <c r="P724" s="4">
        <v>0</v>
      </c>
      <c r="Q724" s="4">
        <v>19876291</v>
      </c>
      <c r="R724" s="68">
        <f t="shared" si="11"/>
        <v>1</v>
      </c>
      <c r="S724" s="3" t="s">
        <v>957</v>
      </c>
      <c r="T724" s="12" t="s">
        <v>5989</v>
      </c>
      <c r="U724" s="12" t="s">
        <v>956</v>
      </c>
      <c r="V724" s="12" t="s">
        <v>927</v>
      </c>
      <c r="W724" s="12" t="s">
        <v>955</v>
      </c>
      <c r="X724" s="12" t="s">
        <v>954</v>
      </c>
      <c r="Y724" s="12" t="s">
        <v>925</v>
      </c>
      <c r="Z724" s="12" t="s">
        <v>953</v>
      </c>
      <c r="AA724" s="12" t="s">
        <v>952</v>
      </c>
      <c r="AB724" s="12" t="s">
        <v>936</v>
      </c>
      <c r="AC724" s="13">
        <v>522</v>
      </c>
      <c r="AD724" s="12" t="s">
        <v>4929</v>
      </c>
      <c r="AE724" s="12" t="s">
        <v>4928</v>
      </c>
      <c r="AF724" s="12" t="s">
        <v>4927</v>
      </c>
      <c r="AG724" s="12" t="s">
        <v>4926</v>
      </c>
      <c r="AH724" s="12" t="s">
        <v>7260</v>
      </c>
      <c r="AI724" s="12" t="s">
        <v>4916</v>
      </c>
      <c r="AJ724" s="12" t="s">
        <v>950</v>
      </c>
      <c r="AK724" s="12" t="s">
        <v>4925</v>
      </c>
      <c r="AL724" s="12" t="s">
        <v>4924</v>
      </c>
    </row>
    <row r="725" spans="1:38" hidden="1" x14ac:dyDescent="0.25">
      <c r="A725" s="17">
        <v>800170433</v>
      </c>
      <c r="B725" s="14">
        <v>57322</v>
      </c>
      <c r="C725" s="12" t="s">
        <v>4916</v>
      </c>
      <c r="D725" s="12" t="s">
        <v>4930</v>
      </c>
      <c r="E725" s="12" t="s">
        <v>934</v>
      </c>
      <c r="F725" s="3" t="s">
        <v>933</v>
      </c>
      <c r="G725" s="12" t="s">
        <v>932</v>
      </c>
      <c r="H725" s="12" t="s">
        <v>963</v>
      </c>
      <c r="I725" s="12" t="s">
        <v>962</v>
      </c>
      <c r="J725" s="12" t="s">
        <v>931</v>
      </c>
      <c r="K725" s="12" t="s">
        <v>930</v>
      </c>
      <c r="L725" s="12" t="s">
        <v>929</v>
      </c>
      <c r="M725" s="4">
        <v>14659709</v>
      </c>
      <c r="N725" s="4">
        <v>0</v>
      </c>
      <c r="O725" s="4">
        <v>14659709</v>
      </c>
      <c r="P725" s="4">
        <v>0</v>
      </c>
      <c r="Q725" s="4">
        <v>14659709</v>
      </c>
      <c r="R725" s="68">
        <f t="shared" si="11"/>
        <v>1</v>
      </c>
      <c r="S725" s="3" t="s">
        <v>957</v>
      </c>
      <c r="T725" s="12" t="s">
        <v>5989</v>
      </c>
      <c r="U725" s="12" t="s">
        <v>956</v>
      </c>
      <c r="V725" s="12" t="s">
        <v>927</v>
      </c>
      <c r="W725" s="12" t="s">
        <v>955</v>
      </c>
      <c r="X725" s="12" t="s">
        <v>954</v>
      </c>
      <c r="Y725" s="12" t="s">
        <v>925</v>
      </c>
      <c r="Z725" s="12" t="s">
        <v>953</v>
      </c>
      <c r="AA725" s="12" t="s">
        <v>952</v>
      </c>
      <c r="AB725" s="12" t="s">
        <v>936</v>
      </c>
      <c r="AC725" s="13">
        <v>522</v>
      </c>
      <c r="AD725" s="12" t="s">
        <v>4929</v>
      </c>
      <c r="AE725" s="12" t="s">
        <v>4928</v>
      </c>
      <c r="AF725" s="12" t="s">
        <v>4927</v>
      </c>
      <c r="AG725" s="12" t="s">
        <v>4926</v>
      </c>
      <c r="AH725" s="12" t="s">
        <v>7260</v>
      </c>
      <c r="AI725" s="12" t="s">
        <v>4916</v>
      </c>
      <c r="AJ725" s="12" t="s">
        <v>950</v>
      </c>
      <c r="AK725" s="12" t="s">
        <v>4925</v>
      </c>
      <c r="AL725" s="12" t="s">
        <v>4924</v>
      </c>
    </row>
    <row r="726" spans="1:38" hidden="1" x14ac:dyDescent="0.25">
      <c r="A726" s="17">
        <v>800170433</v>
      </c>
      <c r="B726" s="14">
        <v>57322</v>
      </c>
      <c r="C726" s="12" t="s">
        <v>4916</v>
      </c>
      <c r="D726" s="12" t="s">
        <v>4930</v>
      </c>
      <c r="E726" s="12" t="s">
        <v>934</v>
      </c>
      <c r="F726" s="3" t="s">
        <v>933</v>
      </c>
      <c r="G726" s="12" t="s">
        <v>932</v>
      </c>
      <c r="H726" s="12" t="s">
        <v>940</v>
      </c>
      <c r="I726" s="12" t="s">
        <v>939</v>
      </c>
      <c r="J726" s="12" t="s">
        <v>931</v>
      </c>
      <c r="K726" s="12" t="s">
        <v>930</v>
      </c>
      <c r="L726" s="12" t="s">
        <v>929</v>
      </c>
      <c r="M726" s="4">
        <v>12539684</v>
      </c>
      <c r="N726" s="4">
        <v>0</v>
      </c>
      <c r="O726" s="4">
        <v>12539684</v>
      </c>
      <c r="P726" s="4">
        <v>0</v>
      </c>
      <c r="Q726" s="4">
        <v>12539684</v>
      </c>
      <c r="R726" s="68">
        <f t="shared" si="11"/>
        <v>1</v>
      </c>
      <c r="S726" s="3" t="s">
        <v>957</v>
      </c>
      <c r="T726" s="12" t="s">
        <v>5989</v>
      </c>
      <c r="U726" s="12" t="s">
        <v>956</v>
      </c>
      <c r="V726" s="12" t="s">
        <v>927</v>
      </c>
      <c r="W726" s="12" t="s">
        <v>955</v>
      </c>
      <c r="X726" s="12" t="s">
        <v>954</v>
      </c>
      <c r="Y726" s="12" t="s">
        <v>925</v>
      </c>
      <c r="Z726" s="12" t="s">
        <v>953</v>
      </c>
      <c r="AA726" s="12" t="s">
        <v>952</v>
      </c>
      <c r="AB726" s="12" t="s">
        <v>936</v>
      </c>
      <c r="AC726" s="13">
        <v>522</v>
      </c>
      <c r="AD726" s="12" t="s">
        <v>4929</v>
      </c>
      <c r="AE726" s="12" t="s">
        <v>4928</v>
      </c>
      <c r="AF726" s="12" t="s">
        <v>4927</v>
      </c>
      <c r="AG726" s="12" t="s">
        <v>4926</v>
      </c>
      <c r="AH726" s="12" t="s">
        <v>7260</v>
      </c>
      <c r="AI726" s="12" t="s">
        <v>4916</v>
      </c>
      <c r="AJ726" s="12" t="s">
        <v>950</v>
      </c>
      <c r="AK726" s="12" t="s">
        <v>4925</v>
      </c>
      <c r="AL726" s="12" t="s">
        <v>4924</v>
      </c>
    </row>
    <row r="727" spans="1:38" hidden="1" x14ac:dyDescent="0.25">
      <c r="A727" s="17">
        <v>800170433</v>
      </c>
      <c r="B727" s="14">
        <v>57322</v>
      </c>
      <c r="C727" s="12" t="s">
        <v>4916</v>
      </c>
      <c r="D727" s="12" t="s">
        <v>4930</v>
      </c>
      <c r="E727" s="12" t="s">
        <v>934</v>
      </c>
      <c r="F727" s="3" t="s">
        <v>933</v>
      </c>
      <c r="G727" s="12" t="s">
        <v>932</v>
      </c>
      <c r="H727" s="12" t="s">
        <v>961</v>
      </c>
      <c r="I727" s="12" t="s">
        <v>960</v>
      </c>
      <c r="J727" s="12" t="s">
        <v>931</v>
      </c>
      <c r="K727" s="12" t="s">
        <v>930</v>
      </c>
      <c r="L727" s="12" t="s">
        <v>929</v>
      </c>
      <c r="M727" s="4">
        <v>17582418</v>
      </c>
      <c r="N727" s="4">
        <v>0</v>
      </c>
      <c r="O727" s="4">
        <v>17582418</v>
      </c>
      <c r="P727" s="4">
        <v>0</v>
      </c>
      <c r="Q727" s="4">
        <v>17582418</v>
      </c>
      <c r="R727" s="68">
        <f t="shared" si="11"/>
        <v>1</v>
      </c>
      <c r="S727" s="3" t="s">
        <v>957</v>
      </c>
      <c r="T727" s="12" t="s">
        <v>5989</v>
      </c>
      <c r="U727" s="12" t="s">
        <v>956</v>
      </c>
      <c r="V727" s="12" t="s">
        <v>927</v>
      </c>
      <c r="W727" s="12" t="s">
        <v>955</v>
      </c>
      <c r="X727" s="12" t="s">
        <v>954</v>
      </c>
      <c r="Y727" s="12" t="s">
        <v>925</v>
      </c>
      <c r="Z727" s="12" t="s">
        <v>953</v>
      </c>
      <c r="AA727" s="12" t="s">
        <v>952</v>
      </c>
      <c r="AB727" s="12" t="s">
        <v>936</v>
      </c>
      <c r="AC727" s="13">
        <v>522</v>
      </c>
      <c r="AD727" s="12" t="s">
        <v>4929</v>
      </c>
      <c r="AE727" s="12" t="s">
        <v>4928</v>
      </c>
      <c r="AF727" s="12" t="s">
        <v>4927</v>
      </c>
      <c r="AG727" s="12" t="s">
        <v>4926</v>
      </c>
      <c r="AH727" s="12" t="s">
        <v>7260</v>
      </c>
      <c r="AI727" s="12" t="s">
        <v>4916</v>
      </c>
      <c r="AJ727" s="12" t="s">
        <v>950</v>
      </c>
      <c r="AK727" s="12" t="s">
        <v>4925</v>
      </c>
      <c r="AL727" s="12" t="s">
        <v>4924</v>
      </c>
    </row>
    <row r="728" spans="1:38" hidden="1" x14ac:dyDescent="0.25">
      <c r="A728" s="17">
        <v>800170433</v>
      </c>
      <c r="B728" s="14">
        <v>57322</v>
      </c>
      <c r="C728" s="12" t="s">
        <v>4916</v>
      </c>
      <c r="D728" s="12" t="s">
        <v>4930</v>
      </c>
      <c r="E728" s="12" t="s">
        <v>934</v>
      </c>
      <c r="F728" s="3" t="s">
        <v>933</v>
      </c>
      <c r="G728" s="12" t="s">
        <v>932</v>
      </c>
      <c r="H728" s="12" t="s">
        <v>959</v>
      </c>
      <c r="I728" s="12" t="s">
        <v>958</v>
      </c>
      <c r="J728" s="12" t="s">
        <v>931</v>
      </c>
      <c r="K728" s="12" t="s">
        <v>930</v>
      </c>
      <c r="L728" s="12" t="s">
        <v>929</v>
      </c>
      <c r="M728" s="4">
        <v>109725989</v>
      </c>
      <c r="N728" s="4">
        <v>0</v>
      </c>
      <c r="O728" s="4">
        <v>109725989</v>
      </c>
      <c r="P728" s="4">
        <v>0</v>
      </c>
      <c r="Q728" s="4">
        <v>109725989</v>
      </c>
      <c r="R728" s="68">
        <f t="shared" si="11"/>
        <v>1</v>
      </c>
      <c r="S728" s="3" t="s">
        <v>957</v>
      </c>
      <c r="T728" s="12" t="s">
        <v>5989</v>
      </c>
      <c r="U728" s="12" t="s">
        <v>956</v>
      </c>
      <c r="V728" s="12" t="s">
        <v>927</v>
      </c>
      <c r="W728" s="12" t="s">
        <v>955</v>
      </c>
      <c r="X728" s="12" t="s">
        <v>954</v>
      </c>
      <c r="Y728" s="12" t="s">
        <v>925</v>
      </c>
      <c r="Z728" s="12" t="s">
        <v>953</v>
      </c>
      <c r="AA728" s="12" t="s">
        <v>952</v>
      </c>
      <c r="AB728" s="12" t="s">
        <v>936</v>
      </c>
      <c r="AC728" s="13">
        <v>522</v>
      </c>
      <c r="AD728" s="12" t="s">
        <v>4929</v>
      </c>
      <c r="AE728" s="12" t="s">
        <v>4928</v>
      </c>
      <c r="AF728" s="12" t="s">
        <v>4927</v>
      </c>
      <c r="AG728" s="12" t="s">
        <v>4926</v>
      </c>
      <c r="AH728" s="12" t="s">
        <v>7260</v>
      </c>
      <c r="AI728" s="12" t="s">
        <v>4916</v>
      </c>
      <c r="AJ728" s="12" t="s">
        <v>950</v>
      </c>
      <c r="AK728" s="12" t="s">
        <v>4925</v>
      </c>
      <c r="AL728" s="12" t="s">
        <v>4924</v>
      </c>
    </row>
    <row r="729" spans="1:38" hidden="1" x14ac:dyDescent="0.25">
      <c r="A729" s="17">
        <v>800170433</v>
      </c>
      <c r="B729" s="14">
        <v>57322</v>
      </c>
      <c r="C729" s="12" t="s">
        <v>4916</v>
      </c>
      <c r="D729" s="12" t="s">
        <v>4930</v>
      </c>
      <c r="E729" s="12" t="s">
        <v>934</v>
      </c>
      <c r="F729" s="3" t="s">
        <v>933</v>
      </c>
      <c r="G729" s="12" t="s">
        <v>932</v>
      </c>
      <c r="H729" s="12" t="s">
        <v>973</v>
      </c>
      <c r="I729" s="12" t="s">
        <v>972</v>
      </c>
      <c r="J729" s="12" t="s">
        <v>931</v>
      </c>
      <c r="K729" s="12" t="s">
        <v>930</v>
      </c>
      <c r="L729" s="12" t="s">
        <v>929</v>
      </c>
      <c r="M729" s="4">
        <v>9755040</v>
      </c>
      <c r="N729" s="4">
        <v>0</v>
      </c>
      <c r="O729" s="4">
        <v>9755040</v>
      </c>
      <c r="P729" s="4">
        <v>0</v>
      </c>
      <c r="Q729" s="4">
        <v>9755040</v>
      </c>
      <c r="R729" s="68">
        <f t="shared" si="11"/>
        <v>1</v>
      </c>
      <c r="S729" s="3" t="s">
        <v>957</v>
      </c>
      <c r="T729" s="12" t="s">
        <v>5989</v>
      </c>
      <c r="U729" s="12" t="s">
        <v>956</v>
      </c>
      <c r="V729" s="12" t="s">
        <v>927</v>
      </c>
      <c r="W729" s="12" t="s">
        <v>955</v>
      </c>
      <c r="X729" s="12" t="s">
        <v>954</v>
      </c>
      <c r="Y729" s="12" t="s">
        <v>925</v>
      </c>
      <c r="Z729" s="12" t="s">
        <v>953</v>
      </c>
      <c r="AA729" s="12" t="s">
        <v>952</v>
      </c>
      <c r="AB729" s="12" t="s">
        <v>936</v>
      </c>
      <c r="AC729" s="13">
        <v>522</v>
      </c>
      <c r="AD729" s="12" t="s">
        <v>4929</v>
      </c>
      <c r="AE729" s="12" t="s">
        <v>4928</v>
      </c>
      <c r="AF729" s="12" t="s">
        <v>4927</v>
      </c>
      <c r="AG729" s="12" t="s">
        <v>4926</v>
      </c>
      <c r="AH729" s="12" t="s">
        <v>7260</v>
      </c>
      <c r="AI729" s="12" t="s">
        <v>4916</v>
      </c>
      <c r="AJ729" s="12" t="s">
        <v>950</v>
      </c>
      <c r="AK729" s="12" t="s">
        <v>4925</v>
      </c>
      <c r="AL729" s="12" t="s">
        <v>4924</v>
      </c>
    </row>
    <row r="730" spans="1:38" hidden="1" x14ac:dyDescent="0.25">
      <c r="A730" s="17">
        <v>800170433</v>
      </c>
      <c r="B730" s="14">
        <v>57322</v>
      </c>
      <c r="C730" s="12" t="s">
        <v>4916</v>
      </c>
      <c r="D730" s="12" t="s">
        <v>4930</v>
      </c>
      <c r="E730" s="12" t="s">
        <v>934</v>
      </c>
      <c r="F730" s="3" t="s">
        <v>933</v>
      </c>
      <c r="G730" s="12" t="s">
        <v>932</v>
      </c>
      <c r="H730" s="12" t="s">
        <v>977</v>
      </c>
      <c r="I730" s="12" t="s">
        <v>976</v>
      </c>
      <c r="J730" s="12" t="s">
        <v>931</v>
      </c>
      <c r="K730" s="12" t="s">
        <v>930</v>
      </c>
      <c r="L730" s="12" t="s">
        <v>929</v>
      </c>
      <c r="M730" s="4">
        <v>2783044</v>
      </c>
      <c r="N730" s="4">
        <v>0</v>
      </c>
      <c r="O730" s="4">
        <v>2783044</v>
      </c>
      <c r="P730" s="4">
        <v>0</v>
      </c>
      <c r="Q730" s="4">
        <v>2783044</v>
      </c>
      <c r="R730" s="68">
        <f t="shared" si="11"/>
        <v>1</v>
      </c>
      <c r="S730" s="3" t="s">
        <v>957</v>
      </c>
      <c r="T730" s="12" t="s">
        <v>5989</v>
      </c>
      <c r="U730" s="12" t="s">
        <v>956</v>
      </c>
      <c r="V730" s="12" t="s">
        <v>927</v>
      </c>
      <c r="W730" s="12" t="s">
        <v>955</v>
      </c>
      <c r="X730" s="12" t="s">
        <v>954</v>
      </c>
      <c r="Y730" s="12" t="s">
        <v>925</v>
      </c>
      <c r="Z730" s="12" t="s">
        <v>953</v>
      </c>
      <c r="AA730" s="12" t="s">
        <v>952</v>
      </c>
      <c r="AB730" s="12" t="s">
        <v>936</v>
      </c>
      <c r="AC730" s="13">
        <v>522</v>
      </c>
      <c r="AD730" s="12" t="s">
        <v>4929</v>
      </c>
      <c r="AE730" s="12" t="s">
        <v>4928</v>
      </c>
      <c r="AF730" s="12" t="s">
        <v>4927</v>
      </c>
      <c r="AG730" s="12" t="s">
        <v>4926</v>
      </c>
      <c r="AH730" s="12" t="s">
        <v>7260</v>
      </c>
      <c r="AI730" s="12" t="s">
        <v>4916</v>
      </c>
      <c r="AJ730" s="12" t="s">
        <v>950</v>
      </c>
      <c r="AK730" s="12" t="s">
        <v>4925</v>
      </c>
      <c r="AL730" s="12" t="s">
        <v>4924</v>
      </c>
    </row>
    <row r="731" spans="1:38" hidden="1" x14ac:dyDescent="0.25">
      <c r="A731" s="17">
        <v>800170433</v>
      </c>
      <c r="B731" s="14">
        <v>57322</v>
      </c>
      <c r="C731" s="12" t="s">
        <v>4916</v>
      </c>
      <c r="D731" s="12" t="s">
        <v>4930</v>
      </c>
      <c r="E731" s="12" t="s">
        <v>934</v>
      </c>
      <c r="F731" s="3" t="s">
        <v>933</v>
      </c>
      <c r="G731" s="12" t="s">
        <v>932</v>
      </c>
      <c r="H731" s="12" t="s">
        <v>3301</v>
      </c>
      <c r="I731" s="12" t="s">
        <v>3300</v>
      </c>
      <c r="J731" s="12" t="s">
        <v>931</v>
      </c>
      <c r="K731" s="12" t="s">
        <v>930</v>
      </c>
      <c r="L731" s="12" t="s">
        <v>929</v>
      </c>
      <c r="M731" s="4">
        <v>4681912</v>
      </c>
      <c r="N731" s="4">
        <v>0</v>
      </c>
      <c r="O731" s="4">
        <v>4681912</v>
      </c>
      <c r="P731" s="4">
        <v>0</v>
      </c>
      <c r="Q731" s="4">
        <v>4681912</v>
      </c>
      <c r="R731" s="68">
        <f t="shared" si="11"/>
        <v>1</v>
      </c>
      <c r="S731" s="3" t="s">
        <v>957</v>
      </c>
      <c r="T731" s="12" t="s">
        <v>5989</v>
      </c>
      <c r="U731" s="12" t="s">
        <v>956</v>
      </c>
      <c r="V731" s="12" t="s">
        <v>927</v>
      </c>
      <c r="W731" s="12" t="s">
        <v>955</v>
      </c>
      <c r="X731" s="12" t="s">
        <v>954</v>
      </c>
      <c r="Y731" s="12" t="s">
        <v>925</v>
      </c>
      <c r="Z731" s="12" t="s">
        <v>953</v>
      </c>
      <c r="AA731" s="12" t="s">
        <v>952</v>
      </c>
      <c r="AB731" s="12" t="s">
        <v>936</v>
      </c>
      <c r="AC731" s="13">
        <v>522</v>
      </c>
      <c r="AD731" s="12" t="s">
        <v>4929</v>
      </c>
      <c r="AE731" s="12" t="s">
        <v>4928</v>
      </c>
      <c r="AF731" s="12" t="s">
        <v>4927</v>
      </c>
      <c r="AG731" s="12" t="s">
        <v>4926</v>
      </c>
      <c r="AH731" s="12" t="s">
        <v>7260</v>
      </c>
      <c r="AI731" s="12" t="s">
        <v>4916</v>
      </c>
      <c r="AJ731" s="12" t="s">
        <v>950</v>
      </c>
      <c r="AK731" s="12" t="s">
        <v>4925</v>
      </c>
      <c r="AL731" s="12" t="s">
        <v>4924</v>
      </c>
    </row>
    <row r="732" spans="1:38" hidden="1" x14ac:dyDescent="0.25">
      <c r="A732" s="17">
        <v>800170433</v>
      </c>
      <c r="B732" s="14">
        <v>57322</v>
      </c>
      <c r="C732" s="12" t="s">
        <v>4916</v>
      </c>
      <c r="D732" s="12" t="s">
        <v>4930</v>
      </c>
      <c r="E732" s="12" t="s">
        <v>934</v>
      </c>
      <c r="F732" s="3" t="s">
        <v>933</v>
      </c>
      <c r="G732" s="12" t="s">
        <v>932</v>
      </c>
      <c r="H732" s="12" t="s">
        <v>975</v>
      </c>
      <c r="I732" s="12" t="s">
        <v>974</v>
      </c>
      <c r="J732" s="12" t="s">
        <v>931</v>
      </c>
      <c r="K732" s="12" t="s">
        <v>930</v>
      </c>
      <c r="L732" s="12" t="s">
        <v>929</v>
      </c>
      <c r="M732" s="4">
        <v>7569313</v>
      </c>
      <c r="N732" s="4">
        <v>0</v>
      </c>
      <c r="O732" s="4">
        <v>7569313</v>
      </c>
      <c r="P732" s="4">
        <v>0</v>
      </c>
      <c r="Q732" s="4">
        <v>7569313</v>
      </c>
      <c r="R732" s="68">
        <f t="shared" si="11"/>
        <v>1</v>
      </c>
      <c r="S732" s="3" t="s">
        <v>957</v>
      </c>
      <c r="T732" s="12" t="s">
        <v>5989</v>
      </c>
      <c r="U732" s="12" t="s">
        <v>956</v>
      </c>
      <c r="V732" s="12" t="s">
        <v>927</v>
      </c>
      <c r="W732" s="12" t="s">
        <v>955</v>
      </c>
      <c r="X732" s="12" t="s">
        <v>954</v>
      </c>
      <c r="Y732" s="12" t="s">
        <v>925</v>
      </c>
      <c r="Z732" s="12" t="s">
        <v>953</v>
      </c>
      <c r="AA732" s="12" t="s">
        <v>952</v>
      </c>
      <c r="AB732" s="12" t="s">
        <v>936</v>
      </c>
      <c r="AC732" s="13">
        <v>522</v>
      </c>
      <c r="AD732" s="12" t="s">
        <v>4929</v>
      </c>
      <c r="AE732" s="12" t="s">
        <v>4928</v>
      </c>
      <c r="AF732" s="12" t="s">
        <v>4927</v>
      </c>
      <c r="AG732" s="12" t="s">
        <v>4926</v>
      </c>
      <c r="AH732" s="12" t="s">
        <v>7260</v>
      </c>
      <c r="AI732" s="12" t="s">
        <v>4916</v>
      </c>
      <c r="AJ732" s="12" t="s">
        <v>950</v>
      </c>
      <c r="AK732" s="12" t="s">
        <v>4925</v>
      </c>
      <c r="AL732" s="12" t="s">
        <v>4924</v>
      </c>
    </row>
    <row r="733" spans="1:38" hidden="1" x14ac:dyDescent="0.25">
      <c r="A733" s="17">
        <v>800170433</v>
      </c>
      <c r="B733" s="14">
        <v>57322</v>
      </c>
      <c r="C733" s="12" t="s">
        <v>4916</v>
      </c>
      <c r="D733" s="12" t="s">
        <v>4930</v>
      </c>
      <c r="E733" s="12" t="s">
        <v>934</v>
      </c>
      <c r="F733" s="3" t="s">
        <v>933</v>
      </c>
      <c r="G733" s="12" t="s">
        <v>932</v>
      </c>
      <c r="H733" s="12" t="s">
        <v>938</v>
      </c>
      <c r="I733" s="12" t="s">
        <v>937</v>
      </c>
      <c r="J733" s="12" t="s">
        <v>931</v>
      </c>
      <c r="K733" s="12" t="s">
        <v>930</v>
      </c>
      <c r="L733" s="12" t="s">
        <v>929</v>
      </c>
      <c r="M733" s="4">
        <v>1516762</v>
      </c>
      <c r="N733" s="4">
        <v>0</v>
      </c>
      <c r="O733" s="4">
        <v>1516762</v>
      </c>
      <c r="P733" s="4">
        <v>0</v>
      </c>
      <c r="Q733" s="4">
        <v>1516762</v>
      </c>
      <c r="R733" s="68">
        <f t="shared" si="11"/>
        <v>1</v>
      </c>
      <c r="S733" s="3" t="s">
        <v>957</v>
      </c>
      <c r="T733" s="12" t="s">
        <v>5989</v>
      </c>
      <c r="U733" s="12" t="s">
        <v>956</v>
      </c>
      <c r="V733" s="12" t="s">
        <v>927</v>
      </c>
      <c r="W733" s="12" t="s">
        <v>955</v>
      </c>
      <c r="X733" s="12" t="s">
        <v>954</v>
      </c>
      <c r="Y733" s="12" t="s">
        <v>925</v>
      </c>
      <c r="Z733" s="12" t="s">
        <v>953</v>
      </c>
      <c r="AA733" s="12" t="s">
        <v>952</v>
      </c>
      <c r="AB733" s="12" t="s">
        <v>936</v>
      </c>
      <c r="AC733" s="13">
        <v>522</v>
      </c>
      <c r="AD733" s="12" t="s">
        <v>4929</v>
      </c>
      <c r="AE733" s="12" t="s">
        <v>4928</v>
      </c>
      <c r="AF733" s="12" t="s">
        <v>4927</v>
      </c>
      <c r="AG733" s="12" t="s">
        <v>4926</v>
      </c>
      <c r="AH733" s="12" t="s">
        <v>7260</v>
      </c>
      <c r="AI733" s="12" t="s">
        <v>4916</v>
      </c>
      <c r="AJ733" s="12" t="s">
        <v>950</v>
      </c>
      <c r="AK733" s="12" t="s">
        <v>4925</v>
      </c>
      <c r="AL733" s="12" t="s">
        <v>4924</v>
      </c>
    </row>
    <row r="734" spans="1:38" hidden="1" x14ac:dyDescent="0.25">
      <c r="A734" s="17">
        <v>800170433</v>
      </c>
      <c r="B734" s="14">
        <v>57322</v>
      </c>
      <c r="C734" s="12" t="s">
        <v>4916</v>
      </c>
      <c r="D734" s="12" t="s">
        <v>4930</v>
      </c>
      <c r="E734" s="12" t="s">
        <v>934</v>
      </c>
      <c r="F734" s="3" t="s">
        <v>933</v>
      </c>
      <c r="G734" s="12" t="s">
        <v>932</v>
      </c>
      <c r="H734" s="12" t="s">
        <v>971</v>
      </c>
      <c r="I734" s="12" t="s">
        <v>970</v>
      </c>
      <c r="J734" s="12" t="s">
        <v>931</v>
      </c>
      <c r="K734" s="12" t="s">
        <v>930</v>
      </c>
      <c r="L734" s="12" t="s">
        <v>929</v>
      </c>
      <c r="M734" s="4">
        <v>6862624</v>
      </c>
      <c r="N734" s="4">
        <v>-5733633</v>
      </c>
      <c r="O734" s="4">
        <v>1128991</v>
      </c>
      <c r="P734" s="4">
        <v>0</v>
      </c>
      <c r="Q734" s="4">
        <v>1128991</v>
      </c>
      <c r="R734" s="68">
        <f t="shared" si="11"/>
        <v>1</v>
      </c>
      <c r="S734" s="3" t="s">
        <v>957</v>
      </c>
      <c r="T734" s="12" t="s">
        <v>5989</v>
      </c>
      <c r="U734" s="12" t="s">
        <v>956</v>
      </c>
      <c r="V734" s="12" t="s">
        <v>927</v>
      </c>
      <c r="W734" s="12" t="s">
        <v>955</v>
      </c>
      <c r="X734" s="12" t="s">
        <v>954</v>
      </c>
      <c r="Y734" s="12" t="s">
        <v>925</v>
      </c>
      <c r="Z734" s="12" t="s">
        <v>953</v>
      </c>
      <c r="AA734" s="12" t="s">
        <v>952</v>
      </c>
      <c r="AB734" s="12" t="s">
        <v>936</v>
      </c>
      <c r="AC734" s="13">
        <v>522</v>
      </c>
      <c r="AD734" s="12" t="s">
        <v>4929</v>
      </c>
      <c r="AE734" s="12" t="s">
        <v>4928</v>
      </c>
      <c r="AF734" s="12" t="s">
        <v>4927</v>
      </c>
      <c r="AG734" s="12" t="s">
        <v>4926</v>
      </c>
      <c r="AH734" s="12" t="s">
        <v>7260</v>
      </c>
      <c r="AI734" s="12" t="s">
        <v>4916</v>
      </c>
      <c r="AJ734" s="12" t="s">
        <v>950</v>
      </c>
      <c r="AK734" s="12" t="s">
        <v>4925</v>
      </c>
      <c r="AL734" s="12" t="s">
        <v>4924</v>
      </c>
    </row>
    <row r="735" spans="1:38" hidden="1" x14ac:dyDescent="0.25">
      <c r="A735" s="17">
        <v>800170433</v>
      </c>
      <c r="B735" s="14">
        <v>57322</v>
      </c>
      <c r="C735" s="12" t="s">
        <v>4916</v>
      </c>
      <c r="D735" s="12" t="s">
        <v>4930</v>
      </c>
      <c r="E735" s="12" t="s">
        <v>934</v>
      </c>
      <c r="F735" s="3" t="s">
        <v>933</v>
      </c>
      <c r="G735" s="12" t="s">
        <v>932</v>
      </c>
      <c r="H735" s="12" t="s">
        <v>969</v>
      </c>
      <c r="I735" s="12" t="s">
        <v>968</v>
      </c>
      <c r="J735" s="12" t="s">
        <v>931</v>
      </c>
      <c r="K735" s="12" t="s">
        <v>930</v>
      </c>
      <c r="L735" s="12" t="s">
        <v>929</v>
      </c>
      <c r="M735" s="4">
        <v>1748175</v>
      </c>
      <c r="N735" s="4">
        <v>-1748175</v>
      </c>
      <c r="O735" s="4">
        <v>0</v>
      </c>
      <c r="P735" s="4">
        <v>0</v>
      </c>
      <c r="Q735" s="4">
        <v>0</v>
      </c>
      <c r="R735" s="68">
        <f t="shared" si="11"/>
        <v>0</v>
      </c>
      <c r="S735" s="3" t="s">
        <v>957</v>
      </c>
      <c r="T735" s="12" t="s">
        <v>5989</v>
      </c>
      <c r="U735" s="12" t="s">
        <v>956</v>
      </c>
      <c r="V735" s="12" t="s">
        <v>927</v>
      </c>
      <c r="W735" s="12" t="s">
        <v>955</v>
      </c>
      <c r="X735" s="12" t="s">
        <v>954</v>
      </c>
      <c r="Y735" s="12" t="s">
        <v>925</v>
      </c>
      <c r="Z735" s="12" t="s">
        <v>953</v>
      </c>
      <c r="AA735" s="12" t="s">
        <v>952</v>
      </c>
      <c r="AB735" s="12" t="s">
        <v>936</v>
      </c>
      <c r="AC735" s="13">
        <v>522</v>
      </c>
      <c r="AD735" s="12" t="s">
        <v>4929</v>
      </c>
      <c r="AE735" s="12" t="s">
        <v>4928</v>
      </c>
      <c r="AF735" s="12" t="s">
        <v>4927</v>
      </c>
      <c r="AG735" s="12" t="s">
        <v>4926</v>
      </c>
      <c r="AH735" s="12" t="s">
        <v>7260</v>
      </c>
      <c r="AI735" s="12" t="s">
        <v>4916</v>
      </c>
      <c r="AJ735" s="12" t="s">
        <v>950</v>
      </c>
      <c r="AK735" s="12" t="s">
        <v>4925</v>
      </c>
      <c r="AL735" s="12" t="s">
        <v>4924</v>
      </c>
    </row>
    <row r="736" spans="1:38" hidden="1" x14ac:dyDescent="0.25">
      <c r="A736" s="17">
        <v>800170433</v>
      </c>
      <c r="B736" s="14">
        <v>57422</v>
      </c>
      <c r="C736" s="12" t="s">
        <v>4919</v>
      </c>
      <c r="D736" s="12" t="s">
        <v>4923</v>
      </c>
      <c r="E736" s="12" t="s">
        <v>934</v>
      </c>
      <c r="F736" s="3" t="s">
        <v>933</v>
      </c>
      <c r="G736" s="12" t="s">
        <v>932</v>
      </c>
      <c r="H736" s="12" t="s">
        <v>999</v>
      </c>
      <c r="I736" s="12" t="s">
        <v>998</v>
      </c>
      <c r="J736" s="12" t="s">
        <v>931</v>
      </c>
      <c r="K736" s="12" t="s">
        <v>930</v>
      </c>
      <c r="L736" s="12" t="s">
        <v>929</v>
      </c>
      <c r="M736" s="4">
        <v>5635</v>
      </c>
      <c r="N736" s="4">
        <v>0</v>
      </c>
      <c r="O736" s="4">
        <v>5635</v>
      </c>
      <c r="P736" s="4">
        <v>0</v>
      </c>
      <c r="Q736" s="4">
        <v>5635</v>
      </c>
      <c r="R736" s="68">
        <f t="shared" si="11"/>
        <v>1</v>
      </c>
      <c r="S736" s="3" t="s">
        <v>957</v>
      </c>
      <c r="T736" s="12" t="s">
        <v>5989</v>
      </c>
      <c r="U736" s="12" t="s">
        <v>956</v>
      </c>
      <c r="V736" s="12" t="s">
        <v>927</v>
      </c>
      <c r="W736" s="12" t="s">
        <v>955</v>
      </c>
      <c r="X736" s="12" t="s">
        <v>954</v>
      </c>
      <c r="Y736" s="12" t="s">
        <v>925</v>
      </c>
      <c r="Z736" s="12" t="s">
        <v>953</v>
      </c>
      <c r="AA736" s="12" t="s">
        <v>952</v>
      </c>
      <c r="AB736" s="12" t="s">
        <v>992</v>
      </c>
      <c r="AC736" s="13">
        <v>25122</v>
      </c>
      <c r="AD736" s="12" t="s">
        <v>4922</v>
      </c>
      <c r="AE736" s="12" t="s">
        <v>4885</v>
      </c>
      <c r="AF736" s="12" t="s">
        <v>4921</v>
      </c>
      <c r="AG736" s="12" t="s">
        <v>4920</v>
      </c>
      <c r="AH736" s="12"/>
      <c r="AI736" s="12" t="s">
        <v>4919</v>
      </c>
      <c r="AJ736" s="12" t="s">
        <v>3306</v>
      </c>
      <c r="AK736" s="12" t="s">
        <v>3305</v>
      </c>
      <c r="AL736" s="12" t="s">
        <v>4918</v>
      </c>
    </row>
    <row r="737" spans="1:38" hidden="1" x14ac:dyDescent="0.25">
      <c r="A737" s="17">
        <v>899999115</v>
      </c>
      <c r="B737" s="14">
        <v>57822</v>
      </c>
      <c r="C737" s="12" t="s">
        <v>4903</v>
      </c>
      <c r="D737" s="12" t="s">
        <v>4915</v>
      </c>
      <c r="E737" s="12" t="s">
        <v>934</v>
      </c>
      <c r="F737" s="3" t="s">
        <v>933</v>
      </c>
      <c r="G737" s="12" t="s">
        <v>932</v>
      </c>
      <c r="H737" s="12" t="s">
        <v>982</v>
      </c>
      <c r="I737" s="12" t="s">
        <v>981</v>
      </c>
      <c r="J737" s="12" t="s">
        <v>931</v>
      </c>
      <c r="K737" s="12" t="s">
        <v>930</v>
      </c>
      <c r="L737" s="12" t="s">
        <v>929</v>
      </c>
      <c r="M737" s="4">
        <v>1406840</v>
      </c>
      <c r="N737" s="4">
        <v>0</v>
      </c>
      <c r="O737" s="4">
        <v>1406840</v>
      </c>
      <c r="P737" s="4">
        <v>0</v>
      </c>
      <c r="Q737" s="4">
        <v>1406840</v>
      </c>
      <c r="R737" s="68">
        <f t="shared" si="11"/>
        <v>1</v>
      </c>
      <c r="S737" s="3" t="s">
        <v>957</v>
      </c>
      <c r="T737" s="12" t="s">
        <v>6004</v>
      </c>
      <c r="U737" s="12" t="s">
        <v>3373</v>
      </c>
      <c r="V737" s="12" t="s">
        <v>927</v>
      </c>
      <c r="W737" s="12" t="s">
        <v>955</v>
      </c>
      <c r="X737" s="12" t="s">
        <v>3372</v>
      </c>
      <c r="Y737" s="12" t="s">
        <v>925</v>
      </c>
      <c r="Z737" s="12" t="s">
        <v>3264</v>
      </c>
      <c r="AA737" s="12" t="s">
        <v>3263</v>
      </c>
      <c r="AB737" s="12" t="s">
        <v>2631</v>
      </c>
      <c r="AC737" s="13">
        <v>8322</v>
      </c>
      <c r="AD737" s="12" t="s">
        <v>4914</v>
      </c>
      <c r="AE737" s="12" t="s">
        <v>4913</v>
      </c>
      <c r="AF737" s="12" t="s">
        <v>4912</v>
      </c>
      <c r="AG737" s="12" t="s">
        <v>4911</v>
      </c>
      <c r="AH737" s="12"/>
      <c r="AI737" s="12" t="s">
        <v>4903</v>
      </c>
      <c r="AJ737" s="12" t="s">
        <v>950</v>
      </c>
      <c r="AK737" s="12" t="s">
        <v>4910</v>
      </c>
      <c r="AL737" s="12" t="s">
        <v>4909</v>
      </c>
    </row>
    <row r="738" spans="1:38" hidden="1" x14ac:dyDescent="0.25">
      <c r="A738" s="17">
        <v>800170433</v>
      </c>
      <c r="B738" s="14">
        <v>57922</v>
      </c>
      <c r="C738" s="12" t="s">
        <v>4903</v>
      </c>
      <c r="D738" s="12" t="s">
        <v>4908</v>
      </c>
      <c r="E738" s="12" t="s">
        <v>934</v>
      </c>
      <c r="F738" s="3" t="s">
        <v>933</v>
      </c>
      <c r="G738" s="12" t="s">
        <v>932</v>
      </c>
      <c r="H738" s="12" t="s">
        <v>967</v>
      </c>
      <c r="I738" s="12" t="s">
        <v>966</v>
      </c>
      <c r="J738" s="12" t="s">
        <v>931</v>
      </c>
      <c r="K738" s="12" t="s">
        <v>930</v>
      </c>
      <c r="L738" s="12" t="s">
        <v>929</v>
      </c>
      <c r="M738" s="4">
        <v>165472</v>
      </c>
      <c r="N738" s="4">
        <v>0</v>
      </c>
      <c r="O738" s="4">
        <v>165472</v>
      </c>
      <c r="P738" s="4">
        <v>0</v>
      </c>
      <c r="Q738" s="4">
        <v>165472</v>
      </c>
      <c r="R738" s="68">
        <f t="shared" si="11"/>
        <v>1</v>
      </c>
      <c r="S738" s="3" t="s">
        <v>957</v>
      </c>
      <c r="T738" s="12" t="s">
        <v>5989</v>
      </c>
      <c r="U738" s="12" t="s">
        <v>956</v>
      </c>
      <c r="V738" s="12" t="s">
        <v>927</v>
      </c>
      <c r="W738" s="12" t="s">
        <v>955</v>
      </c>
      <c r="X738" s="12" t="s">
        <v>954</v>
      </c>
      <c r="Y738" s="12" t="s">
        <v>925</v>
      </c>
      <c r="Z738" s="12" t="s">
        <v>953</v>
      </c>
      <c r="AA738" s="12" t="s">
        <v>952</v>
      </c>
      <c r="AB738" s="12" t="s">
        <v>936</v>
      </c>
      <c r="AC738" s="13">
        <v>522</v>
      </c>
      <c r="AD738" s="12" t="s">
        <v>4907</v>
      </c>
      <c r="AE738" s="12" t="s">
        <v>4848</v>
      </c>
      <c r="AF738" s="12" t="s">
        <v>4906</v>
      </c>
      <c r="AG738" s="12" t="s">
        <v>4905</v>
      </c>
      <c r="AH738" s="12"/>
      <c r="AI738" s="12" t="s">
        <v>4903</v>
      </c>
      <c r="AJ738" s="12" t="s">
        <v>3306</v>
      </c>
      <c r="AK738" s="12" t="s">
        <v>3305</v>
      </c>
      <c r="AL738" s="12" t="s">
        <v>4904</v>
      </c>
    </row>
    <row r="739" spans="1:38" hidden="1" x14ac:dyDescent="0.25">
      <c r="A739" s="17">
        <v>80087091</v>
      </c>
      <c r="B739" s="14">
        <v>58122</v>
      </c>
      <c r="C739" s="12" t="s">
        <v>4754</v>
      </c>
      <c r="D739" s="12" t="s">
        <v>4902</v>
      </c>
      <c r="E739" s="12" t="s">
        <v>934</v>
      </c>
      <c r="F739" s="3" t="s">
        <v>933</v>
      </c>
      <c r="G739" s="12" t="s">
        <v>932</v>
      </c>
      <c r="H739" s="12" t="s">
        <v>1092</v>
      </c>
      <c r="I739" s="12" t="s">
        <v>1091</v>
      </c>
      <c r="J739" s="12" t="s">
        <v>931</v>
      </c>
      <c r="K739" s="12" t="s">
        <v>930</v>
      </c>
      <c r="L739" s="12" t="s">
        <v>929</v>
      </c>
      <c r="M739" s="4">
        <v>52454246.229999997</v>
      </c>
      <c r="N739" s="4">
        <v>0</v>
      </c>
      <c r="O739" s="4">
        <v>52454246.229999997</v>
      </c>
      <c r="P739" s="4">
        <v>19257676.23</v>
      </c>
      <c r="Q739" s="4">
        <v>33196569.999999996</v>
      </c>
      <c r="R739" s="68">
        <f t="shared" si="11"/>
        <v>0.63286716302128432</v>
      </c>
      <c r="S739" s="3" t="s">
        <v>928</v>
      </c>
      <c r="T739" s="12" t="s">
        <v>7259</v>
      </c>
      <c r="U739" s="12" t="s">
        <v>4901</v>
      </c>
      <c r="V739" s="12" t="s">
        <v>927</v>
      </c>
      <c r="W739" s="12" t="s">
        <v>926</v>
      </c>
      <c r="X739" s="12" t="s">
        <v>4900</v>
      </c>
      <c r="Y739" s="12" t="s">
        <v>925</v>
      </c>
      <c r="Z739" s="12" t="s">
        <v>984</v>
      </c>
      <c r="AA739" s="12" t="s">
        <v>983</v>
      </c>
      <c r="AB739" s="12" t="s">
        <v>1242</v>
      </c>
      <c r="AC739" s="13">
        <v>2522</v>
      </c>
      <c r="AD739" s="12" t="s">
        <v>4899</v>
      </c>
      <c r="AE739" s="12" t="s">
        <v>7258</v>
      </c>
      <c r="AF739" s="12" t="s">
        <v>7257</v>
      </c>
      <c r="AG739" s="12" t="s">
        <v>7256</v>
      </c>
      <c r="AH739" s="12"/>
      <c r="AI739" s="12" t="s">
        <v>4754</v>
      </c>
      <c r="AJ739" s="12" t="s">
        <v>1083</v>
      </c>
      <c r="AK739" s="12" t="s">
        <v>1236</v>
      </c>
      <c r="AL739" s="12" t="s">
        <v>4898</v>
      </c>
    </row>
    <row r="740" spans="1:38" hidden="1" x14ac:dyDescent="0.25">
      <c r="A740" s="17">
        <v>800170433</v>
      </c>
      <c r="B740" s="14">
        <v>58222</v>
      </c>
      <c r="C740" s="12" t="s">
        <v>4752</v>
      </c>
      <c r="D740" s="12" t="s">
        <v>4897</v>
      </c>
      <c r="E740" s="12" t="s">
        <v>934</v>
      </c>
      <c r="F740" s="3" t="s">
        <v>933</v>
      </c>
      <c r="G740" s="12" t="s">
        <v>932</v>
      </c>
      <c r="H740" s="12" t="s">
        <v>3231</v>
      </c>
      <c r="I740" s="12" t="s">
        <v>3230</v>
      </c>
      <c r="J740" s="12" t="s">
        <v>931</v>
      </c>
      <c r="K740" s="12" t="s">
        <v>930</v>
      </c>
      <c r="L740" s="12" t="s">
        <v>929</v>
      </c>
      <c r="M740" s="4">
        <v>79500</v>
      </c>
      <c r="N740" s="4">
        <v>0</v>
      </c>
      <c r="O740" s="4">
        <v>79500</v>
      </c>
      <c r="P740" s="4">
        <v>0</v>
      </c>
      <c r="Q740" s="4">
        <v>79500</v>
      </c>
      <c r="R740" s="68">
        <f t="shared" si="11"/>
        <v>1</v>
      </c>
      <c r="S740" s="3" t="s">
        <v>957</v>
      </c>
      <c r="T740" s="12" t="s">
        <v>5989</v>
      </c>
      <c r="U740" s="12" t="s">
        <v>956</v>
      </c>
      <c r="V740" s="12" t="s">
        <v>927</v>
      </c>
      <c r="W740" s="12" t="s">
        <v>955</v>
      </c>
      <c r="X740" s="12" t="s">
        <v>954</v>
      </c>
      <c r="Y740" s="12" t="s">
        <v>925</v>
      </c>
      <c r="Z740" s="12" t="s">
        <v>953</v>
      </c>
      <c r="AA740" s="12" t="s">
        <v>952</v>
      </c>
      <c r="AB740" s="12" t="s">
        <v>3229</v>
      </c>
      <c r="AC740" s="13">
        <v>37622</v>
      </c>
      <c r="AD740" s="12" t="s">
        <v>2950</v>
      </c>
      <c r="AE740" s="12" t="s">
        <v>4858</v>
      </c>
      <c r="AF740" s="12" t="s">
        <v>4896</v>
      </c>
      <c r="AG740" s="12" t="s">
        <v>4895</v>
      </c>
      <c r="AH740" s="12"/>
      <c r="AI740" s="12" t="s">
        <v>4752</v>
      </c>
      <c r="AJ740" s="12" t="s">
        <v>950</v>
      </c>
      <c r="AK740" s="12" t="s">
        <v>4889</v>
      </c>
      <c r="AL740" s="12" t="s">
        <v>4894</v>
      </c>
    </row>
    <row r="741" spans="1:38" hidden="1" x14ac:dyDescent="0.25">
      <c r="A741" s="17">
        <v>800170433</v>
      </c>
      <c r="B741" s="14">
        <v>58322</v>
      </c>
      <c r="C741" s="12" t="s">
        <v>4752</v>
      </c>
      <c r="D741" s="12" t="s">
        <v>4893</v>
      </c>
      <c r="E741" s="12" t="s">
        <v>934</v>
      </c>
      <c r="F741" s="3" t="s">
        <v>933</v>
      </c>
      <c r="G741" s="12" t="s">
        <v>932</v>
      </c>
      <c r="H741" s="12" t="s">
        <v>3231</v>
      </c>
      <c r="I741" s="12" t="s">
        <v>3230</v>
      </c>
      <c r="J741" s="12" t="s">
        <v>931</v>
      </c>
      <c r="K741" s="12" t="s">
        <v>930</v>
      </c>
      <c r="L741" s="12" t="s">
        <v>929</v>
      </c>
      <c r="M741" s="4">
        <v>318</v>
      </c>
      <c r="N741" s="4">
        <v>0</v>
      </c>
      <c r="O741" s="4">
        <v>318</v>
      </c>
      <c r="P741" s="4">
        <v>0</v>
      </c>
      <c r="Q741" s="4">
        <v>318</v>
      </c>
      <c r="R741" s="68">
        <f t="shared" si="11"/>
        <v>1</v>
      </c>
      <c r="S741" s="3" t="s">
        <v>957</v>
      </c>
      <c r="T741" s="12" t="s">
        <v>5989</v>
      </c>
      <c r="U741" s="12" t="s">
        <v>956</v>
      </c>
      <c r="V741" s="12" t="s">
        <v>927</v>
      </c>
      <c r="W741" s="12" t="s">
        <v>955</v>
      </c>
      <c r="X741" s="12" t="s">
        <v>954</v>
      </c>
      <c r="Y741" s="12" t="s">
        <v>925</v>
      </c>
      <c r="Z741" s="12" t="s">
        <v>953</v>
      </c>
      <c r="AA741" s="12" t="s">
        <v>952</v>
      </c>
      <c r="AB741" s="12" t="s">
        <v>3229</v>
      </c>
      <c r="AC741" s="13">
        <v>37622</v>
      </c>
      <c r="AD741" s="12" t="s">
        <v>4892</v>
      </c>
      <c r="AE741" s="12" t="s">
        <v>4790</v>
      </c>
      <c r="AF741" s="12" t="s">
        <v>4891</v>
      </c>
      <c r="AG741" s="12" t="s">
        <v>4890</v>
      </c>
      <c r="AH741" s="12"/>
      <c r="AI741" s="12" t="s">
        <v>4752</v>
      </c>
      <c r="AJ741" s="12" t="s">
        <v>950</v>
      </c>
      <c r="AK741" s="12" t="s">
        <v>4889</v>
      </c>
      <c r="AL741" s="12" t="s">
        <v>4888</v>
      </c>
    </row>
    <row r="742" spans="1:38" hidden="1" x14ac:dyDescent="0.25">
      <c r="A742" s="17">
        <v>800170433</v>
      </c>
      <c r="B742" s="14">
        <v>58422</v>
      </c>
      <c r="C742" s="12" t="s">
        <v>4752</v>
      </c>
      <c r="D742" s="12" t="s">
        <v>4887</v>
      </c>
      <c r="E742" s="12" t="s">
        <v>934</v>
      </c>
      <c r="F742" s="3" t="s">
        <v>933</v>
      </c>
      <c r="G742" s="12" t="s">
        <v>932</v>
      </c>
      <c r="H742" s="12" t="s">
        <v>3231</v>
      </c>
      <c r="I742" s="12" t="s">
        <v>3230</v>
      </c>
      <c r="J742" s="12" t="s">
        <v>931</v>
      </c>
      <c r="K742" s="12" t="s">
        <v>930</v>
      </c>
      <c r="L742" s="12" t="s">
        <v>929</v>
      </c>
      <c r="M742" s="4">
        <v>954700</v>
      </c>
      <c r="N742" s="4">
        <v>0</v>
      </c>
      <c r="O742" s="4">
        <v>954700</v>
      </c>
      <c r="P742" s="4">
        <v>0</v>
      </c>
      <c r="Q742" s="4">
        <v>954700</v>
      </c>
      <c r="R742" s="68">
        <f t="shared" si="11"/>
        <v>1</v>
      </c>
      <c r="S742" s="3" t="s">
        <v>957</v>
      </c>
      <c r="T742" s="12" t="s">
        <v>5989</v>
      </c>
      <c r="U742" s="12" t="s">
        <v>956</v>
      </c>
      <c r="V742" s="12" t="s">
        <v>927</v>
      </c>
      <c r="W742" s="12" t="s">
        <v>955</v>
      </c>
      <c r="X742" s="12" t="s">
        <v>954</v>
      </c>
      <c r="Y742" s="12" t="s">
        <v>925</v>
      </c>
      <c r="Z742" s="12" t="s">
        <v>953</v>
      </c>
      <c r="AA742" s="12" t="s">
        <v>952</v>
      </c>
      <c r="AB742" s="12" t="s">
        <v>3554</v>
      </c>
      <c r="AC742" s="13">
        <v>40322</v>
      </c>
      <c r="AD742" s="12" t="s">
        <v>4886</v>
      </c>
      <c r="AE742" s="12" t="s">
        <v>4785</v>
      </c>
      <c r="AF742" s="12" t="s">
        <v>4885</v>
      </c>
      <c r="AG742" s="12" t="s">
        <v>4884</v>
      </c>
      <c r="AH742" s="12"/>
      <c r="AI742" s="12" t="s">
        <v>4752</v>
      </c>
      <c r="AJ742" s="12" t="s">
        <v>950</v>
      </c>
      <c r="AK742" s="12" t="s">
        <v>4878</v>
      </c>
      <c r="AL742" s="12" t="s">
        <v>4883</v>
      </c>
    </row>
    <row r="743" spans="1:38" hidden="1" x14ac:dyDescent="0.25">
      <c r="A743" s="17">
        <v>800170433</v>
      </c>
      <c r="B743" s="14">
        <v>58522</v>
      </c>
      <c r="C743" s="12" t="s">
        <v>4752</v>
      </c>
      <c r="D743" s="12" t="s">
        <v>4882</v>
      </c>
      <c r="E743" s="12" t="s">
        <v>934</v>
      </c>
      <c r="F743" s="3" t="s">
        <v>933</v>
      </c>
      <c r="G743" s="12" t="s">
        <v>932</v>
      </c>
      <c r="H743" s="12" t="s">
        <v>3231</v>
      </c>
      <c r="I743" s="12" t="s">
        <v>3230</v>
      </c>
      <c r="J743" s="12" t="s">
        <v>931</v>
      </c>
      <c r="K743" s="12" t="s">
        <v>930</v>
      </c>
      <c r="L743" s="12" t="s">
        <v>929</v>
      </c>
      <c r="M743" s="4">
        <v>3818</v>
      </c>
      <c r="N743" s="4">
        <v>0</v>
      </c>
      <c r="O743" s="4">
        <v>3818</v>
      </c>
      <c r="P743" s="4">
        <v>0</v>
      </c>
      <c r="Q743" s="4">
        <v>3818</v>
      </c>
      <c r="R743" s="68">
        <f t="shared" si="11"/>
        <v>1</v>
      </c>
      <c r="S743" s="3" t="s">
        <v>957</v>
      </c>
      <c r="T743" s="12" t="s">
        <v>5989</v>
      </c>
      <c r="U743" s="12" t="s">
        <v>956</v>
      </c>
      <c r="V743" s="12" t="s">
        <v>927</v>
      </c>
      <c r="W743" s="12" t="s">
        <v>955</v>
      </c>
      <c r="X743" s="12" t="s">
        <v>954</v>
      </c>
      <c r="Y743" s="12" t="s">
        <v>925</v>
      </c>
      <c r="Z743" s="12" t="s">
        <v>953</v>
      </c>
      <c r="AA743" s="12" t="s">
        <v>952</v>
      </c>
      <c r="AB743" s="12" t="s">
        <v>3554</v>
      </c>
      <c r="AC743" s="13">
        <v>40322</v>
      </c>
      <c r="AD743" s="12" t="s">
        <v>4881</v>
      </c>
      <c r="AE743" s="12" t="s">
        <v>4838</v>
      </c>
      <c r="AF743" s="12" t="s">
        <v>4880</v>
      </c>
      <c r="AG743" s="12" t="s">
        <v>4879</v>
      </c>
      <c r="AH743" s="12"/>
      <c r="AI743" s="12" t="s">
        <v>4752</v>
      </c>
      <c r="AJ743" s="12" t="s">
        <v>950</v>
      </c>
      <c r="AK743" s="12" t="s">
        <v>4878</v>
      </c>
      <c r="AL743" s="12" t="s">
        <v>4877</v>
      </c>
    </row>
    <row r="744" spans="1:38" hidden="1" x14ac:dyDescent="0.25">
      <c r="A744" s="17">
        <v>1030629827</v>
      </c>
      <c r="B744" s="14">
        <v>58622</v>
      </c>
      <c r="C744" s="12" t="s">
        <v>4862</v>
      </c>
      <c r="D744" s="12" t="s">
        <v>4876</v>
      </c>
      <c r="E744" s="12" t="s">
        <v>934</v>
      </c>
      <c r="F744" s="3" t="s">
        <v>933</v>
      </c>
      <c r="G744" s="12" t="s">
        <v>932</v>
      </c>
      <c r="H744" s="12" t="s">
        <v>938</v>
      </c>
      <c r="I744" s="12" t="s">
        <v>937</v>
      </c>
      <c r="J744" s="12" t="s">
        <v>931</v>
      </c>
      <c r="K744" s="12" t="s">
        <v>930</v>
      </c>
      <c r="L744" s="12" t="s">
        <v>929</v>
      </c>
      <c r="M744" s="4">
        <v>232909</v>
      </c>
      <c r="N744" s="4">
        <v>0</v>
      </c>
      <c r="O744" s="4">
        <v>232909</v>
      </c>
      <c r="P744" s="4">
        <v>0</v>
      </c>
      <c r="Q744" s="4">
        <v>232909</v>
      </c>
      <c r="R744" s="68">
        <f t="shared" si="11"/>
        <v>1</v>
      </c>
      <c r="S744" s="3" t="s">
        <v>928</v>
      </c>
      <c r="T744" s="12" t="s">
        <v>7147</v>
      </c>
      <c r="U744" s="12" t="s">
        <v>3497</v>
      </c>
      <c r="V744" s="12" t="s">
        <v>927</v>
      </c>
      <c r="W744" s="12" t="s">
        <v>926</v>
      </c>
      <c r="X744" s="12" t="s">
        <v>3496</v>
      </c>
      <c r="Y744" s="12" t="s">
        <v>925</v>
      </c>
      <c r="Z744" s="12" t="s">
        <v>947</v>
      </c>
      <c r="AA744" s="12" t="s">
        <v>946</v>
      </c>
      <c r="AB744" s="12" t="s">
        <v>936</v>
      </c>
      <c r="AC744" s="13">
        <v>522</v>
      </c>
      <c r="AD744" s="12" t="s">
        <v>4875</v>
      </c>
      <c r="AE744" s="12" t="s">
        <v>4874</v>
      </c>
      <c r="AF744" s="12" t="s">
        <v>4873</v>
      </c>
      <c r="AG744" s="12" t="s">
        <v>4872</v>
      </c>
      <c r="AH744" s="12"/>
      <c r="AI744" s="12" t="s">
        <v>4862</v>
      </c>
      <c r="AJ744" s="12" t="s">
        <v>3196</v>
      </c>
      <c r="AK744" s="12" t="s">
        <v>4871</v>
      </c>
      <c r="AL744" s="12" t="s">
        <v>4870</v>
      </c>
    </row>
    <row r="745" spans="1:38" hidden="1" x14ac:dyDescent="0.25">
      <c r="A745" s="17">
        <v>1030629827</v>
      </c>
      <c r="B745" s="14">
        <v>58622</v>
      </c>
      <c r="C745" s="12" t="s">
        <v>4862</v>
      </c>
      <c r="D745" s="12" t="s">
        <v>4876</v>
      </c>
      <c r="E745" s="12" t="s">
        <v>934</v>
      </c>
      <c r="F745" s="3" t="s">
        <v>933</v>
      </c>
      <c r="G745" s="12" t="s">
        <v>932</v>
      </c>
      <c r="H745" s="12" t="s">
        <v>3193</v>
      </c>
      <c r="I745" s="12" t="s">
        <v>3192</v>
      </c>
      <c r="J745" s="12" t="s">
        <v>931</v>
      </c>
      <c r="K745" s="12" t="s">
        <v>930</v>
      </c>
      <c r="L745" s="12" t="s">
        <v>929</v>
      </c>
      <c r="M745" s="4">
        <v>595782</v>
      </c>
      <c r="N745" s="4">
        <v>0</v>
      </c>
      <c r="O745" s="4">
        <v>595782</v>
      </c>
      <c r="P745" s="4">
        <v>0</v>
      </c>
      <c r="Q745" s="4">
        <v>595782</v>
      </c>
      <c r="R745" s="68">
        <f t="shared" si="11"/>
        <v>1</v>
      </c>
      <c r="S745" s="3" t="s">
        <v>928</v>
      </c>
      <c r="T745" s="12" t="s">
        <v>7147</v>
      </c>
      <c r="U745" s="12" t="s">
        <v>3497</v>
      </c>
      <c r="V745" s="12" t="s">
        <v>927</v>
      </c>
      <c r="W745" s="12" t="s">
        <v>926</v>
      </c>
      <c r="X745" s="12" t="s">
        <v>3496</v>
      </c>
      <c r="Y745" s="12" t="s">
        <v>925</v>
      </c>
      <c r="Z745" s="12" t="s">
        <v>947</v>
      </c>
      <c r="AA745" s="12" t="s">
        <v>946</v>
      </c>
      <c r="AB745" s="12" t="s">
        <v>936</v>
      </c>
      <c r="AC745" s="13">
        <v>522</v>
      </c>
      <c r="AD745" s="12" t="s">
        <v>4875</v>
      </c>
      <c r="AE745" s="12" t="s">
        <v>4874</v>
      </c>
      <c r="AF745" s="12" t="s">
        <v>4873</v>
      </c>
      <c r="AG745" s="12" t="s">
        <v>4872</v>
      </c>
      <c r="AH745" s="12"/>
      <c r="AI745" s="12" t="s">
        <v>4862</v>
      </c>
      <c r="AJ745" s="12" t="s">
        <v>3196</v>
      </c>
      <c r="AK745" s="12" t="s">
        <v>4871</v>
      </c>
      <c r="AL745" s="12" t="s">
        <v>4870</v>
      </c>
    </row>
    <row r="746" spans="1:38" hidden="1" x14ac:dyDescent="0.25">
      <c r="A746" s="17">
        <v>1030629827</v>
      </c>
      <c r="B746" s="14">
        <v>58622</v>
      </c>
      <c r="C746" s="12" t="s">
        <v>4862</v>
      </c>
      <c r="D746" s="12" t="s">
        <v>4876</v>
      </c>
      <c r="E746" s="12" t="s">
        <v>934</v>
      </c>
      <c r="F746" s="3" t="s">
        <v>933</v>
      </c>
      <c r="G746" s="12" t="s">
        <v>932</v>
      </c>
      <c r="H746" s="12" t="s">
        <v>963</v>
      </c>
      <c r="I746" s="12" t="s">
        <v>962</v>
      </c>
      <c r="J746" s="12" t="s">
        <v>931</v>
      </c>
      <c r="K746" s="12" t="s">
        <v>930</v>
      </c>
      <c r="L746" s="12" t="s">
        <v>929</v>
      </c>
      <c r="M746" s="4">
        <v>37964</v>
      </c>
      <c r="N746" s="4">
        <v>0</v>
      </c>
      <c r="O746" s="4">
        <v>37964</v>
      </c>
      <c r="P746" s="4">
        <v>0</v>
      </c>
      <c r="Q746" s="4">
        <v>37964</v>
      </c>
      <c r="R746" s="68">
        <f t="shared" si="11"/>
        <v>1</v>
      </c>
      <c r="S746" s="3" t="s">
        <v>928</v>
      </c>
      <c r="T746" s="12" t="s">
        <v>7147</v>
      </c>
      <c r="U746" s="12" t="s">
        <v>3497</v>
      </c>
      <c r="V746" s="12" t="s">
        <v>927</v>
      </c>
      <c r="W746" s="12" t="s">
        <v>926</v>
      </c>
      <c r="X746" s="12" t="s">
        <v>3496</v>
      </c>
      <c r="Y746" s="12" t="s">
        <v>925</v>
      </c>
      <c r="Z746" s="12" t="s">
        <v>947</v>
      </c>
      <c r="AA746" s="12" t="s">
        <v>946</v>
      </c>
      <c r="AB746" s="12" t="s">
        <v>936</v>
      </c>
      <c r="AC746" s="13">
        <v>522</v>
      </c>
      <c r="AD746" s="12" t="s">
        <v>4875</v>
      </c>
      <c r="AE746" s="12" t="s">
        <v>4874</v>
      </c>
      <c r="AF746" s="12" t="s">
        <v>4873</v>
      </c>
      <c r="AG746" s="12" t="s">
        <v>4872</v>
      </c>
      <c r="AH746" s="12"/>
      <c r="AI746" s="12" t="s">
        <v>4862</v>
      </c>
      <c r="AJ746" s="12" t="s">
        <v>3196</v>
      </c>
      <c r="AK746" s="12" t="s">
        <v>4871</v>
      </c>
      <c r="AL746" s="12" t="s">
        <v>4870</v>
      </c>
    </row>
    <row r="747" spans="1:38" hidden="1" x14ac:dyDescent="0.25">
      <c r="A747" s="17">
        <v>1030629827</v>
      </c>
      <c r="B747" s="14">
        <v>58622</v>
      </c>
      <c r="C747" s="12" t="s">
        <v>4862</v>
      </c>
      <c r="D747" s="12" t="s">
        <v>4876</v>
      </c>
      <c r="E747" s="12" t="s">
        <v>934</v>
      </c>
      <c r="F747" s="3" t="s">
        <v>933</v>
      </c>
      <c r="G747" s="12" t="s">
        <v>932</v>
      </c>
      <c r="H747" s="12" t="s">
        <v>3191</v>
      </c>
      <c r="I747" s="12" t="s">
        <v>3190</v>
      </c>
      <c r="J747" s="12" t="s">
        <v>931</v>
      </c>
      <c r="K747" s="12" t="s">
        <v>930</v>
      </c>
      <c r="L747" s="12" t="s">
        <v>929</v>
      </c>
      <c r="M747" s="4">
        <v>231818</v>
      </c>
      <c r="N747" s="4">
        <v>0</v>
      </c>
      <c r="O747" s="4">
        <v>231818</v>
      </c>
      <c r="P747" s="4">
        <v>0</v>
      </c>
      <c r="Q747" s="4">
        <v>231818</v>
      </c>
      <c r="R747" s="68">
        <f t="shared" si="11"/>
        <v>1</v>
      </c>
      <c r="S747" s="3" t="s">
        <v>928</v>
      </c>
      <c r="T747" s="12" t="s">
        <v>7147</v>
      </c>
      <c r="U747" s="12" t="s">
        <v>3497</v>
      </c>
      <c r="V747" s="12" t="s">
        <v>927</v>
      </c>
      <c r="W747" s="12" t="s">
        <v>926</v>
      </c>
      <c r="X747" s="12" t="s">
        <v>3496</v>
      </c>
      <c r="Y747" s="12" t="s">
        <v>925</v>
      </c>
      <c r="Z747" s="12" t="s">
        <v>947</v>
      </c>
      <c r="AA747" s="12" t="s">
        <v>946</v>
      </c>
      <c r="AB747" s="12" t="s">
        <v>936</v>
      </c>
      <c r="AC747" s="13">
        <v>522</v>
      </c>
      <c r="AD747" s="12" t="s">
        <v>4875</v>
      </c>
      <c r="AE747" s="12" t="s">
        <v>4874</v>
      </c>
      <c r="AF747" s="12" t="s">
        <v>4873</v>
      </c>
      <c r="AG747" s="12" t="s">
        <v>4872</v>
      </c>
      <c r="AH747" s="12"/>
      <c r="AI747" s="12" t="s">
        <v>4862</v>
      </c>
      <c r="AJ747" s="12" t="s">
        <v>3196</v>
      </c>
      <c r="AK747" s="12" t="s">
        <v>4871</v>
      </c>
      <c r="AL747" s="12" t="s">
        <v>4870</v>
      </c>
    </row>
    <row r="748" spans="1:38" hidden="1" x14ac:dyDescent="0.25">
      <c r="A748" s="17">
        <v>1030629827</v>
      </c>
      <c r="B748" s="14">
        <v>58622</v>
      </c>
      <c r="C748" s="12" t="s">
        <v>4862</v>
      </c>
      <c r="D748" s="12" t="s">
        <v>4876</v>
      </c>
      <c r="E748" s="12" t="s">
        <v>934</v>
      </c>
      <c r="F748" s="3" t="s">
        <v>933</v>
      </c>
      <c r="G748" s="12" t="s">
        <v>932</v>
      </c>
      <c r="H748" s="12" t="s">
        <v>940</v>
      </c>
      <c r="I748" s="12" t="s">
        <v>939</v>
      </c>
      <c r="J748" s="12" t="s">
        <v>931</v>
      </c>
      <c r="K748" s="12" t="s">
        <v>930</v>
      </c>
      <c r="L748" s="12" t="s">
        <v>929</v>
      </c>
      <c r="M748" s="4">
        <v>2145651</v>
      </c>
      <c r="N748" s="4">
        <v>0</v>
      </c>
      <c r="O748" s="4">
        <v>2145651</v>
      </c>
      <c r="P748" s="4">
        <v>0</v>
      </c>
      <c r="Q748" s="4">
        <v>2145651</v>
      </c>
      <c r="R748" s="68">
        <f t="shared" si="11"/>
        <v>1</v>
      </c>
      <c r="S748" s="3" t="s">
        <v>928</v>
      </c>
      <c r="T748" s="12" t="s">
        <v>7147</v>
      </c>
      <c r="U748" s="12" t="s">
        <v>3497</v>
      </c>
      <c r="V748" s="12" t="s">
        <v>927</v>
      </c>
      <c r="W748" s="12" t="s">
        <v>926</v>
      </c>
      <c r="X748" s="12" t="s">
        <v>3496</v>
      </c>
      <c r="Y748" s="12" t="s">
        <v>925</v>
      </c>
      <c r="Z748" s="12" t="s">
        <v>947</v>
      </c>
      <c r="AA748" s="12" t="s">
        <v>946</v>
      </c>
      <c r="AB748" s="12" t="s">
        <v>936</v>
      </c>
      <c r="AC748" s="13">
        <v>522</v>
      </c>
      <c r="AD748" s="12" t="s">
        <v>4875</v>
      </c>
      <c r="AE748" s="12" t="s">
        <v>4874</v>
      </c>
      <c r="AF748" s="12" t="s">
        <v>4873</v>
      </c>
      <c r="AG748" s="12" t="s">
        <v>4872</v>
      </c>
      <c r="AH748" s="12"/>
      <c r="AI748" s="12" t="s">
        <v>4862</v>
      </c>
      <c r="AJ748" s="12" t="s">
        <v>3196</v>
      </c>
      <c r="AK748" s="12" t="s">
        <v>4871</v>
      </c>
      <c r="AL748" s="12" t="s">
        <v>4870</v>
      </c>
    </row>
    <row r="749" spans="1:38" hidden="1" x14ac:dyDescent="0.25">
      <c r="A749" s="17">
        <v>1030629827</v>
      </c>
      <c r="B749" s="14">
        <v>58622</v>
      </c>
      <c r="C749" s="12" t="s">
        <v>4862</v>
      </c>
      <c r="D749" s="12" t="s">
        <v>4876</v>
      </c>
      <c r="E749" s="12" t="s">
        <v>934</v>
      </c>
      <c r="F749" s="3" t="s">
        <v>933</v>
      </c>
      <c r="G749" s="12" t="s">
        <v>932</v>
      </c>
      <c r="H749" s="12" t="s">
        <v>3188</v>
      </c>
      <c r="I749" s="12" t="s">
        <v>3187</v>
      </c>
      <c r="J749" s="12" t="s">
        <v>931</v>
      </c>
      <c r="K749" s="12" t="s">
        <v>930</v>
      </c>
      <c r="L749" s="12" t="s">
        <v>929</v>
      </c>
      <c r="M749" s="4">
        <v>3055121</v>
      </c>
      <c r="N749" s="4">
        <v>0</v>
      </c>
      <c r="O749" s="4">
        <v>3055121</v>
      </c>
      <c r="P749" s="4">
        <v>0</v>
      </c>
      <c r="Q749" s="4">
        <v>3055121</v>
      </c>
      <c r="R749" s="68">
        <f t="shared" si="11"/>
        <v>1</v>
      </c>
      <c r="S749" s="3" t="s">
        <v>928</v>
      </c>
      <c r="T749" s="12" t="s">
        <v>7147</v>
      </c>
      <c r="U749" s="12" t="s">
        <v>3497</v>
      </c>
      <c r="V749" s="12" t="s">
        <v>927</v>
      </c>
      <c r="W749" s="12" t="s">
        <v>926</v>
      </c>
      <c r="X749" s="12" t="s">
        <v>3496</v>
      </c>
      <c r="Y749" s="12" t="s">
        <v>925</v>
      </c>
      <c r="Z749" s="12" t="s">
        <v>947</v>
      </c>
      <c r="AA749" s="12" t="s">
        <v>946</v>
      </c>
      <c r="AB749" s="12" t="s">
        <v>936</v>
      </c>
      <c r="AC749" s="13">
        <v>522</v>
      </c>
      <c r="AD749" s="12" t="s">
        <v>4875</v>
      </c>
      <c r="AE749" s="12" t="s">
        <v>4874</v>
      </c>
      <c r="AF749" s="12" t="s">
        <v>4873</v>
      </c>
      <c r="AG749" s="12" t="s">
        <v>4872</v>
      </c>
      <c r="AH749" s="12"/>
      <c r="AI749" s="12" t="s">
        <v>4862</v>
      </c>
      <c r="AJ749" s="12" t="s">
        <v>3196</v>
      </c>
      <c r="AK749" s="12" t="s">
        <v>4871</v>
      </c>
      <c r="AL749" s="12" t="s">
        <v>4870</v>
      </c>
    </row>
    <row r="750" spans="1:38" hidden="1" x14ac:dyDescent="0.25">
      <c r="A750" s="17">
        <v>80086267</v>
      </c>
      <c r="B750" s="14">
        <v>58722</v>
      </c>
      <c r="C750" s="12" t="s">
        <v>4862</v>
      </c>
      <c r="D750" s="12" t="s">
        <v>4869</v>
      </c>
      <c r="E750" s="12" t="s">
        <v>934</v>
      </c>
      <c r="F750" s="3" t="s">
        <v>933</v>
      </c>
      <c r="G750" s="12" t="s">
        <v>932</v>
      </c>
      <c r="H750" s="12" t="s">
        <v>938</v>
      </c>
      <c r="I750" s="12" t="s">
        <v>937</v>
      </c>
      <c r="J750" s="12" t="s">
        <v>931</v>
      </c>
      <c r="K750" s="12" t="s">
        <v>930</v>
      </c>
      <c r="L750" s="12" t="s">
        <v>929</v>
      </c>
      <c r="M750" s="4">
        <v>1300808</v>
      </c>
      <c r="N750" s="4">
        <v>0</v>
      </c>
      <c r="O750" s="4">
        <v>1300808</v>
      </c>
      <c r="P750" s="4">
        <v>0</v>
      </c>
      <c r="Q750" s="4">
        <v>1300808</v>
      </c>
      <c r="R750" s="68">
        <f t="shared" si="11"/>
        <v>1</v>
      </c>
      <c r="S750" s="3" t="s">
        <v>928</v>
      </c>
      <c r="T750" s="12" t="s">
        <v>7148</v>
      </c>
      <c r="U750" s="12" t="s">
        <v>3505</v>
      </c>
      <c r="V750" s="12" t="s">
        <v>927</v>
      </c>
      <c r="W750" s="12" t="s">
        <v>926</v>
      </c>
      <c r="X750" s="12" t="s">
        <v>3504</v>
      </c>
      <c r="Y750" s="12" t="s">
        <v>925</v>
      </c>
      <c r="Z750" s="12" t="s">
        <v>924</v>
      </c>
      <c r="AA750" s="12" t="s">
        <v>923</v>
      </c>
      <c r="AB750" s="12" t="s">
        <v>936</v>
      </c>
      <c r="AC750" s="13">
        <v>522</v>
      </c>
      <c r="AD750" s="12" t="s">
        <v>4868</v>
      </c>
      <c r="AE750" s="12" t="s">
        <v>4867</v>
      </c>
      <c r="AF750" s="12" t="s">
        <v>4866</v>
      </c>
      <c r="AG750" s="12" t="s">
        <v>4865</v>
      </c>
      <c r="AH750" s="12"/>
      <c r="AI750" s="12" t="s">
        <v>4862</v>
      </c>
      <c r="AJ750" s="12" t="s">
        <v>950</v>
      </c>
      <c r="AK750" s="12" t="s">
        <v>4864</v>
      </c>
      <c r="AL750" s="12" t="s">
        <v>4863</v>
      </c>
    </row>
    <row r="751" spans="1:38" hidden="1" x14ac:dyDescent="0.25">
      <c r="A751" s="17">
        <v>80086267</v>
      </c>
      <c r="B751" s="14">
        <v>58722</v>
      </c>
      <c r="C751" s="12" t="s">
        <v>4862</v>
      </c>
      <c r="D751" s="12" t="s">
        <v>4869</v>
      </c>
      <c r="E751" s="12" t="s">
        <v>934</v>
      </c>
      <c r="F751" s="3" t="s">
        <v>933</v>
      </c>
      <c r="G751" s="12" t="s">
        <v>932</v>
      </c>
      <c r="H751" s="12" t="s">
        <v>3193</v>
      </c>
      <c r="I751" s="12" t="s">
        <v>3192</v>
      </c>
      <c r="J751" s="12" t="s">
        <v>931</v>
      </c>
      <c r="K751" s="12" t="s">
        <v>930</v>
      </c>
      <c r="L751" s="12" t="s">
        <v>929</v>
      </c>
      <c r="M751" s="4">
        <v>3813565</v>
      </c>
      <c r="N751" s="4">
        <v>0</v>
      </c>
      <c r="O751" s="4">
        <v>3813565</v>
      </c>
      <c r="P751" s="4">
        <v>0</v>
      </c>
      <c r="Q751" s="4">
        <v>3813565</v>
      </c>
      <c r="R751" s="68">
        <f t="shared" si="11"/>
        <v>1</v>
      </c>
      <c r="S751" s="3" t="s">
        <v>928</v>
      </c>
      <c r="T751" s="12" t="s">
        <v>7148</v>
      </c>
      <c r="U751" s="12" t="s">
        <v>3505</v>
      </c>
      <c r="V751" s="12" t="s">
        <v>927</v>
      </c>
      <c r="W751" s="12" t="s">
        <v>926</v>
      </c>
      <c r="X751" s="12" t="s">
        <v>3504</v>
      </c>
      <c r="Y751" s="12" t="s">
        <v>925</v>
      </c>
      <c r="Z751" s="12" t="s">
        <v>924</v>
      </c>
      <c r="AA751" s="12" t="s">
        <v>923</v>
      </c>
      <c r="AB751" s="12" t="s">
        <v>936</v>
      </c>
      <c r="AC751" s="13">
        <v>522</v>
      </c>
      <c r="AD751" s="12" t="s">
        <v>4868</v>
      </c>
      <c r="AE751" s="12" t="s">
        <v>4867</v>
      </c>
      <c r="AF751" s="12" t="s">
        <v>4866</v>
      </c>
      <c r="AG751" s="12" t="s">
        <v>4865</v>
      </c>
      <c r="AH751" s="12"/>
      <c r="AI751" s="12" t="s">
        <v>4862</v>
      </c>
      <c r="AJ751" s="12" t="s">
        <v>950</v>
      </c>
      <c r="AK751" s="12" t="s">
        <v>4864</v>
      </c>
      <c r="AL751" s="12" t="s">
        <v>4863</v>
      </c>
    </row>
    <row r="752" spans="1:38" hidden="1" x14ac:dyDescent="0.25">
      <c r="A752" s="17">
        <v>80086267</v>
      </c>
      <c r="B752" s="14">
        <v>58722</v>
      </c>
      <c r="C752" s="12" t="s">
        <v>4862</v>
      </c>
      <c r="D752" s="12" t="s">
        <v>4869</v>
      </c>
      <c r="E752" s="12" t="s">
        <v>934</v>
      </c>
      <c r="F752" s="3" t="s">
        <v>933</v>
      </c>
      <c r="G752" s="12" t="s">
        <v>932</v>
      </c>
      <c r="H752" s="12" t="s">
        <v>963</v>
      </c>
      <c r="I752" s="12" t="s">
        <v>962</v>
      </c>
      <c r="J752" s="12" t="s">
        <v>931</v>
      </c>
      <c r="K752" s="12" t="s">
        <v>930</v>
      </c>
      <c r="L752" s="12" t="s">
        <v>929</v>
      </c>
      <c r="M752" s="4">
        <v>3007586</v>
      </c>
      <c r="N752" s="4">
        <v>0</v>
      </c>
      <c r="O752" s="4">
        <v>3007586</v>
      </c>
      <c r="P752" s="4">
        <v>0</v>
      </c>
      <c r="Q752" s="4">
        <v>3007586</v>
      </c>
      <c r="R752" s="68">
        <f t="shared" si="11"/>
        <v>1</v>
      </c>
      <c r="S752" s="3" t="s">
        <v>928</v>
      </c>
      <c r="T752" s="12" t="s">
        <v>7148</v>
      </c>
      <c r="U752" s="12" t="s">
        <v>3505</v>
      </c>
      <c r="V752" s="12" t="s">
        <v>927</v>
      </c>
      <c r="W752" s="12" t="s">
        <v>926</v>
      </c>
      <c r="X752" s="12" t="s">
        <v>3504</v>
      </c>
      <c r="Y752" s="12" t="s">
        <v>925</v>
      </c>
      <c r="Z752" s="12" t="s">
        <v>924</v>
      </c>
      <c r="AA752" s="12" t="s">
        <v>923</v>
      </c>
      <c r="AB752" s="12" t="s">
        <v>936</v>
      </c>
      <c r="AC752" s="13">
        <v>522</v>
      </c>
      <c r="AD752" s="12" t="s">
        <v>4868</v>
      </c>
      <c r="AE752" s="12" t="s">
        <v>4867</v>
      </c>
      <c r="AF752" s="12" t="s">
        <v>4866</v>
      </c>
      <c r="AG752" s="12" t="s">
        <v>4865</v>
      </c>
      <c r="AH752" s="12"/>
      <c r="AI752" s="12" t="s">
        <v>4862</v>
      </c>
      <c r="AJ752" s="12" t="s">
        <v>950</v>
      </c>
      <c r="AK752" s="12" t="s">
        <v>4864</v>
      </c>
      <c r="AL752" s="12" t="s">
        <v>4863</v>
      </c>
    </row>
    <row r="753" spans="1:38" hidden="1" x14ac:dyDescent="0.25">
      <c r="A753" s="17">
        <v>80086267</v>
      </c>
      <c r="B753" s="14">
        <v>58722</v>
      </c>
      <c r="C753" s="12" t="s">
        <v>4862</v>
      </c>
      <c r="D753" s="12" t="s">
        <v>4869</v>
      </c>
      <c r="E753" s="12" t="s">
        <v>934</v>
      </c>
      <c r="F753" s="3" t="s">
        <v>933</v>
      </c>
      <c r="G753" s="12" t="s">
        <v>932</v>
      </c>
      <c r="H753" s="12" t="s">
        <v>3191</v>
      </c>
      <c r="I753" s="12" t="s">
        <v>3190</v>
      </c>
      <c r="J753" s="12" t="s">
        <v>931</v>
      </c>
      <c r="K753" s="12" t="s">
        <v>930</v>
      </c>
      <c r="L753" s="12" t="s">
        <v>929</v>
      </c>
      <c r="M753" s="4">
        <v>2102062</v>
      </c>
      <c r="N753" s="4">
        <v>0</v>
      </c>
      <c r="O753" s="4">
        <v>2102062</v>
      </c>
      <c r="P753" s="4">
        <v>0</v>
      </c>
      <c r="Q753" s="4">
        <v>2102062</v>
      </c>
      <c r="R753" s="68">
        <f t="shared" si="11"/>
        <v>1</v>
      </c>
      <c r="S753" s="3" t="s">
        <v>928</v>
      </c>
      <c r="T753" s="12" t="s">
        <v>7148</v>
      </c>
      <c r="U753" s="12" t="s">
        <v>3505</v>
      </c>
      <c r="V753" s="12" t="s">
        <v>927</v>
      </c>
      <c r="W753" s="12" t="s">
        <v>926</v>
      </c>
      <c r="X753" s="12" t="s">
        <v>3504</v>
      </c>
      <c r="Y753" s="12" t="s">
        <v>925</v>
      </c>
      <c r="Z753" s="12" t="s">
        <v>924</v>
      </c>
      <c r="AA753" s="12" t="s">
        <v>923</v>
      </c>
      <c r="AB753" s="12" t="s">
        <v>936</v>
      </c>
      <c r="AC753" s="13">
        <v>522</v>
      </c>
      <c r="AD753" s="12" t="s">
        <v>4868</v>
      </c>
      <c r="AE753" s="12" t="s">
        <v>4867</v>
      </c>
      <c r="AF753" s="12" t="s">
        <v>4866</v>
      </c>
      <c r="AG753" s="12" t="s">
        <v>4865</v>
      </c>
      <c r="AH753" s="12"/>
      <c r="AI753" s="12" t="s">
        <v>4862</v>
      </c>
      <c r="AJ753" s="12" t="s">
        <v>950</v>
      </c>
      <c r="AK753" s="12" t="s">
        <v>4864</v>
      </c>
      <c r="AL753" s="12" t="s">
        <v>4863</v>
      </c>
    </row>
    <row r="754" spans="1:38" hidden="1" x14ac:dyDescent="0.25">
      <c r="A754" s="17">
        <v>80086267</v>
      </c>
      <c r="B754" s="14">
        <v>58722</v>
      </c>
      <c r="C754" s="12" t="s">
        <v>4862</v>
      </c>
      <c r="D754" s="12" t="s">
        <v>4869</v>
      </c>
      <c r="E754" s="12" t="s">
        <v>934</v>
      </c>
      <c r="F754" s="3" t="s">
        <v>933</v>
      </c>
      <c r="G754" s="12" t="s">
        <v>932</v>
      </c>
      <c r="H754" s="12" t="s">
        <v>940</v>
      </c>
      <c r="I754" s="12" t="s">
        <v>939</v>
      </c>
      <c r="J754" s="12" t="s">
        <v>931</v>
      </c>
      <c r="K754" s="12" t="s">
        <v>930</v>
      </c>
      <c r="L754" s="12" t="s">
        <v>929</v>
      </c>
      <c r="M754" s="4">
        <v>10872338</v>
      </c>
      <c r="N754" s="4">
        <v>0</v>
      </c>
      <c r="O754" s="4">
        <v>10872338</v>
      </c>
      <c r="P754" s="4">
        <v>0</v>
      </c>
      <c r="Q754" s="4">
        <v>10872338</v>
      </c>
      <c r="R754" s="68">
        <f t="shared" si="11"/>
        <v>1</v>
      </c>
      <c r="S754" s="3" t="s">
        <v>928</v>
      </c>
      <c r="T754" s="12" t="s">
        <v>7148</v>
      </c>
      <c r="U754" s="12" t="s">
        <v>3505</v>
      </c>
      <c r="V754" s="12" t="s">
        <v>927</v>
      </c>
      <c r="W754" s="12" t="s">
        <v>926</v>
      </c>
      <c r="X754" s="12" t="s">
        <v>3504</v>
      </c>
      <c r="Y754" s="12" t="s">
        <v>925</v>
      </c>
      <c r="Z754" s="12" t="s">
        <v>924</v>
      </c>
      <c r="AA754" s="12" t="s">
        <v>923</v>
      </c>
      <c r="AB754" s="12" t="s">
        <v>936</v>
      </c>
      <c r="AC754" s="13">
        <v>522</v>
      </c>
      <c r="AD754" s="12" t="s">
        <v>4868</v>
      </c>
      <c r="AE754" s="12" t="s">
        <v>4867</v>
      </c>
      <c r="AF754" s="12" t="s">
        <v>4866</v>
      </c>
      <c r="AG754" s="12" t="s">
        <v>4865</v>
      </c>
      <c r="AH754" s="12"/>
      <c r="AI754" s="12" t="s">
        <v>4862</v>
      </c>
      <c r="AJ754" s="12" t="s">
        <v>950</v>
      </c>
      <c r="AK754" s="12" t="s">
        <v>4864</v>
      </c>
      <c r="AL754" s="12" t="s">
        <v>4863</v>
      </c>
    </row>
    <row r="755" spans="1:38" hidden="1" x14ac:dyDescent="0.25">
      <c r="A755" s="17">
        <v>80086267</v>
      </c>
      <c r="B755" s="14">
        <v>58722</v>
      </c>
      <c r="C755" s="12" t="s">
        <v>4862</v>
      </c>
      <c r="D755" s="12" t="s">
        <v>4869</v>
      </c>
      <c r="E755" s="12" t="s">
        <v>934</v>
      </c>
      <c r="F755" s="3" t="s">
        <v>933</v>
      </c>
      <c r="G755" s="12" t="s">
        <v>932</v>
      </c>
      <c r="H755" s="12" t="s">
        <v>3188</v>
      </c>
      <c r="I755" s="12" t="s">
        <v>3187</v>
      </c>
      <c r="J755" s="12" t="s">
        <v>931</v>
      </c>
      <c r="K755" s="12" t="s">
        <v>930</v>
      </c>
      <c r="L755" s="12" t="s">
        <v>929</v>
      </c>
      <c r="M755" s="4">
        <v>14930695</v>
      </c>
      <c r="N755" s="4">
        <v>0</v>
      </c>
      <c r="O755" s="4">
        <v>14930695</v>
      </c>
      <c r="P755" s="4">
        <v>0</v>
      </c>
      <c r="Q755" s="4">
        <v>14930695</v>
      </c>
      <c r="R755" s="68">
        <f t="shared" si="11"/>
        <v>1</v>
      </c>
      <c r="S755" s="3" t="s">
        <v>928</v>
      </c>
      <c r="T755" s="12" t="s">
        <v>7148</v>
      </c>
      <c r="U755" s="12" t="s">
        <v>3505</v>
      </c>
      <c r="V755" s="12" t="s">
        <v>927</v>
      </c>
      <c r="W755" s="12" t="s">
        <v>926</v>
      </c>
      <c r="X755" s="12" t="s">
        <v>3504</v>
      </c>
      <c r="Y755" s="12" t="s">
        <v>925</v>
      </c>
      <c r="Z755" s="12" t="s">
        <v>924</v>
      </c>
      <c r="AA755" s="12" t="s">
        <v>923</v>
      </c>
      <c r="AB755" s="12" t="s">
        <v>936</v>
      </c>
      <c r="AC755" s="13">
        <v>522</v>
      </c>
      <c r="AD755" s="12" t="s">
        <v>4868</v>
      </c>
      <c r="AE755" s="12" t="s">
        <v>4867</v>
      </c>
      <c r="AF755" s="12" t="s">
        <v>4866</v>
      </c>
      <c r="AG755" s="12" t="s">
        <v>4865</v>
      </c>
      <c r="AH755" s="12"/>
      <c r="AI755" s="12" t="s">
        <v>4862</v>
      </c>
      <c r="AJ755" s="12" t="s">
        <v>950</v>
      </c>
      <c r="AK755" s="12" t="s">
        <v>4864</v>
      </c>
      <c r="AL755" s="12" t="s">
        <v>4863</v>
      </c>
    </row>
    <row r="756" spans="1:38" hidden="1" x14ac:dyDescent="0.25">
      <c r="A756" s="17">
        <v>800227940</v>
      </c>
      <c r="B756" s="14">
        <v>58922</v>
      </c>
      <c r="C756" s="12" t="s">
        <v>4757</v>
      </c>
      <c r="D756" s="12" t="s">
        <v>4861</v>
      </c>
      <c r="E756" s="12" t="s">
        <v>934</v>
      </c>
      <c r="F756" s="3" t="s">
        <v>933</v>
      </c>
      <c r="G756" s="12" t="s">
        <v>932</v>
      </c>
      <c r="H756" s="12" t="s">
        <v>3588</v>
      </c>
      <c r="I756" s="12" t="s">
        <v>3587</v>
      </c>
      <c r="J756" s="12" t="s">
        <v>931</v>
      </c>
      <c r="K756" s="12" t="s">
        <v>930</v>
      </c>
      <c r="L756" s="12" t="s">
        <v>929</v>
      </c>
      <c r="M756" s="4">
        <v>13337500</v>
      </c>
      <c r="N756" s="4">
        <v>0</v>
      </c>
      <c r="O756" s="4">
        <v>13337500</v>
      </c>
      <c r="P756" s="4">
        <v>0</v>
      </c>
      <c r="Q756" s="4">
        <v>13337500</v>
      </c>
      <c r="R756" s="68">
        <f t="shared" si="11"/>
        <v>1</v>
      </c>
      <c r="S756" s="3" t="s">
        <v>957</v>
      </c>
      <c r="T756" s="12" t="s">
        <v>6168</v>
      </c>
      <c r="U756" s="12" t="s">
        <v>3676</v>
      </c>
      <c r="V756" s="12" t="s">
        <v>3555</v>
      </c>
      <c r="W756" s="18"/>
      <c r="X756" s="18"/>
      <c r="Y756" s="18"/>
      <c r="Z756" s="18"/>
      <c r="AA756" s="18"/>
      <c r="AB756" s="12" t="s">
        <v>936</v>
      </c>
      <c r="AC756" s="13">
        <v>522</v>
      </c>
      <c r="AD756" s="12" t="s">
        <v>4860</v>
      </c>
      <c r="AE756" s="12" t="s">
        <v>4859</v>
      </c>
      <c r="AF756" s="12" t="s">
        <v>4858</v>
      </c>
      <c r="AG756" s="12" t="s">
        <v>4857</v>
      </c>
      <c r="AH756" s="12"/>
      <c r="AI756" s="12" t="s">
        <v>4757</v>
      </c>
      <c r="AJ756" s="12" t="s">
        <v>3306</v>
      </c>
      <c r="AK756" s="12" t="s">
        <v>3305</v>
      </c>
      <c r="AL756" s="12" t="s">
        <v>4756</v>
      </c>
    </row>
    <row r="757" spans="1:38" hidden="1" x14ac:dyDescent="0.25">
      <c r="A757" s="17">
        <v>800224808</v>
      </c>
      <c r="B757" s="14">
        <v>59022</v>
      </c>
      <c r="C757" s="12" t="s">
        <v>4757</v>
      </c>
      <c r="D757" s="12" t="s">
        <v>4856</v>
      </c>
      <c r="E757" s="12" t="s">
        <v>934</v>
      </c>
      <c r="F757" s="3" t="s">
        <v>933</v>
      </c>
      <c r="G757" s="12" t="s">
        <v>932</v>
      </c>
      <c r="H757" s="12" t="s">
        <v>3588</v>
      </c>
      <c r="I757" s="12" t="s">
        <v>3587</v>
      </c>
      <c r="J757" s="12" t="s">
        <v>931</v>
      </c>
      <c r="K757" s="12" t="s">
        <v>930</v>
      </c>
      <c r="L757" s="12" t="s">
        <v>929</v>
      </c>
      <c r="M757" s="4">
        <v>28040600</v>
      </c>
      <c r="N757" s="4">
        <v>0</v>
      </c>
      <c r="O757" s="4">
        <v>28040600</v>
      </c>
      <c r="P757" s="4">
        <v>0</v>
      </c>
      <c r="Q757" s="4">
        <v>28040600</v>
      </c>
      <c r="R757" s="68">
        <f t="shared" si="11"/>
        <v>1</v>
      </c>
      <c r="S757" s="3" t="s">
        <v>957</v>
      </c>
      <c r="T757" s="12" t="s">
        <v>6118</v>
      </c>
      <c r="U757" s="12" t="s">
        <v>3619</v>
      </c>
      <c r="V757" s="12" t="s">
        <v>3555</v>
      </c>
      <c r="W757" s="18"/>
      <c r="X757" s="18"/>
      <c r="Y757" s="18"/>
      <c r="Z757" s="18"/>
      <c r="AA757" s="18"/>
      <c r="AB757" s="12" t="s">
        <v>936</v>
      </c>
      <c r="AC757" s="13">
        <v>522</v>
      </c>
      <c r="AD757" s="12" t="s">
        <v>4855</v>
      </c>
      <c r="AE757" s="12" t="s">
        <v>4854</v>
      </c>
      <c r="AF757" s="12" t="s">
        <v>4853</v>
      </c>
      <c r="AG757" s="12" t="s">
        <v>4852</v>
      </c>
      <c r="AH757" s="12"/>
      <c r="AI757" s="12" t="s">
        <v>4757</v>
      </c>
      <c r="AJ757" s="12" t="s">
        <v>3306</v>
      </c>
      <c r="AK757" s="12" t="s">
        <v>3736</v>
      </c>
      <c r="AL757" s="12" t="s">
        <v>4756</v>
      </c>
    </row>
    <row r="758" spans="1:38" hidden="1" x14ac:dyDescent="0.25">
      <c r="A758" s="17">
        <v>800229739</v>
      </c>
      <c r="B758" s="14">
        <v>59122</v>
      </c>
      <c r="C758" s="12" t="s">
        <v>4757</v>
      </c>
      <c r="D758" s="12" t="s">
        <v>4851</v>
      </c>
      <c r="E758" s="12" t="s">
        <v>934</v>
      </c>
      <c r="F758" s="3" t="s">
        <v>933</v>
      </c>
      <c r="G758" s="12" t="s">
        <v>932</v>
      </c>
      <c r="H758" s="12" t="s">
        <v>3588</v>
      </c>
      <c r="I758" s="12" t="s">
        <v>3587</v>
      </c>
      <c r="J758" s="12" t="s">
        <v>931</v>
      </c>
      <c r="K758" s="12" t="s">
        <v>930</v>
      </c>
      <c r="L758" s="12" t="s">
        <v>929</v>
      </c>
      <c r="M758" s="4">
        <v>12646200</v>
      </c>
      <c r="N758" s="4">
        <v>0</v>
      </c>
      <c r="O758" s="4">
        <v>12646200</v>
      </c>
      <c r="P758" s="4">
        <v>0</v>
      </c>
      <c r="Q758" s="4">
        <v>12646200</v>
      </c>
      <c r="R758" s="68">
        <f t="shared" si="11"/>
        <v>1</v>
      </c>
      <c r="S758" s="3" t="s">
        <v>957</v>
      </c>
      <c r="T758" s="12" t="s">
        <v>6113</v>
      </c>
      <c r="U758" s="12" t="s">
        <v>3613</v>
      </c>
      <c r="V758" s="12" t="s">
        <v>3555</v>
      </c>
      <c r="W758" s="18"/>
      <c r="X758" s="18"/>
      <c r="Y758" s="18"/>
      <c r="Z758" s="18"/>
      <c r="AA758" s="18"/>
      <c r="AB758" s="12" t="s">
        <v>936</v>
      </c>
      <c r="AC758" s="13">
        <v>522</v>
      </c>
      <c r="AD758" s="12" t="s">
        <v>4850</v>
      </c>
      <c r="AE758" s="12" t="s">
        <v>4849</v>
      </c>
      <c r="AF758" s="12" t="s">
        <v>4848</v>
      </c>
      <c r="AG758" s="12" t="s">
        <v>4847</v>
      </c>
      <c r="AH758" s="12"/>
      <c r="AI758" s="12" t="s">
        <v>4757</v>
      </c>
      <c r="AJ758" s="12" t="s">
        <v>3306</v>
      </c>
      <c r="AK758" s="12" t="s">
        <v>3736</v>
      </c>
      <c r="AL758" s="12" t="s">
        <v>4756</v>
      </c>
    </row>
    <row r="759" spans="1:38" hidden="1" x14ac:dyDescent="0.25">
      <c r="A759" s="17">
        <v>900336004</v>
      </c>
      <c r="B759" s="14">
        <v>59222</v>
      </c>
      <c r="C759" s="12" t="s">
        <v>4757</v>
      </c>
      <c r="D759" s="12" t="s">
        <v>4846</v>
      </c>
      <c r="E759" s="12" t="s">
        <v>934</v>
      </c>
      <c r="F759" s="3" t="s">
        <v>933</v>
      </c>
      <c r="G759" s="12" t="s">
        <v>932</v>
      </c>
      <c r="H759" s="12" t="s">
        <v>3588</v>
      </c>
      <c r="I759" s="12" t="s">
        <v>3587</v>
      </c>
      <c r="J759" s="12" t="s">
        <v>931</v>
      </c>
      <c r="K759" s="12" t="s">
        <v>930</v>
      </c>
      <c r="L759" s="12" t="s">
        <v>929</v>
      </c>
      <c r="M759" s="4">
        <v>61189700</v>
      </c>
      <c r="N759" s="4">
        <v>0</v>
      </c>
      <c r="O759" s="4">
        <v>61189700</v>
      </c>
      <c r="P759" s="4">
        <v>0</v>
      </c>
      <c r="Q759" s="4">
        <v>61189700</v>
      </c>
      <c r="R759" s="68">
        <f t="shared" si="11"/>
        <v>1</v>
      </c>
      <c r="S759" s="3" t="s">
        <v>957</v>
      </c>
      <c r="T759" s="12" t="s">
        <v>6163</v>
      </c>
      <c r="U759" s="12" t="s">
        <v>3670</v>
      </c>
      <c r="V759" s="12" t="s">
        <v>3555</v>
      </c>
      <c r="W759" s="18"/>
      <c r="X759" s="18"/>
      <c r="Y759" s="18"/>
      <c r="Z759" s="18"/>
      <c r="AA759" s="18"/>
      <c r="AB759" s="12" t="s">
        <v>936</v>
      </c>
      <c r="AC759" s="13">
        <v>522</v>
      </c>
      <c r="AD759" s="12" t="s">
        <v>4845</v>
      </c>
      <c r="AE759" s="12" t="s">
        <v>4844</v>
      </c>
      <c r="AF759" s="12" t="s">
        <v>4843</v>
      </c>
      <c r="AG759" s="12" t="s">
        <v>4842</v>
      </c>
      <c r="AH759" s="12"/>
      <c r="AI759" s="12" t="s">
        <v>4757</v>
      </c>
      <c r="AJ759" s="12" t="s">
        <v>3306</v>
      </c>
      <c r="AK759" s="12" t="s">
        <v>3736</v>
      </c>
      <c r="AL759" s="12" t="s">
        <v>4756</v>
      </c>
    </row>
    <row r="760" spans="1:38" hidden="1" x14ac:dyDescent="0.25">
      <c r="A760" s="17">
        <v>800253055</v>
      </c>
      <c r="B760" s="14">
        <v>59322</v>
      </c>
      <c r="C760" s="12" t="s">
        <v>4757</v>
      </c>
      <c r="D760" s="12" t="s">
        <v>4841</v>
      </c>
      <c r="E760" s="12" t="s">
        <v>934</v>
      </c>
      <c r="F760" s="3" t="s">
        <v>933</v>
      </c>
      <c r="G760" s="12" t="s">
        <v>932</v>
      </c>
      <c r="H760" s="12" t="s">
        <v>3588</v>
      </c>
      <c r="I760" s="12" t="s">
        <v>3587</v>
      </c>
      <c r="J760" s="12" t="s">
        <v>931</v>
      </c>
      <c r="K760" s="12" t="s">
        <v>930</v>
      </c>
      <c r="L760" s="12" t="s">
        <v>929</v>
      </c>
      <c r="M760" s="4">
        <v>5368900</v>
      </c>
      <c r="N760" s="4">
        <v>0</v>
      </c>
      <c r="O760" s="4">
        <v>5368900</v>
      </c>
      <c r="P760" s="4">
        <v>0</v>
      </c>
      <c r="Q760" s="4">
        <v>5368900</v>
      </c>
      <c r="R760" s="68">
        <f t="shared" si="11"/>
        <v>1</v>
      </c>
      <c r="S760" s="3" t="s">
        <v>957</v>
      </c>
      <c r="T760" s="12" t="s">
        <v>6100</v>
      </c>
      <c r="U760" s="12" t="s">
        <v>3586</v>
      </c>
      <c r="V760" s="12" t="s">
        <v>3555</v>
      </c>
      <c r="W760" s="18"/>
      <c r="X760" s="18"/>
      <c r="Y760" s="18"/>
      <c r="Z760" s="18"/>
      <c r="AA760" s="18"/>
      <c r="AB760" s="12" t="s">
        <v>936</v>
      </c>
      <c r="AC760" s="13">
        <v>522</v>
      </c>
      <c r="AD760" s="12" t="s">
        <v>4840</v>
      </c>
      <c r="AE760" s="12" t="s">
        <v>4839</v>
      </c>
      <c r="AF760" s="12" t="s">
        <v>4838</v>
      </c>
      <c r="AG760" s="12" t="s">
        <v>4837</v>
      </c>
      <c r="AH760" s="12"/>
      <c r="AI760" s="12" t="s">
        <v>4757</v>
      </c>
      <c r="AJ760" s="12" t="s">
        <v>3306</v>
      </c>
      <c r="AK760" s="12" t="s">
        <v>3736</v>
      </c>
      <c r="AL760" s="12" t="s">
        <v>4756</v>
      </c>
    </row>
    <row r="761" spans="1:38" hidden="1" x14ac:dyDescent="0.25">
      <c r="A761" s="17">
        <v>830113831</v>
      </c>
      <c r="B761" s="14">
        <v>59422</v>
      </c>
      <c r="C761" s="12" t="s">
        <v>4757</v>
      </c>
      <c r="D761" s="12" t="s">
        <v>4836</v>
      </c>
      <c r="E761" s="12" t="s">
        <v>934</v>
      </c>
      <c r="F761" s="3" t="s">
        <v>933</v>
      </c>
      <c r="G761" s="12" t="s">
        <v>932</v>
      </c>
      <c r="H761" s="12" t="s">
        <v>3580</v>
      </c>
      <c r="I761" s="12" t="s">
        <v>3579</v>
      </c>
      <c r="J761" s="12" t="s">
        <v>931</v>
      </c>
      <c r="K761" s="12" t="s">
        <v>930</v>
      </c>
      <c r="L761" s="12" t="s">
        <v>929</v>
      </c>
      <c r="M761" s="4">
        <v>6173300</v>
      </c>
      <c r="N761" s="4">
        <v>0</v>
      </c>
      <c r="O761" s="4">
        <v>6173300</v>
      </c>
      <c r="P761" s="4">
        <v>0</v>
      </c>
      <c r="Q761" s="4">
        <v>6173300</v>
      </c>
      <c r="R761" s="68">
        <f t="shared" si="11"/>
        <v>1</v>
      </c>
      <c r="S761" s="3" t="s">
        <v>957</v>
      </c>
      <c r="T761" s="12" t="s">
        <v>6183</v>
      </c>
      <c r="U761" s="12" t="s">
        <v>3693</v>
      </c>
      <c r="V761" s="12" t="s">
        <v>3555</v>
      </c>
      <c r="W761" s="18"/>
      <c r="X761" s="18"/>
      <c r="Y761" s="18"/>
      <c r="Z761" s="18"/>
      <c r="AA761" s="18"/>
      <c r="AB761" s="12" t="s">
        <v>936</v>
      </c>
      <c r="AC761" s="13">
        <v>522</v>
      </c>
      <c r="AD761" s="12" t="s">
        <v>4835</v>
      </c>
      <c r="AE761" s="12" t="s">
        <v>4834</v>
      </c>
      <c r="AF761" s="12" t="s">
        <v>4833</v>
      </c>
      <c r="AG761" s="12" t="s">
        <v>4832</v>
      </c>
      <c r="AH761" s="12"/>
      <c r="AI761" s="12" t="s">
        <v>4757</v>
      </c>
      <c r="AJ761" s="12" t="s">
        <v>3306</v>
      </c>
      <c r="AK761" s="12" t="s">
        <v>3736</v>
      </c>
      <c r="AL761" s="12" t="s">
        <v>4756</v>
      </c>
    </row>
    <row r="762" spans="1:38" hidden="1" x14ac:dyDescent="0.25">
      <c r="A762" s="17">
        <v>900298372</v>
      </c>
      <c r="B762" s="14">
        <v>59522</v>
      </c>
      <c r="C762" s="12" t="s">
        <v>4757</v>
      </c>
      <c r="D762" s="12" t="s">
        <v>4831</v>
      </c>
      <c r="E762" s="12" t="s">
        <v>934</v>
      </c>
      <c r="F762" s="3" t="s">
        <v>933</v>
      </c>
      <c r="G762" s="12" t="s">
        <v>932</v>
      </c>
      <c r="H762" s="12" t="s">
        <v>3580</v>
      </c>
      <c r="I762" s="12" t="s">
        <v>3579</v>
      </c>
      <c r="J762" s="12" t="s">
        <v>931</v>
      </c>
      <c r="K762" s="12" t="s">
        <v>930</v>
      </c>
      <c r="L762" s="12" t="s">
        <v>929</v>
      </c>
      <c r="M762" s="4">
        <v>229300</v>
      </c>
      <c r="N762" s="4">
        <v>0</v>
      </c>
      <c r="O762" s="4">
        <v>229300</v>
      </c>
      <c r="P762" s="4">
        <v>0</v>
      </c>
      <c r="Q762" s="4">
        <v>229300</v>
      </c>
      <c r="R762" s="68">
        <f t="shared" si="11"/>
        <v>1</v>
      </c>
      <c r="S762" s="3" t="s">
        <v>957</v>
      </c>
      <c r="T762" s="12" t="s">
        <v>6173</v>
      </c>
      <c r="U762" s="12" t="s">
        <v>3680</v>
      </c>
      <c r="V762" s="12" t="s">
        <v>3555</v>
      </c>
      <c r="W762" s="18"/>
      <c r="X762" s="18"/>
      <c r="Y762" s="18"/>
      <c r="Z762" s="18"/>
      <c r="AA762" s="18"/>
      <c r="AB762" s="12" t="s">
        <v>936</v>
      </c>
      <c r="AC762" s="13">
        <v>522</v>
      </c>
      <c r="AD762" s="12" t="s">
        <v>4830</v>
      </c>
      <c r="AE762" s="12" t="s">
        <v>4829</v>
      </c>
      <c r="AF762" s="12" t="s">
        <v>4828</v>
      </c>
      <c r="AG762" s="12" t="s">
        <v>4827</v>
      </c>
      <c r="AH762" s="12"/>
      <c r="AI762" s="12" t="s">
        <v>4757</v>
      </c>
      <c r="AJ762" s="12" t="s">
        <v>3306</v>
      </c>
      <c r="AK762" s="12" t="s">
        <v>3736</v>
      </c>
      <c r="AL762" s="12" t="s">
        <v>4756</v>
      </c>
    </row>
    <row r="763" spans="1:38" hidden="1" x14ac:dyDescent="0.25">
      <c r="A763" s="17">
        <v>860066942</v>
      </c>
      <c r="B763" s="14">
        <v>59622</v>
      </c>
      <c r="C763" s="12" t="s">
        <v>4757</v>
      </c>
      <c r="D763" s="12" t="s">
        <v>4826</v>
      </c>
      <c r="E763" s="12" t="s">
        <v>934</v>
      </c>
      <c r="F763" s="3" t="s">
        <v>933</v>
      </c>
      <c r="G763" s="12" t="s">
        <v>932</v>
      </c>
      <c r="H763" s="12" t="s">
        <v>3580</v>
      </c>
      <c r="I763" s="12" t="s">
        <v>3579</v>
      </c>
      <c r="J763" s="12" t="s">
        <v>931</v>
      </c>
      <c r="K763" s="12" t="s">
        <v>930</v>
      </c>
      <c r="L763" s="12" t="s">
        <v>929</v>
      </c>
      <c r="M763" s="4">
        <v>24332900</v>
      </c>
      <c r="N763" s="4">
        <v>0</v>
      </c>
      <c r="O763" s="4">
        <v>24332900</v>
      </c>
      <c r="P763" s="4">
        <v>0</v>
      </c>
      <c r="Q763" s="4">
        <v>24332900</v>
      </c>
      <c r="R763" s="68">
        <f t="shared" si="11"/>
        <v>1</v>
      </c>
      <c r="S763" s="3" t="s">
        <v>957</v>
      </c>
      <c r="T763" s="12" t="s">
        <v>6133</v>
      </c>
      <c r="U763" s="12" t="s">
        <v>3639</v>
      </c>
      <c r="V763" s="12" t="s">
        <v>3555</v>
      </c>
      <c r="W763" s="18"/>
      <c r="X763" s="18"/>
      <c r="Y763" s="18"/>
      <c r="Z763" s="18"/>
      <c r="AA763" s="18"/>
      <c r="AB763" s="12" t="s">
        <v>936</v>
      </c>
      <c r="AC763" s="13">
        <v>522</v>
      </c>
      <c r="AD763" s="12" t="s">
        <v>4825</v>
      </c>
      <c r="AE763" s="12" t="s">
        <v>4824</v>
      </c>
      <c r="AF763" s="12" t="s">
        <v>4823</v>
      </c>
      <c r="AG763" s="12" t="s">
        <v>4822</v>
      </c>
      <c r="AH763" s="12"/>
      <c r="AI763" s="12" t="s">
        <v>4757</v>
      </c>
      <c r="AJ763" s="12" t="s">
        <v>3306</v>
      </c>
      <c r="AK763" s="12" t="s">
        <v>3736</v>
      </c>
      <c r="AL763" s="12" t="s">
        <v>4756</v>
      </c>
    </row>
    <row r="764" spans="1:38" hidden="1" x14ac:dyDescent="0.25">
      <c r="A764" s="17">
        <v>900226715</v>
      </c>
      <c r="B764" s="14">
        <v>59722</v>
      </c>
      <c r="C764" s="12" t="s">
        <v>4757</v>
      </c>
      <c r="D764" s="12" t="s">
        <v>4821</v>
      </c>
      <c r="E764" s="12" t="s">
        <v>934</v>
      </c>
      <c r="F764" s="3" t="s">
        <v>933</v>
      </c>
      <c r="G764" s="12" t="s">
        <v>932</v>
      </c>
      <c r="H764" s="12" t="s">
        <v>3580</v>
      </c>
      <c r="I764" s="12" t="s">
        <v>3579</v>
      </c>
      <c r="J764" s="12" t="s">
        <v>931</v>
      </c>
      <c r="K764" s="12" t="s">
        <v>930</v>
      </c>
      <c r="L764" s="12" t="s">
        <v>929</v>
      </c>
      <c r="M764" s="4">
        <v>169900</v>
      </c>
      <c r="N764" s="4">
        <v>0</v>
      </c>
      <c r="O764" s="4">
        <v>169900</v>
      </c>
      <c r="P764" s="4">
        <v>0</v>
      </c>
      <c r="Q764" s="4">
        <v>169900</v>
      </c>
      <c r="R764" s="68">
        <f t="shared" si="11"/>
        <v>1</v>
      </c>
      <c r="S764" s="3" t="s">
        <v>957</v>
      </c>
      <c r="T764" s="12" t="s">
        <v>7163</v>
      </c>
      <c r="U764" s="12" t="s">
        <v>3792</v>
      </c>
      <c r="V764" s="12" t="s">
        <v>3555</v>
      </c>
      <c r="W764" s="18"/>
      <c r="X764" s="18"/>
      <c r="Y764" s="18"/>
      <c r="Z764" s="18"/>
      <c r="AA764" s="18"/>
      <c r="AB764" s="12" t="s">
        <v>936</v>
      </c>
      <c r="AC764" s="13">
        <v>522</v>
      </c>
      <c r="AD764" s="12" t="s">
        <v>3022</v>
      </c>
      <c r="AE764" s="12" t="s">
        <v>4820</v>
      </c>
      <c r="AF764" s="12" t="s">
        <v>4819</v>
      </c>
      <c r="AG764" s="12" t="s">
        <v>4818</v>
      </c>
      <c r="AH764" s="12"/>
      <c r="AI764" s="12" t="s">
        <v>4757</v>
      </c>
      <c r="AJ764" s="12" t="s">
        <v>3306</v>
      </c>
      <c r="AK764" s="12" t="s">
        <v>3736</v>
      </c>
      <c r="AL764" s="12" t="s">
        <v>4756</v>
      </c>
    </row>
    <row r="765" spans="1:38" hidden="1" x14ac:dyDescent="0.25">
      <c r="A765" s="17">
        <v>800251440</v>
      </c>
      <c r="B765" s="14">
        <v>59822</v>
      </c>
      <c r="C765" s="12" t="s">
        <v>4757</v>
      </c>
      <c r="D765" s="12" t="s">
        <v>4817</v>
      </c>
      <c r="E765" s="12" t="s">
        <v>934</v>
      </c>
      <c r="F765" s="3" t="s">
        <v>933</v>
      </c>
      <c r="G765" s="12" t="s">
        <v>932</v>
      </c>
      <c r="H765" s="12" t="s">
        <v>3580</v>
      </c>
      <c r="I765" s="12" t="s">
        <v>3579</v>
      </c>
      <c r="J765" s="12" t="s">
        <v>931</v>
      </c>
      <c r="K765" s="12" t="s">
        <v>930</v>
      </c>
      <c r="L765" s="12" t="s">
        <v>929</v>
      </c>
      <c r="M765" s="4">
        <v>27825600</v>
      </c>
      <c r="N765" s="4">
        <v>0</v>
      </c>
      <c r="O765" s="4">
        <v>27825600</v>
      </c>
      <c r="P765" s="4">
        <v>0</v>
      </c>
      <c r="Q765" s="4">
        <v>27825600</v>
      </c>
      <c r="R765" s="68">
        <f t="shared" si="11"/>
        <v>1</v>
      </c>
      <c r="S765" s="3" t="s">
        <v>957</v>
      </c>
      <c r="T765" s="12" t="s">
        <v>6105</v>
      </c>
      <c r="U765" s="12" t="s">
        <v>3594</v>
      </c>
      <c r="V765" s="12" t="s">
        <v>3555</v>
      </c>
      <c r="W765" s="18"/>
      <c r="X765" s="18"/>
      <c r="Y765" s="18"/>
      <c r="Z765" s="18"/>
      <c r="AA765" s="18"/>
      <c r="AB765" s="12" t="s">
        <v>936</v>
      </c>
      <c r="AC765" s="13">
        <v>522</v>
      </c>
      <c r="AD765" s="12" t="s">
        <v>4816</v>
      </c>
      <c r="AE765" s="12" t="s">
        <v>4815</v>
      </c>
      <c r="AF765" s="12" t="s">
        <v>4814</v>
      </c>
      <c r="AG765" s="12" t="s">
        <v>4813</v>
      </c>
      <c r="AH765" s="12"/>
      <c r="AI765" s="12" t="s">
        <v>4757</v>
      </c>
      <c r="AJ765" s="12" t="s">
        <v>3306</v>
      </c>
      <c r="AK765" s="12" t="s">
        <v>3736</v>
      </c>
      <c r="AL765" s="12" t="s">
        <v>4756</v>
      </c>
    </row>
    <row r="766" spans="1:38" hidden="1" x14ac:dyDescent="0.25">
      <c r="A766" s="17">
        <v>830003564</v>
      </c>
      <c r="B766" s="14">
        <v>59922</v>
      </c>
      <c r="C766" s="12" t="s">
        <v>4757</v>
      </c>
      <c r="D766" s="12" t="s">
        <v>4812</v>
      </c>
      <c r="E766" s="12" t="s">
        <v>934</v>
      </c>
      <c r="F766" s="3" t="s">
        <v>933</v>
      </c>
      <c r="G766" s="12" t="s">
        <v>932</v>
      </c>
      <c r="H766" s="12" t="s">
        <v>3580</v>
      </c>
      <c r="I766" s="12" t="s">
        <v>3579</v>
      </c>
      <c r="J766" s="12" t="s">
        <v>931</v>
      </c>
      <c r="K766" s="12" t="s">
        <v>930</v>
      </c>
      <c r="L766" s="12" t="s">
        <v>929</v>
      </c>
      <c r="M766" s="4">
        <v>8685300</v>
      </c>
      <c r="N766" s="4">
        <v>0</v>
      </c>
      <c r="O766" s="4">
        <v>8685300</v>
      </c>
      <c r="P766" s="4">
        <v>0</v>
      </c>
      <c r="Q766" s="4">
        <v>8685300</v>
      </c>
      <c r="R766" s="68">
        <f t="shared" si="11"/>
        <v>1</v>
      </c>
      <c r="S766" s="3" t="s">
        <v>957</v>
      </c>
      <c r="T766" s="12" t="s">
        <v>6148</v>
      </c>
      <c r="U766" s="12" t="s">
        <v>3659</v>
      </c>
      <c r="V766" s="12" t="s">
        <v>3555</v>
      </c>
      <c r="W766" s="18"/>
      <c r="X766" s="18"/>
      <c r="Y766" s="18"/>
      <c r="Z766" s="18"/>
      <c r="AA766" s="18"/>
      <c r="AB766" s="12" t="s">
        <v>936</v>
      </c>
      <c r="AC766" s="13">
        <v>522</v>
      </c>
      <c r="AD766" s="12" t="s">
        <v>4811</v>
      </c>
      <c r="AE766" s="12" t="s">
        <v>4810</v>
      </c>
      <c r="AF766" s="12" t="s">
        <v>4809</v>
      </c>
      <c r="AG766" s="12" t="s">
        <v>4808</v>
      </c>
      <c r="AH766" s="12"/>
      <c r="AI766" s="12" t="s">
        <v>4757</v>
      </c>
      <c r="AJ766" s="12" t="s">
        <v>3306</v>
      </c>
      <c r="AK766" s="12" t="s">
        <v>3736</v>
      </c>
      <c r="AL766" s="12" t="s">
        <v>4756</v>
      </c>
    </row>
    <row r="767" spans="1:38" hidden="1" x14ac:dyDescent="0.25">
      <c r="A767" s="17">
        <v>901037916</v>
      </c>
      <c r="B767" s="14">
        <v>60022</v>
      </c>
      <c r="C767" s="12" t="s">
        <v>4757</v>
      </c>
      <c r="D767" s="12" t="s">
        <v>4807</v>
      </c>
      <c r="E767" s="12" t="s">
        <v>934</v>
      </c>
      <c r="F767" s="3" t="s">
        <v>933</v>
      </c>
      <c r="G767" s="12" t="s">
        <v>932</v>
      </c>
      <c r="H767" s="12" t="s">
        <v>3580</v>
      </c>
      <c r="I767" s="12" t="s">
        <v>3579</v>
      </c>
      <c r="J767" s="12" t="s">
        <v>931</v>
      </c>
      <c r="K767" s="12" t="s">
        <v>930</v>
      </c>
      <c r="L767" s="12" t="s">
        <v>929</v>
      </c>
      <c r="M767" s="4">
        <v>228600</v>
      </c>
      <c r="N767" s="4">
        <v>0</v>
      </c>
      <c r="O767" s="4">
        <v>228600</v>
      </c>
      <c r="P767" s="4">
        <v>0</v>
      </c>
      <c r="Q767" s="4">
        <v>228600</v>
      </c>
      <c r="R767" s="68">
        <f t="shared" si="11"/>
        <v>1</v>
      </c>
      <c r="S767" s="3" t="s">
        <v>957</v>
      </c>
      <c r="T767" s="12" t="s">
        <v>6143</v>
      </c>
      <c r="U767" s="12" t="s">
        <v>3654</v>
      </c>
      <c r="V767" s="12" t="s">
        <v>3555</v>
      </c>
      <c r="W767" s="18"/>
      <c r="X767" s="18"/>
      <c r="Y767" s="18"/>
      <c r="Z767" s="18"/>
      <c r="AA767" s="18"/>
      <c r="AB767" s="12" t="s">
        <v>936</v>
      </c>
      <c r="AC767" s="13">
        <v>522</v>
      </c>
      <c r="AD767" s="12" t="s">
        <v>2940</v>
      </c>
      <c r="AE767" s="12" t="s">
        <v>4806</v>
      </c>
      <c r="AF767" s="12" t="s">
        <v>4805</v>
      </c>
      <c r="AG767" s="12" t="s">
        <v>4804</v>
      </c>
      <c r="AH767" s="12"/>
      <c r="AI767" s="12" t="s">
        <v>4757</v>
      </c>
      <c r="AJ767" s="12" t="s">
        <v>3306</v>
      </c>
      <c r="AK767" s="12" t="s">
        <v>3736</v>
      </c>
      <c r="AL767" s="12" t="s">
        <v>4756</v>
      </c>
    </row>
    <row r="768" spans="1:38" hidden="1" x14ac:dyDescent="0.25">
      <c r="A768" s="17">
        <v>900156264</v>
      </c>
      <c r="B768" s="14">
        <v>60122</v>
      </c>
      <c r="C768" s="12" t="s">
        <v>4757</v>
      </c>
      <c r="D768" s="12" t="s">
        <v>4803</v>
      </c>
      <c r="E768" s="12" t="s">
        <v>934</v>
      </c>
      <c r="F768" s="3" t="s">
        <v>933</v>
      </c>
      <c r="G768" s="12" t="s">
        <v>932</v>
      </c>
      <c r="H768" s="12" t="s">
        <v>3580</v>
      </c>
      <c r="I768" s="12" t="s">
        <v>3579</v>
      </c>
      <c r="J768" s="12" t="s">
        <v>931</v>
      </c>
      <c r="K768" s="12" t="s">
        <v>930</v>
      </c>
      <c r="L768" s="12" t="s">
        <v>929</v>
      </c>
      <c r="M768" s="4">
        <v>2971100</v>
      </c>
      <c r="N768" s="4">
        <v>0</v>
      </c>
      <c r="O768" s="4">
        <v>2971100</v>
      </c>
      <c r="P768" s="4">
        <v>0</v>
      </c>
      <c r="Q768" s="4">
        <v>2971100</v>
      </c>
      <c r="R768" s="68">
        <f t="shared" si="11"/>
        <v>1</v>
      </c>
      <c r="S768" s="3" t="s">
        <v>957</v>
      </c>
      <c r="T768" s="12" t="s">
        <v>6138</v>
      </c>
      <c r="U768" s="12" t="s">
        <v>3648</v>
      </c>
      <c r="V768" s="12" t="s">
        <v>3555</v>
      </c>
      <c r="W768" s="18"/>
      <c r="X768" s="18"/>
      <c r="Y768" s="18"/>
      <c r="Z768" s="18"/>
      <c r="AA768" s="18"/>
      <c r="AB768" s="12" t="s">
        <v>936</v>
      </c>
      <c r="AC768" s="13">
        <v>522</v>
      </c>
      <c r="AD768" s="12" t="s">
        <v>4802</v>
      </c>
      <c r="AE768" s="12" t="s">
        <v>4801</v>
      </c>
      <c r="AF768" s="12" t="s">
        <v>4800</v>
      </c>
      <c r="AG768" s="12" t="s">
        <v>4799</v>
      </c>
      <c r="AH768" s="12"/>
      <c r="AI768" s="12" t="s">
        <v>4757</v>
      </c>
      <c r="AJ768" s="12" t="s">
        <v>3306</v>
      </c>
      <c r="AK768" s="12" t="s">
        <v>3736</v>
      </c>
      <c r="AL768" s="12" t="s">
        <v>4756</v>
      </c>
    </row>
    <row r="769" spans="1:38" hidden="1" x14ac:dyDescent="0.25">
      <c r="A769" s="17">
        <v>800130907</v>
      </c>
      <c r="B769" s="14">
        <v>60222</v>
      </c>
      <c r="C769" s="12" t="s">
        <v>4757</v>
      </c>
      <c r="D769" s="12" t="s">
        <v>4798</v>
      </c>
      <c r="E769" s="12" t="s">
        <v>934</v>
      </c>
      <c r="F769" s="3" t="s">
        <v>933</v>
      </c>
      <c r="G769" s="12" t="s">
        <v>932</v>
      </c>
      <c r="H769" s="12" t="s">
        <v>3580</v>
      </c>
      <c r="I769" s="12" t="s">
        <v>3579</v>
      </c>
      <c r="J769" s="12" t="s">
        <v>931</v>
      </c>
      <c r="K769" s="12" t="s">
        <v>930</v>
      </c>
      <c r="L769" s="12" t="s">
        <v>929</v>
      </c>
      <c r="M769" s="4">
        <v>5213400</v>
      </c>
      <c r="N769" s="4">
        <v>0</v>
      </c>
      <c r="O769" s="4">
        <v>5213400</v>
      </c>
      <c r="P769" s="4">
        <v>0</v>
      </c>
      <c r="Q769" s="4">
        <v>5213400</v>
      </c>
      <c r="R769" s="68">
        <f t="shared" si="11"/>
        <v>1</v>
      </c>
      <c r="S769" s="3" t="s">
        <v>957</v>
      </c>
      <c r="T769" s="12" t="s">
        <v>6109</v>
      </c>
      <c r="U769" s="12" t="s">
        <v>3600</v>
      </c>
      <c r="V769" s="12" t="s">
        <v>3555</v>
      </c>
      <c r="W769" s="18"/>
      <c r="X769" s="18"/>
      <c r="Y769" s="18"/>
      <c r="Z769" s="18"/>
      <c r="AA769" s="18"/>
      <c r="AB769" s="12" t="s">
        <v>936</v>
      </c>
      <c r="AC769" s="13">
        <v>522</v>
      </c>
      <c r="AD769" s="12" t="s">
        <v>4797</v>
      </c>
      <c r="AE769" s="12" t="s">
        <v>4796</v>
      </c>
      <c r="AF769" s="12" t="s">
        <v>4795</v>
      </c>
      <c r="AG769" s="12" t="s">
        <v>4794</v>
      </c>
      <c r="AH769" s="12"/>
      <c r="AI769" s="12" t="s">
        <v>4757</v>
      </c>
      <c r="AJ769" s="12" t="s">
        <v>3306</v>
      </c>
      <c r="AK769" s="12" t="s">
        <v>3736</v>
      </c>
      <c r="AL769" s="12" t="s">
        <v>4756</v>
      </c>
    </row>
    <row r="770" spans="1:38" hidden="1" x14ac:dyDescent="0.25">
      <c r="A770" s="17">
        <v>800088702</v>
      </c>
      <c r="B770" s="14">
        <v>60322</v>
      </c>
      <c r="C770" s="12" t="s">
        <v>4757</v>
      </c>
      <c r="D770" s="12" t="s">
        <v>4793</v>
      </c>
      <c r="E770" s="12" t="s">
        <v>934</v>
      </c>
      <c r="F770" s="3" t="s">
        <v>933</v>
      </c>
      <c r="G770" s="12" t="s">
        <v>932</v>
      </c>
      <c r="H770" s="12" t="s">
        <v>3580</v>
      </c>
      <c r="I770" s="12" t="s">
        <v>3579</v>
      </c>
      <c r="J770" s="12" t="s">
        <v>931</v>
      </c>
      <c r="K770" s="12" t="s">
        <v>930</v>
      </c>
      <c r="L770" s="12" t="s">
        <v>929</v>
      </c>
      <c r="M770" s="4">
        <v>9951700</v>
      </c>
      <c r="N770" s="4">
        <v>0</v>
      </c>
      <c r="O770" s="4">
        <v>9951700</v>
      </c>
      <c r="P770" s="4">
        <v>0</v>
      </c>
      <c r="Q770" s="4">
        <v>9951700</v>
      </c>
      <c r="R770" s="68">
        <f t="shared" si="11"/>
        <v>1</v>
      </c>
      <c r="S770" s="3" t="s">
        <v>957</v>
      </c>
      <c r="T770" s="12" t="s">
        <v>6153</v>
      </c>
      <c r="U770" s="12" t="s">
        <v>3578</v>
      </c>
      <c r="V770" s="12" t="s">
        <v>3555</v>
      </c>
      <c r="W770" s="18"/>
      <c r="X770" s="18"/>
      <c r="Y770" s="18"/>
      <c r="Z770" s="18"/>
      <c r="AA770" s="18"/>
      <c r="AB770" s="12" t="s">
        <v>936</v>
      </c>
      <c r="AC770" s="13">
        <v>522</v>
      </c>
      <c r="AD770" s="12" t="s">
        <v>4792</v>
      </c>
      <c r="AE770" s="12" t="s">
        <v>4791</v>
      </c>
      <c r="AF770" s="12" t="s">
        <v>4790</v>
      </c>
      <c r="AG770" s="12" t="s">
        <v>4789</v>
      </c>
      <c r="AH770" s="12"/>
      <c r="AI770" s="12" t="s">
        <v>4757</v>
      </c>
      <c r="AJ770" s="12" t="s">
        <v>3306</v>
      </c>
      <c r="AK770" s="12" t="s">
        <v>3736</v>
      </c>
      <c r="AL770" s="12" t="s">
        <v>4756</v>
      </c>
    </row>
    <row r="771" spans="1:38" hidden="1" x14ac:dyDescent="0.25">
      <c r="A771" s="17">
        <v>899999239</v>
      </c>
      <c r="B771" s="14">
        <v>60422</v>
      </c>
      <c r="C771" s="12" t="s">
        <v>4757</v>
      </c>
      <c r="D771" s="12" t="s">
        <v>4788</v>
      </c>
      <c r="E771" s="12" t="s">
        <v>934</v>
      </c>
      <c r="F771" s="3" t="s">
        <v>933</v>
      </c>
      <c r="G771" s="12" t="s">
        <v>932</v>
      </c>
      <c r="H771" s="12" t="s">
        <v>3580</v>
      </c>
      <c r="I771" s="12" t="s">
        <v>3579</v>
      </c>
      <c r="J771" s="12" t="s">
        <v>931</v>
      </c>
      <c r="K771" s="12" t="s">
        <v>930</v>
      </c>
      <c r="L771" s="12" t="s">
        <v>929</v>
      </c>
      <c r="M771" s="4">
        <v>31046900</v>
      </c>
      <c r="N771" s="4">
        <v>-31046900</v>
      </c>
      <c r="O771" s="4">
        <v>0</v>
      </c>
      <c r="P771" s="4">
        <v>0</v>
      </c>
      <c r="Q771" s="4">
        <v>0</v>
      </c>
      <c r="R771" s="68">
        <f t="shared" ref="R771:R834" si="12">+IFERROR(Q771/O771,0)</f>
        <v>0</v>
      </c>
      <c r="S771" s="3" t="s">
        <v>957</v>
      </c>
      <c r="T771" s="12" t="s">
        <v>6123</v>
      </c>
      <c r="U771" s="12" t="s">
        <v>3624</v>
      </c>
      <c r="V771" s="12" t="s">
        <v>3555</v>
      </c>
      <c r="W771" s="18"/>
      <c r="X771" s="18"/>
      <c r="Y771" s="18"/>
      <c r="Z771" s="18"/>
      <c r="AA771" s="18"/>
      <c r="AB771" s="12" t="s">
        <v>936</v>
      </c>
      <c r="AC771" s="13">
        <v>522</v>
      </c>
      <c r="AD771" s="12" t="s">
        <v>4787</v>
      </c>
      <c r="AE771" s="12" t="s">
        <v>4786</v>
      </c>
      <c r="AF771" s="12" t="s">
        <v>4785</v>
      </c>
      <c r="AG771" s="12" t="s">
        <v>4784</v>
      </c>
      <c r="AH771" s="12"/>
      <c r="AI771" s="12" t="s">
        <v>4757</v>
      </c>
      <c r="AJ771" s="12" t="s">
        <v>3306</v>
      </c>
      <c r="AK771" s="12" t="s">
        <v>3736</v>
      </c>
      <c r="AL771" s="12" t="s">
        <v>4756</v>
      </c>
    </row>
    <row r="772" spans="1:38" hidden="1" x14ac:dyDescent="0.25">
      <c r="A772" s="17">
        <v>899999239</v>
      </c>
      <c r="B772" s="14">
        <v>60422</v>
      </c>
      <c r="C772" s="12" t="s">
        <v>4757</v>
      </c>
      <c r="D772" s="12" t="s">
        <v>4788</v>
      </c>
      <c r="E772" s="12" t="s">
        <v>934</v>
      </c>
      <c r="F772" s="3" t="s">
        <v>933</v>
      </c>
      <c r="G772" s="12" t="s">
        <v>932</v>
      </c>
      <c r="H772" s="12" t="s">
        <v>3626</v>
      </c>
      <c r="I772" s="12" t="s">
        <v>3625</v>
      </c>
      <c r="J772" s="12" t="s">
        <v>931</v>
      </c>
      <c r="K772" s="12" t="s">
        <v>930</v>
      </c>
      <c r="L772" s="12" t="s">
        <v>929</v>
      </c>
      <c r="M772" s="4">
        <v>31046900</v>
      </c>
      <c r="N772" s="4">
        <v>0</v>
      </c>
      <c r="O772" s="4">
        <v>31046900</v>
      </c>
      <c r="P772" s="4">
        <v>0</v>
      </c>
      <c r="Q772" s="4">
        <v>31046900</v>
      </c>
      <c r="R772" s="68">
        <f t="shared" si="12"/>
        <v>1</v>
      </c>
      <c r="S772" s="3" t="s">
        <v>957</v>
      </c>
      <c r="T772" s="12" t="s">
        <v>6123</v>
      </c>
      <c r="U772" s="12" t="s">
        <v>3624</v>
      </c>
      <c r="V772" s="12" t="s">
        <v>3555</v>
      </c>
      <c r="W772" s="18"/>
      <c r="X772" s="18"/>
      <c r="Y772" s="18"/>
      <c r="Z772" s="18"/>
      <c r="AA772" s="18"/>
      <c r="AB772" s="12" t="s">
        <v>936</v>
      </c>
      <c r="AC772" s="13">
        <v>522</v>
      </c>
      <c r="AD772" s="12" t="s">
        <v>4787</v>
      </c>
      <c r="AE772" s="12" t="s">
        <v>4786</v>
      </c>
      <c r="AF772" s="12" t="s">
        <v>4785</v>
      </c>
      <c r="AG772" s="12" t="s">
        <v>4784</v>
      </c>
      <c r="AH772" s="12"/>
      <c r="AI772" s="12" t="s">
        <v>4757</v>
      </c>
      <c r="AJ772" s="12" t="s">
        <v>3306</v>
      </c>
      <c r="AK772" s="12" t="s">
        <v>3736</v>
      </c>
      <c r="AL772" s="12" t="s">
        <v>4756</v>
      </c>
    </row>
    <row r="773" spans="1:38" hidden="1" x14ac:dyDescent="0.25">
      <c r="A773" s="17">
        <v>860066942</v>
      </c>
      <c r="B773" s="14">
        <v>60522</v>
      </c>
      <c r="C773" s="12" t="s">
        <v>4757</v>
      </c>
      <c r="D773" s="12" t="s">
        <v>4783</v>
      </c>
      <c r="E773" s="12" t="s">
        <v>934</v>
      </c>
      <c r="F773" s="3" t="s">
        <v>933</v>
      </c>
      <c r="G773" s="12" t="s">
        <v>932</v>
      </c>
      <c r="H773" s="12" t="s">
        <v>3580</v>
      </c>
      <c r="I773" s="12" t="s">
        <v>3579</v>
      </c>
      <c r="J773" s="12" t="s">
        <v>931</v>
      </c>
      <c r="K773" s="12" t="s">
        <v>930</v>
      </c>
      <c r="L773" s="12" t="s">
        <v>929</v>
      </c>
      <c r="M773" s="4">
        <v>41393300</v>
      </c>
      <c r="N773" s="4">
        <v>-41393300</v>
      </c>
      <c r="O773" s="4">
        <v>0</v>
      </c>
      <c r="P773" s="4">
        <v>0</v>
      </c>
      <c r="Q773" s="4">
        <v>0</v>
      </c>
      <c r="R773" s="68">
        <f t="shared" si="12"/>
        <v>0</v>
      </c>
      <c r="S773" s="3" t="s">
        <v>957</v>
      </c>
      <c r="T773" s="12" t="s">
        <v>6133</v>
      </c>
      <c r="U773" s="12" t="s">
        <v>3639</v>
      </c>
      <c r="V773" s="12" t="s">
        <v>3555</v>
      </c>
      <c r="W773" s="18"/>
      <c r="X773" s="18"/>
      <c r="Y773" s="18"/>
      <c r="Z773" s="18"/>
      <c r="AA773" s="18"/>
      <c r="AB773" s="12" t="s">
        <v>936</v>
      </c>
      <c r="AC773" s="13">
        <v>522</v>
      </c>
      <c r="AD773" s="12" t="s">
        <v>4782</v>
      </c>
      <c r="AE773" s="12" t="s">
        <v>4781</v>
      </c>
      <c r="AF773" s="12" t="s">
        <v>4780</v>
      </c>
      <c r="AG773" s="12" t="s">
        <v>4779</v>
      </c>
      <c r="AH773" s="12"/>
      <c r="AI773" s="12" t="s">
        <v>4757</v>
      </c>
      <c r="AJ773" s="12" t="s">
        <v>3306</v>
      </c>
      <c r="AK773" s="12" t="s">
        <v>3736</v>
      </c>
      <c r="AL773" s="12" t="s">
        <v>4756</v>
      </c>
    </row>
    <row r="774" spans="1:38" hidden="1" x14ac:dyDescent="0.25">
      <c r="A774" s="17">
        <v>860066942</v>
      </c>
      <c r="B774" s="14">
        <v>60522</v>
      </c>
      <c r="C774" s="12" t="s">
        <v>4757</v>
      </c>
      <c r="D774" s="12" t="s">
        <v>4783</v>
      </c>
      <c r="E774" s="12" t="s">
        <v>934</v>
      </c>
      <c r="F774" s="3" t="s">
        <v>933</v>
      </c>
      <c r="G774" s="12" t="s">
        <v>932</v>
      </c>
      <c r="H774" s="12" t="s">
        <v>3641</v>
      </c>
      <c r="I774" s="12" t="s">
        <v>3640</v>
      </c>
      <c r="J774" s="12" t="s">
        <v>931</v>
      </c>
      <c r="K774" s="12" t="s">
        <v>930</v>
      </c>
      <c r="L774" s="12" t="s">
        <v>929</v>
      </c>
      <c r="M774" s="4">
        <v>41393300</v>
      </c>
      <c r="N774" s="4">
        <v>0</v>
      </c>
      <c r="O774" s="4">
        <v>41393300</v>
      </c>
      <c r="P774" s="4">
        <v>0</v>
      </c>
      <c r="Q774" s="4">
        <v>41393300</v>
      </c>
      <c r="R774" s="68">
        <f t="shared" si="12"/>
        <v>1</v>
      </c>
      <c r="S774" s="3" t="s">
        <v>957</v>
      </c>
      <c r="T774" s="12" t="s">
        <v>6133</v>
      </c>
      <c r="U774" s="12" t="s">
        <v>3639</v>
      </c>
      <c r="V774" s="12" t="s">
        <v>3555</v>
      </c>
      <c r="W774" s="18"/>
      <c r="X774" s="18"/>
      <c r="Y774" s="18"/>
      <c r="Z774" s="18"/>
      <c r="AA774" s="18"/>
      <c r="AB774" s="12" t="s">
        <v>936</v>
      </c>
      <c r="AC774" s="13">
        <v>522</v>
      </c>
      <c r="AD774" s="12" t="s">
        <v>4782</v>
      </c>
      <c r="AE774" s="12" t="s">
        <v>4781</v>
      </c>
      <c r="AF774" s="12" t="s">
        <v>4780</v>
      </c>
      <c r="AG774" s="12" t="s">
        <v>4779</v>
      </c>
      <c r="AH774" s="12"/>
      <c r="AI774" s="12" t="s">
        <v>4757</v>
      </c>
      <c r="AJ774" s="12" t="s">
        <v>3306</v>
      </c>
      <c r="AK774" s="12" t="s">
        <v>3736</v>
      </c>
      <c r="AL774" s="12" t="s">
        <v>4756</v>
      </c>
    </row>
    <row r="775" spans="1:38" hidden="1" x14ac:dyDescent="0.25">
      <c r="A775" s="17">
        <v>899999034</v>
      </c>
      <c r="B775" s="14">
        <v>60622</v>
      </c>
      <c r="C775" s="12" t="s">
        <v>4757</v>
      </c>
      <c r="D775" s="12" t="s">
        <v>4778</v>
      </c>
      <c r="E775" s="12" t="s">
        <v>934</v>
      </c>
      <c r="F775" s="3" t="s">
        <v>933</v>
      </c>
      <c r="G775" s="12" t="s">
        <v>932</v>
      </c>
      <c r="H775" s="12" t="s">
        <v>3634</v>
      </c>
      <c r="I775" s="12" t="s">
        <v>3633</v>
      </c>
      <c r="J775" s="12" t="s">
        <v>931</v>
      </c>
      <c r="K775" s="12" t="s">
        <v>930</v>
      </c>
      <c r="L775" s="12" t="s">
        <v>929</v>
      </c>
      <c r="M775" s="4">
        <v>20703300</v>
      </c>
      <c r="N775" s="4">
        <v>0</v>
      </c>
      <c r="O775" s="4">
        <v>20703300</v>
      </c>
      <c r="P775" s="4">
        <v>0</v>
      </c>
      <c r="Q775" s="4">
        <v>20703300</v>
      </c>
      <c r="R775" s="68">
        <f t="shared" si="12"/>
        <v>1</v>
      </c>
      <c r="S775" s="3" t="s">
        <v>957</v>
      </c>
      <c r="T775" s="12" t="s">
        <v>6128</v>
      </c>
      <c r="U775" s="12" t="s">
        <v>3632</v>
      </c>
      <c r="V775" s="12" t="s">
        <v>3555</v>
      </c>
      <c r="W775" s="18"/>
      <c r="X775" s="18"/>
      <c r="Y775" s="18"/>
      <c r="Z775" s="18"/>
      <c r="AA775" s="18"/>
      <c r="AB775" s="12" t="s">
        <v>936</v>
      </c>
      <c r="AC775" s="13">
        <v>522</v>
      </c>
      <c r="AD775" s="12" t="s">
        <v>4777</v>
      </c>
      <c r="AE775" s="12" t="s">
        <v>4776</v>
      </c>
      <c r="AF775" s="12" t="s">
        <v>4775</v>
      </c>
      <c r="AG775" s="12" t="s">
        <v>4774</v>
      </c>
      <c r="AH775" s="12"/>
      <c r="AI775" s="12" t="s">
        <v>4757</v>
      </c>
      <c r="AJ775" s="12" t="s">
        <v>3306</v>
      </c>
      <c r="AK775" s="12" t="s">
        <v>3736</v>
      </c>
      <c r="AL775" s="12" t="s">
        <v>4756</v>
      </c>
    </row>
    <row r="776" spans="1:38" hidden="1" x14ac:dyDescent="0.25">
      <c r="A776" s="17">
        <v>860011153</v>
      </c>
      <c r="B776" s="14">
        <v>60722</v>
      </c>
      <c r="C776" s="12" t="s">
        <v>4757</v>
      </c>
      <c r="D776" s="12" t="s">
        <v>4773</v>
      </c>
      <c r="E776" s="12" t="s">
        <v>934</v>
      </c>
      <c r="F776" s="3" t="s">
        <v>933</v>
      </c>
      <c r="G776" s="12" t="s">
        <v>932</v>
      </c>
      <c r="H776" s="12" t="s">
        <v>3687</v>
      </c>
      <c r="I776" s="12" t="s">
        <v>3686</v>
      </c>
      <c r="J776" s="12" t="s">
        <v>931</v>
      </c>
      <c r="K776" s="12" t="s">
        <v>930</v>
      </c>
      <c r="L776" s="12" t="s">
        <v>929</v>
      </c>
      <c r="M776" s="4">
        <v>5655600</v>
      </c>
      <c r="N776" s="4">
        <v>0</v>
      </c>
      <c r="O776" s="4">
        <v>5655600</v>
      </c>
      <c r="P776" s="4">
        <v>0</v>
      </c>
      <c r="Q776" s="4">
        <v>5655600</v>
      </c>
      <c r="R776" s="68">
        <f t="shared" si="12"/>
        <v>1</v>
      </c>
      <c r="S776" s="3" t="s">
        <v>957</v>
      </c>
      <c r="T776" s="12" t="s">
        <v>6178</v>
      </c>
      <c r="U776" s="12" t="s">
        <v>3556</v>
      </c>
      <c r="V776" s="12" t="s">
        <v>3555</v>
      </c>
      <c r="W776" s="18"/>
      <c r="X776" s="18"/>
      <c r="Y776" s="18"/>
      <c r="Z776" s="18"/>
      <c r="AA776" s="18"/>
      <c r="AB776" s="12" t="s">
        <v>936</v>
      </c>
      <c r="AC776" s="13">
        <v>522</v>
      </c>
      <c r="AD776" s="12" t="s">
        <v>4772</v>
      </c>
      <c r="AE776" s="12" t="s">
        <v>4771</v>
      </c>
      <c r="AF776" s="12" t="s">
        <v>4770</v>
      </c>
      <c r="AG776" s="12" t="s">
        <v>4769</v>
      </c>
      <c r="AH776" s="12"/>
      <c r="AI776" s="12" t="s">
        <v>4757</v>
      </c>
      <c r="AJ776" s="12" t="s">
        <v>3306</v>
      </c>
      <c r="AK776" s="12" t="s">
        <v>3736</v>
      </c>
      <c r="AL776" s="12" t="s">
        <v>4756</v>
      </c>
    </row>
    <row r="777" spans="1:38" hidden="1" x14ac:dyDescent="0.25">
      <c r="A777" s="17">
        <v>800170433</v>
      </c>
      <c r="B777" s="14">
        <v>60822</v>
      </c>
      <c r="C777" s="12" t="s">
        <v>4757</v>
      </c>
      <c r="D777" s="12" t="s">
        <v>4768</v>
      </c>
      <c r="E777" s="12" t="s">
        <v>934</v>
      </c>
      <c r="F777" s="3" t="s">
        <v>933</v>
      </c>
      <c r="G777" s="12" t="s">
        <v>932</v>
      </c>
      <c r="H777" s="12" t="s">
        <v>967</v>
      </c>
      <c r="I777" s="12" t="s">
        <v>966</v>
      </c>
      <c r="J777" s="12" t="s">
        <v>931</v>
      </c>
      <c r="K777" s="12" t="s">
        <v>930</v>
      </c>
      <c r="L777" s="12" t="s">
        <v>929</v>
      </c>
      <c r="M777" s="4">
        <v>1563040</v>
      </c>
      <c r="N777" s="4">
        <v>0</v>
      </c>
      <c r="O777" s="4">
        <v>1563040</v>
      </c>
      <c r="P777" s="4">
        <v>0</v>
      </c>
      <c r="Q777" s="4">
        <v>1563040</v>
      </c>
      <c r="R777" s="68">
        <f t="shared" si="12"/>
        <v>1</v>
      </c>
      <c r="S777" s="3" t="s">
        <v>957</v>
      </c>
      <c r="T777" s="12" t="s">
        <v>5989</v>
      </c>
      <c r="U777" s="12" t="s">
        <v>956</v>
      </c>
      <c r="V777" s="12" t="s">
        <v>927</v>
      </c>
      <c r="W777" s="12" t="s">
        <v>955</v>
      </c>
      <c r="X777" s="12" t="s">
        <v>954</v>
      </c>
      <c r="Y777" s="12" t="s">
        <v>925</v>
      </c>
      <c r="Z777" s="12" t="s">
        <v>953</v>
      </c>
      <c r="AA777" s="12" t="s">
        <v>952</v>
      </c>
      <c r="AB777" s="12" t="s">
        <v>936</v>
      </c>
      <c r="AC777" s="13">
        <v>522</v>
      </c>
      <c r="AD777" s="12" t="s">
        <v>4767</v>
      </c>
      <c r="AE777" s="12" t="s">
        <v>4766</v>
      </c>
      <c r="AF777" s="12" t="s">
        <v>4765</v>
      </c>
      <c r="AG777" s="12" t="s">
        <v>4764</v>
      </c>
      <c r="AH777" s="12"/>
      <c r="AI777" s="12" t="s">
        <v>4757</v>
      </c>
      <c r="AJ777" s="12" t="s">
        <v>3306</v>
      </c>
      <c r="AK777" s="12" t="s">
        <v>3736</v>
      </c>
      <c r="AL777" s="12" t="s">
        <v>4763</v>
      </c>
    </row>
    <row r="778" spans="1:38" hidden="1" x14ac:dyDescent="0.25">
      <c r="A778" s="17">
        <v>899999284</v>
      </c>
      <c r="B778" s="14">
        <v>60922</v>
      </c>
      <c r="C778" s="12" t="s">
        <v>4757</v>
      </c>
      <c r="D778" s="12" t="s">
        <v>4762</v>
      </c>
      <c r="E778" s="12" t="s">
        <v>934</v>
      </c>
      <c r="F778" s="3" t="s">
        <v>933</v>
      </c>
      <c r="G778" s="12" t="s">
        <v>932</v>
      </c>
      <c r="H778" s="12" t="s">
        <v>3607</v>
      </c>
      <c r="I778" s="12" t="s">
        <v>3606</v>
      </c>
      <c r="J778" s="12" t="s">
        <v>931</v>
      </c>
      <c r="K778" s="12" t="s">
        <v>930</v>
      </c>
      <c r="L778" s="12" t="s">
        <v>929</v>
      </c>
      <c r="M778" s="4">
        <v>86477346</v>
      </c>
      <c r="N778" s="4">
        <v>0</v>
      </c>
      <c r="O778" s="4">
        <v>86477346</v>
      </c>
      <c r="P778" s="4">
        <v>0</v>
      </c>
      <c r="Q778" s="4">
        <v>86477346</v>
      </c>
      <c r="R778" s="68">
        <f t="shared" si="12"/>
        <v>1</v>
      </c>
      <c r="S778" s="3" t="s">
        <v>957</v>
      </c>
      <c r="T778" s="12" t="s">
        <v>6213</v>
      </c>
      <c r="U778" s="12" t="s">
        <v>3247</v>
      </c>
      <c r="V778" s="12" t="s">
        <v>927</v>
      </c>
      <c r="W778" s="12" t="s">
        <v>955</v>
      </c>
      <c r="X778" s="12" t="s">
        <v>3246</v>
      </c>
      <c r="Y778" s="12" t="s">
        <v>925</v>
      </c>
      <c r="Z778" s="12" t="s">
        <v>979</v>
      </c>
      <c r="AA778" s="12" t="s">
        <v>978</v>
      </c>
      <c r="AB778" s="12" t="s">
        <v>936</v>
      </c>
      <c r="AC778" s="13">
        <v>522</v>
      </c>
      <c r="AD778" s="12" t="s">
        <v>4761</v>
      </c>
      <c r="AE778" s="12" t="s">
        <v>4760</v>
      </c>
      <c r="AF778" s="12" t="s">
        <v>4759</v>
      </c>
      <c r="AG778" s="12" t="s">
        <v>4758</v>
      </c>
      <c r="AH778" s="12"/>
      <c r="AI778" s="12" t="s">
        <v>4757</v>
      </c>
      <c r="AJ778" s="12" t="s">
        <v>3306</v>
      </c>
      <c r="AK778" s="12" t="s">
        <v>3305</v>
      </c>
      <c r="AL778" s="12" t="s">
        <v>4756</v>
      </c>
    </row>
    <row r="779" spans="1:38" hidden="1" x14ac:dyDescent="0.25">
      <c r="A779" s="17">
        <v>1031123075</v>
      </c>
      <c r="B779" s="14">
        <v>61322</v>
      </c>
      <c r="C779" s="12" t="s">
        <v>4657</v>
      </c>
      <c r="D779" s="12" t="s">
        <v>4750</v>
      </c>
      <c r="E779" s="12" t="s">
        <v>934</v>
      </c>
      <c r="F779" s="3" t="s">
        <v>933</v>
      </c>
      <c r="G779" s="12" t="s">
        <v>932</v>
      </c>
      <c r="H779" s="12" t="s">
        <v>3188</v>
      </c>
      <c r="I779" s="12" t="s">
        <v>3187</v>
      </c>
      <c r="J779" s="12" t="s">
        <v>931</v>
      </c>
      <c r="K779" s="12" t="s">
        <v>930</v>
      </c>
      <c r="L779" s="12" t="s">
        <v>929</v>
      </c>
      <c r="M779" s="4">
        <v>1039014</v>
      </c>
      <c r="N779" s="4">
        <v>0</v>
      </c>
      <c r="O779" s="4">
        <v>1039014</v>
      </c>
      <c r="P779" s="4">
        <v>0</v>
      </c>
      <c r="Q779" s="4">
        <v>1039014</v>
      </c>
      <c r="R779" s="68">
        <f t="shared" si="12"/>
        <v>1</v>
      </c>
      <c r="S779" s="3" t="s">
        <v>928</v>
      </c>
      <c r="T779" s="12" t="s">
        <v>7100</v>
      </c>
      <c r="U779" s="12" t="s">
        <v>3209</v>
      </c>
      <c r="V779" s="12" t="s">
        <v>927</v>
      </c>
      <c r="W779" s="12" t="s">
        <v>926</v>
      </c>
      <c r="X779" s="12" t="s">
        <v>3208</v>
      </c>
      <c r="Y779" s="12" t="s">
        <v>995</v>
      </c>
      <c r="Z779" s="12" t="s">
        <v>979</v>
      </c>
      <c r="AA779" s="12" t="s">
        <v>978</v>
      </c>
      <c r="AB779" s="12" t="s">
        <v>936</v>
      </c>
      <c r="AC779" s="13">
        <v>522</v>
      </c>
      <c r="AD779" s="12" t="s">
        <v>1007</v>
      </c>
      <c r="AE779" s="12" t="s">
        <v>4749</v>
      </c>
      <c r="AF779" s="12" t="s">
        <v>4748</v>
      </c>
      <c r="AG779" s="12" t="s">
        <v>4747</v>
      </c>
      <c r="AH779" s="12"/>
      <c r="AI779" s="12" t="s">
        <v>4657</v>
      </c>
      <c r="AJ779" s="12" t="s">
        <v>950</v>
      </c>
      <c r="AK779" s="12" t="s">
        <v>4746</v>
      </c>
      <c r="AL779" s="12" t="s">
        <v>4745</v>
      </c>
    </row>
    <row r="780" spans="1:38" hidden="1" x14ac:dyDescent="0.25">
      <c r="A780" s="17">
        <v>1031123075</v>
      </c>
      <c r="B780" s="14">
        <v>61322</v>
      </c>
      <c r="C780" s="12" t="s">
        <v>4657</v>
      </c>
      <c r="D780" s="12" t="s">
        <v>4750</v>
      </c>
      <c r="E780" s="12" t="s">
        <v>934</v>
      </c>
      <c r="F780" s="3" t="s">
        <v>933</v>
      </c>
      <c r="G780" s="12" t="s">
        <v>932</v>
      </c>
      <c r="H780" s="12" t="s">
        <v>938</v>
      </c>
      <c r="I780" s="12" t="s">
        <v>937</v>
      </c>
      <c r="J780" s="12" t="s">
        <v>931</v>
      </c>
      <c r="K780" s="12" t="s">
        <v>930</v>
      </c>
      <c r="L780" s="12" t="s">
        <v>929</v>
      </c>
      <c r="M780" s="4">
        <v>134586</v>
      </c>
      <c r="N780" s="4">
        <v>0</v>
      </c>
      <c r="O780" s="4">
        <v>134586</v>
      </c>
      <c r="P780" s="4">
        <v>0</v>
      </c>
      <c r="Q780" s="4">
        <v>134586</v>
      </c>
      <c r="R780" s="68">
        <f t="shared" si="12"/>
        <v>1</v>
      </c>
      <c r="S780" s="3" t="s">
        <v>928</v>
      </c>
      <c r="T780" s="12" t="s">
        <v>7100</v>
      </c>
      <c r="U780" s="12" t="s">
        <v>3209</v>
      </c>
      <c r="V780" s="12" t="s">
        <v>927</v>
      </c>
      <c r="W780" s="12" t="s">
        <v>926</v>
      </c>
      <c r="X780" s="12" t="s">
        <v>3208</v>
      </c>
      <c r="Y780" s="12" t="s">
        <v>995</v>
      </c>
      <c r="Z780" s="12" t="s">
        <v>979</v>
      </c>
      <c r="AA780" s="12" t="s">
        <v>978</v>
      </c>
      <c r="AB780" s="12" t="s">
        <v>936</v>
      </c>
      <c r="AC780" s="13">
        <v>522</v>
      </c>
      <c r="AD780" s="12" t="s">
        <v>1007</v>
      </c>
      <c r="AE780" s="12" t="s">
        <v>4749</v>
      </c>
      <c r="AF780" s="12" t="s">
        <v>4748</v>
      </c>
      <c r="AG780" s="12" t="s">
        <v>4747</v>
      </c>
      <c r="AH780" s="12"/>
      <c r="AI780" s="12" t="s">
        <v>4657</v>
      </c>
      <c r="AJ780" s="12" t="s">
        <v>950</v>
      </c>
      <c r="AK780" s="12" t="s">
        <v>4746</v>
      </c>
      <c r="AL780" s="12" t="s">
        <v>4745</v>
      </c>
    </row>
    <row r="781" spans="1:38" hidden="1" x14ac:dyDescent="0.25">
      <c r="A781" s="17">
        <v>1031123075</v>
      </c>
      <c r="B781" s="14">
        <v>61322</v>
      </c>
      <c r="C781" s="12" t="s">
        <v>4657</v>
      </c>
      <c r="D781" s="12" t="s">
        <v>4750</v>
      </c>
      <c r="E781" s="12" t="s">
        <v>934</v>
      </c>
      <c r="F781" s="3" t="s">
        <v>933</v>
      </c>
      <c r="G781" s="12" t="s">
        <v>932</v>
      </c>
      <c r="H781" s="12" t="s">
        <v>3193</v>
      </c>
      <c r="I781" s="12" t="s">
        <v>3192</v>
      </c>
      <c r="J781" s="12" t="s">
        <v>931</v>
      </c>
      <c r="K781" s="12" t="s">
        <v>930</v>
      </c>
      <c r="L781" s="12" t="s">
        <v>929</v>
      </c>
      <c r="M781" s="4">
        <v>1025956</v>
      </c>
      <c r="N781" s="4">
        <v>0</v>
      </c>
      <c r="O781" s="4">
        <v>1025956</v>
      </c>
      <c r="P781" s="4">
        <v>0</v>
      </c>
      <c r="Q781" s="4">
        <v>1025956</v>
      </c>
      <c r="R781" s="68">
        <f t="shared" si="12"/>
        <v>1</v>
      </c>
      <c r="S781" s="3" t="s">
        <v>928</v>
      </c>
      <c r="T781" s="12" t="s">
        <v>7100</v>
      </c>
      <c r="U781" s="12" t="s">
        <v>3209</v>
      </c>
      <c r="V781" s="12" t="s">
        <v>927</v>
      </c>
      <c r="W781" s="12" t="s">
        <v>926</v>
      </c>
      <c r="X781" s="12" t="s">
        <v>3208</v>
      </c>
      <c r="Y781" s="12" t="s">
        <v>995</v>
      </c>
      <c r="Z781" s="12" t="s">
        <v>979</v>
      </c>
      <c r="AA781" s="12" t="s">
        <v>978</v>
      </c>
      <c r="AB781" s="12" t="s">
        <v>936</v>
      </c>
      <c r="AC781" s="13">
        <v>522</v>
      </c>
      <c r="AD781" s="12" t="s">
        <v>1007</v>
      </c>
      <c r="AE781" s="12" t="s">
        <v>4749</v>
      </c>
      <c r="AF781" s="12" t="s">
        <v>4748</v>
      </c>
      <c r="AG781" s="12" t="s">
        <v>4747</v>
      </c>
      <c r="AH781" s="12"/>
      <c r="AI781" s="12" t="s">
        <v>4657</v>
      </c>
      <c r="AJ781" s="12" t="s">
        <v>950</v>
      </c>
      <c r="AK781" s="12" t="s">
        <v>4746</v>
      </c>
      <c r="AL781" s="12" t="s">
        <v>4745</v>
      </c>
    </row>
    <row r="782" spans="1:38" hidden="1" x14ac:dyDescent="0.25">
      <c r="A782" s="17">
        <v>1031123075</v>
      </c>
      <c r="B782" s="14">
        <v>61322</v>
      </c>
      <c r="C782" s="12" t="s">
        <v>4657</v>
      </c>
      <c r="D782" s="12" t="s">
        <v>4750</v>
      </c>
      <c r="E782" s="12" t="s">
        <v>934</v>
      </c>
      <c r="F782" s="3" t="s">
        <v>933</v>
      </c>
      <c r="G782" s="12" t="s">
        <v>932</v>
      </c>
      <c r="H782" s="12" t="s">
        <v>963</v>
      </c>
      <c r="I782" s="12" t="s">
        <v>962</v>
      </c>
      <c r="J782" s="12" t="s">
        <v>931</v>
      </c>
      <c r="K782" s="12" t="s">
        <v>930</v>
      </c>
      <c r="L782" s="12" t="s">
        <v>929</v>
      </c>
      <c r="M782" s="4">
        <v>711483</v>
      </c>
      <c r="N782" s="4">
        <v>0</v>
      </c>
      <c r="O782" s="4">
        <v>711483</v>
      </c>
      <c r="P782" s="4">
        <v>0</v>
      </c>
      <c r="Q782" s="4">
        <v>711483</v>
      </c>
      <c r="R782" s="68">
        <f t="shared" si="12"/>
        <v>1</v>
      </c>
      <c r="S782" s="3" t="s">
        <v>928</v>
      </c>
      <c r="T782" s="12" t="s">
        <v>7100</v>
      </c>
      <c r="U782" s="12" t="s">
        <v>3209</v>
      </c>
      <c r="V782" s="12" t="s">
        <v>927</v>
      </c>
      <c r="W782" s="12" t="s">
        <v>926</v>
      </c>
      <c r="X782" s="12" t="s">
        <v>3208</v>
      </c>
      <c r="Y782" s="12" t="s">
        <v>995</v>
      </c>
      <c r="Z782" s="12" t="s">
        <v>979</v>
      </c>
      <c r="AA782" s="12" t="s">
        <v>978</v>
      </c>
      <c r="AB782" s="12" t="s">
        <v>936</v>
      </c>
      <c r="AC782" s="13">
        <v>522</v>
      </c>
      <c r="AD782" s="12" t="s">
        <v>1007</v>
      </c>
      <c r="AE782" s="12" t="s">
        <v>4749</v>
      </c>
      <c r="AF782" s="12" t="s">
        <v>4748</v>
      </c>
      <c r="AG782" s="12" t="s">
        <v>4747</v>
      </c>
      <c r="AH782" s="12"/>
      <c r="AI782" s="12" t="s">
        <v>4657</v>
      </c>
      <c r="AJ782" s="12" t="s">
        <v>950</v>
      </c>
      <c r="AK782" s="12" t="s">
        <v>4746</v>
      </c>
      <c r="AL782" s="12" t="s">
        <v>4745</v>
      </c>
    </row>
    <row r="783" spans="1:38" hidden="1" x14ac:dyDescent="0.25">
      <c r="A783" s="17">
        <v>1031123075</v>
      </c>
      <c r="B783" s="14">
        <v>61322</v>
      </c>
      <c r="C783" s="12" t="s">
        <v>4657</v>
      </c>
      <c r="D783" s="12" t="s">
        <v>4750</v>
      </c>
      <c r="E783" s="12" t="s">
        <v>934</v>
      </c>
      <c r="F783" s="3" t="s">
        <v>933</v>
      </c>
      <c r="G783" s="12" t="s">
        <v>932</v>
      </c>
      <c r="H783" s="12" t="s">
        <v>3191</v>
      </c>
      <c r="I783" s="12" t="s">
        <v>3190</v>
      </c>
      <c r="J783" s="12" t="s">
        <v>931</v>
      </c>
      <c r="K783" s="12" t="s">
        <v>930</v>
      </c>
      <c r="L783" s="12" t="s">
        <v>929</v>
      </c>
      <c r="M783" s="4">
        <v>36334</v>
      </c>
      <c r="N783" s="4">
        <v>0</v>
      </c>
      <c r="O783" s="4">
        <v>36334</v>
      </c>
      <c r="P783" s="4">
        <v>0</v>
      </c>
      <c r="Q783" s="4">
        <v>36334</v>
      </c>
      <c r="R783" s="68">
        <f t="shared" si="12"/>
        <v>1</v>
      </c>
      <c r="S783" s="3" t="s">
        <v>928</v>
      </c>
      <c r="T783" s="12" t="s">
        <v>7100</v>
      </c>
      <c r="U783" s="12" t="s">
        <v>3209</v>
      </c>
      <c r="V783" s="12" t="s">
        <v>927</v>
      </c>
      <c r="W783" s="12" t="s">
        <v>926</v>
      </c>
      <c r="X783" s="12" t="s">
        <v>3208</v>
      </c>
      <c r="Y783" s="12" t="s">
        <v>995</v>
      </c>
      <c r="Z783" s="12" t="s">
        <v>979</v>
      </c>
      <c r="AA783" s="12" t="s">
        <v>978</v>
      </c>
      <c r="AB783" s="12" t="s">
        <v>936</v>
      </c>
      <c r="AC783" s="13">
        <v>522</v>
      </c>
      <c r="AD783" s="12" t="s">
        <v>1007</v>
      </c>
      <c r="AE783" s="12" t="s">
        <v>4749</v>
      </c>
      <c r="AF783" s="12" t="s">
        <v>4748</v>
      </c>
      <c r="AG783" s="12" t="s">
        <v>4747</v>
      </c>
      <c r="AH783" s="12"/>
      <c r="AI783" s="12" t="s">
        <v>4657</v>
      </c>
      <c r="AJ783" s="12" t="s">
        <v>950</v>
      </c>
      <c r="AK783" s="12" t="s">
        <v>4746</v>
      </c>
      <c r="AL783" s="12" t="s">
        <v>4745</v>
      </c>
    </row>
    <row r="784" spans="1:38" hidden="1" x14ac:dyDescent="0.25">
      <c r="A784" s="17">
        <v>1031123075</v>
      </c>
      <c r="B784" s="14">
        <v>61322</v>
      </c>
      <c r="C784" s="12" t="s">
        <v>4657</v>
      </c>
      <c r="D784" s="12" t="s">
        <v>4750</v>
      </c>
      <c r="E784" s="12" t="s">
        <v>934</v>
      </c>
      <c r="F784" s="3" t="s">
        <v>933</v>
      </c>
      <c r="G784" s="12" t="s">
        <v>932</v>
      </c>
      <c r="H784" s="12" t="s">
        <v>940</v>
      </c>
      <c r="I784" s="12" t="s">
        <v>939</v>
      </c>
      <c r="J784" s="12" t="s">
        <v>931</v>
      </c>
      <c r="K784" s="12" t="s">
        <v>930</v>
      </c>
      <c r="L784" s="12" t="s">
        <v>929</v>
      </c>
      <c r="M784" s="4">
        <v>1039014</v>
      </c>
      <c r="N784" s="4">
        <v>0</v>
      </c>
      <c r="O784" s="4">
        <v>1039014</v>
      </c>
      <c r="P784" s="4">
        <v>0</v>
      </c>
      <c r="Q784" s="4">
        <v>1039014</v>
      </c>
      <c r="R784" s="68">
        <f t="shared" si="12"/>
        <v>1</v>
      </c>
      <c r="S784" s="3" t="s">
        <v>928</v>
      </c>
      <c r="T784" s="12" t="s">
        <v>7100</v>
      </c>
      <c r="U784" s="12" t="s">
        <v>3209</v>
      </c>
      <c r="V784" s="12" t="s">
        <v>927</v>
      </c>
      <c r="W784" s="12" t="s">
        <v>926</v>
      </c>
      <c r="X784" s="12" t="s">
        <v>3208</v>
      </c>
      <c r="Y784" s="12" t="s">
        <v>995</v>
      </c>
      <c r="Z784" s="12" t="s">
        <v>979</v>
      </c>
      <c r="AA784" s="12" t="s">
        <v>978</v>
      </c>
      <c r="AB784" s="12" t="s">
        <v>936</v>
      </c>
      <c r="AC784" s="13">
        <v>522</v>
      </c>
      <c r="AD784" s="12" t="s">
        <v>1007</v>
      </c>
      <c r="AE784" s="12" t="s">
        <v>4749</v>
      </c>
      <c r="AF784" s="12" t="s">
        <v>4748</v>
      </c>
      <c r="AG784" s="12" t="s">
        <v>4747</v>
      </c>
      <c r="AH784" s="12"/>
      <c r="AI784" s="12" t="s">
        <v>4657</v>
      </c>
      <c r="AJ784" s="12" t="s">
        <v>950</v>
      </c>
      <c r="AK784" s="12" t="s">
        <v>4746</v>
      </c>
      <c r="AL784" s="12" t="s">
        <v>4745</v>
      </c>
    </row>
    <row r="785" spans="1:38" hidden="1" x14ac:dyDescent="0.25">
      <c r="A785" s="17">
        <v>1013591757</v>
      </c>
      <c r="B785" s="14">
        <v>61422</v>
      </c>
      <c r="C785" s="12" t="s">
        <v>4657</v>
      </c>
      <c r="D785" s="12" t="s">
        <v>4744</v>
      </c>
      <c r="E785" s="12" t="s">
        <v>934</v>
      </c>
      <c r="F785" s="3" t="s">
        <v>933</v>
      </c>
      <c r="G785" s="12" t="s">
        <v>932</v>
      </c>
      <c r="H785" s="12" t="s">
        <v>3188</v>
      </c>
      <c r="I785" s="12" t="s">
        <v>3187</v>
      </c>
      <c r="J785" s="12" t="s">
        <v>931</v>
      </c>
      <c r="K785" s="12" t="s">
        <v>930</v>
      </c>
      <c r="L785" s="12" t="s">
        <v>929</v>
      </c>
      <c r="M785" s="4">
        <v>4879512</v>
      </c>
      <c r="N785" s="4">
        <v>0</v>
      </c>
      <c r="O785" s="4">
        <v>4879512</v>
      </c>
      <c r="P785" s="4">
        <v>0</v>
      </c>
      <c r="Q785" s="4">
        <v>4879512</v>
      </c>
      <c r="R785" s="68">
        <f t="shared" si="12"/>
        <v>1</v>
      </c>
      <c r="S785" s="3" t="s">
        <v>928</v>
      </c>
      <c r="T785" s="12" t="s">
        <v>7130</v>
      </c>
      <c r="U785" s="12" t="s">
        <v>3350</v>
      </c>
      <c r="V785" s="12" t="s">
        <v>927</v>
      </c>
      <c r="W785" s="12" t="s">
        <v>926</v>
      </c>
      <c r="X785" s="12" t="s">
        <v>3349</v>
      </c>
      <c r="Y785" s="12" t="s">
        <v>925</v>
      </c>
      <c r="Z785" s="12" t="s">
        <v>984</v>
      </c>
      <c r="AA785" s="12" t="s">
        <v>983</v>
      </c>
      <c r="AB785" s="12" t="s">
        <v>936</v>
      </c>
      <c r="AC785" s="13">
        <v>522</v>
      </c>
      <c r="AD785" s="12" t="s">
        <v>4743</v>
      </c>
      <c r="AE785" s="12" t="s">
        <v>4742</v>
      </c>
      <c r="AF785" s="12" t="s">
        <v>4741</v>
      </c>
      <c r="AG785" s="12" t="s">
        <v>4740</v>
      </c>
      <c r="AH785" s="12"/>
      <c r="AI785" s="12" t="s">
        <v>4657</v>
      </c>
      <c r="AJ785" s="12" t="s">
        <v>950</v>
      </c>
      <c r="AK785" s="12" t="s">
        <v>4710</v>
      </c>
      <c r="AL785" s="12" t="s">
        <v>4739</v>
      </c>
    </row>
    <row r="786" spans="1:38" hidden="1" x14ac:dyDescent="0.25">
      <c r="A786" s="17">
        <v>1013591757</v>
      </c>
      <c r="B786" s="14">
        <v>61422</v>
      </c>
      <c r="C786" s="12" t="s">
        <v>4657</v>
      </c>
      <c r="D786" s="12" t="s">
        <v>4744</v>
      </c>
      <c r="E786" s="12" t="s">
        <v>934</v>
      </c>
      <c r="F786" s="3" t="s">
        <v>933</v>
      </c>
      <c r="G786" s="12" t="s">
        <v>932</v>
      </c>
      <c r="H786" s="12" t="s">
        <v>938</v>
      </c>
      <c r="I786" s="12" t="s">
        <v>937</v>
      </c>
      <c r="J786" s="12" t="s">
        <v>931</v>
      </c>
      <c r="K786" s="12" t="s">
        <v>930</v>
      </c>
      <c r="L786" s="12" t="s">
        <v>929</v>
      </c>
      <c r="M786" s="4">
        <v>426583</v>
      </c>
      <c r="N786" s="4">
        <v>0</v>
      </c>
      <c r="O786" s="4">
        <v>426583</v>
      </c>
      <c r="P786" s="4">
        <v>0</v>
      </c>
      <c r="Q786" s="4">
        <v>426583</v>
      </c>
      <c r="R786" s="68">
        <f t="shared" si="12"/>
        <v>1</v>
      </c>
      <c r="S786" s="3" t="s">
        <v>928</v>
      </c>
      <c r="T786" s="12" t="s">
        <v>7130</v>
      </c>
      <c r="U786" s="12" t="s">
        <v>3350</v>
      </c>
      <c r="V786" s="12" t="s">
        <v>927</v>
      </c>
      <c r="W786" s="12" t="s">
        <v>926</v>
      </c>
      <c r="X786" s="12" t="s">
        <v>3349</v>
      </c>
      <c r="Y786" s="12" t="s">
        <v>925</v>
      </c>
      <c r="Z786" s="12" t="s">
        <v>984</v>
      </c>
      <c r="AA786" s="12" t="s">
        <v>983</v>
      </c>
      <c r="AB786" s="12" t="s">
        <v>936</v>
      </c>
      <c r="AC786" s="13">
        <v>522</v>
      </c>
      <c r="AD786" s="12" t="s">
        <v>4743</v>
      </c>
      <c r="AE786" s="12" t="s">
        <v>4742</v>
      </c>
      <c r="AF786" s="12" t="s">
        <v>4741</v>
      </c>
      <c r="AG786" s="12" t="s">
        <v>4740</v>
      </c>
      <c r="AH786" s="12"/>
      <c r="AI786" s="12" t="s">
        <v>4657</v>
      </c>
      <c r="AJ786" s="12" t="s">
        <v>950</v>
      </c>
      <c r="AK786" s="12" t="s">
        <v>4710</v>
      </c>
      <c r="AL786" s="12" t="s">
        <v>4739</v>
      </c>
    </row>
    <row r="787" spans="1:38" hidden="1" x14ac:dyDescent="0.25">
      <c r="A787" s="17">
        <v>1013591757</v>
      </c>
      <c r="B787" s="14">
        <v>61422</v>
      </c>
      <c r="C787" s="12" t="s">
        <v>4657</v>
      </c>
      <c r="D787" s="12" t="s">
        <v>4744</v>
      </c>
      <c r="E787" s="12" t="s">
        <v>934</v>
      </c>
      <c r="F787" s="3" t="s">
        <v>933</v>
      </c>
      <c r="G787" s="12" t="s">
        <v>932</v>
      </c>
      <c r="H787" s="12" t="s">
        <v>3193</v>
      </c>
      <c r="I787" s="12" t="s">
        <v>3192</v>
      </c>
      <c r="J787" s="12" t="s">
        <v>931</v>
      </c>
      <c r="K787" s="12" t="s">
        <v>930</v>
      </c>
      <c r="L787" s="12" t="s">
        <v>929</v>
      </c>
      <c r="M787" s="4">
        <v>1459896</v>
      </c>
      <c r="N787" s="4">
        <v>0</v>
      </c>
      <c r="O787" s="4">
        <v>1459896</v>
      </c>
      <c r="P787" s="4">
        <v>0</v>
      </c>
      <c r="Q787" s="4">
        <v>1459896</v>
      </c>
      <c r="R787" s="68">
        <f t="shared" si="12"/>
        <v>1</v>
      </c>
      <c r="S787" s="3" t="s">
        <v>928</v>
      </c>
      <c r="T787" s="12" t="s">
        <v>7130</v>
      </c>
      <c r="U787" s="12" t="s">
        <v>3350</v>
      </c>
      <c r="V787" s="12" t="s">
        <v>927</v>
      </c>
      <c r="W787" s="12" t="s">
        <v>926</v>
      </c>
      <c r="X787" s="12" t="s">
        <v>3349</v>
      </c>
      <c r="Y787" s="12" t="s">
        <v>925</v>
      </c>
      <c r="Z787" s="12" t="s">
        <v>984</v>
      </c>
      <c r="AA787" s="12" t="s">
        <v>983</v>
      </c>
      <c r="AB787" s="12" t="s">
        <v>936</v>
      </c>
      <c r="AC787" s="13">
        <v>522</v>
      </c>
      <c r="AD787" s="12" t="s">
        <v>4743</v>
      </c>
      <c r="AE787" s="12" t="s">
        <v>4742</v>
      </c>
      <c r="AF787" s="12" t="s">
        <v>4741</v>
      </c>
      <c r="AG787" s="12" t="s">
        <v>4740</v>
      </c>
      <c r="AH787" s="12"/>
      <c r="AI787" s="12" t="s">
        <v>4657</v>
      </c>
      <c r="AJ787" s="12" t="s">
        <v>950</v>
      </c>
      <c r="AK787" s="12" t="s">
        <v>4710</v>
      </c>
      <c r="AL787" s="12" t="s">
        <v>4739</v>
      </c>
    </row>
    <row r="788" spans="1:38" hidden="1" x14ac:dyDescent="0.25">
      <c r="A788" s="17">
        <v>1013591757</v>
      </c>
      <c r="B788" s="14">
        <v>61422</v>
      </c>
      <c r="C788" s="12" t="s">
        <v>4657</v>
      </c>
      <c r="D788" s="12" t="s">
        <v>4744</v>
      </c>
      <c r="E788" s="12" t="s">
        <v>934</v>
      </c>
      <c r="F788" s="3" t="s">
        <v>933</v>
      </c>
      <c r="G788" s="12" t="s">
        <v>932</v>
      </c>
      <c r="H788" s="12" t="s">
        <v>963</v>
      </c>
      <c r="I788" s="12" t="s">
        <v>962</v>
      </c>
      <c r="J788" s="12" t="s">
        <v>931</v>
      </c>
      <c r="K788" s="12" t="s">
        <v>930</v>
      </c>
      <c r="L788" s="12" t="s">
        <v>929</v>
      </c>
      <c r="M788" s="4">
        <v>287959</v>
      </c>
      <c r="N788" s="4">
        <v>0</v>
      </c>
      <c r="O788" s="4">
        <v>287959</v>
      </c>
      <c r="P788" s="4">
        <v>0</v>
      </c>
      <c r="Q788" s="4">
        <v>287959</v>
      </c>
      <c r="R788" s="68">
        <f t="shared" si="12"/>
        <v>1</v>
      </c>
      <c r="S788" s="3" t="s">
        <v>928</v>
      </c>
      <c r="T788" s="12" t="s">
        <v>7130</v>
      </c>
      <c r="U788" s="12" t="s">
        <v>3350</v>
      </c>
      <c r="V788" s="12" t="s">
        <v>927</v>
      </c>
      <c r="W788" s="12" t="s">
        <v>926</v>
      </c>
      <c r="X788" s="12" t="s">
        <v>3349</v>
      </c>
      <c r="Y788" s="12" t="s">
        <v>925</v>
      </c>
      <c r="Z788" s="12" t="s">
        <v>984</v>
      </c>
      <c r="AA788" s="12" t="s">
        <v>983</v>
      </c>
      <c r="AB788" s="12" t="s">
        <v>936</v>
      </c>
      <c r="AC788" s="13">
        <v>522</v>
      </c>
      <c r="AD788" s="12" t="s">
        <v>4743</v>
      </c>
      <c r="AE788" s="12" t="s">
        <v>4742</v>
      </c>
      <c r="AF788" s="12" t="s">
        <v>4741</v>
      </c>
      <c r="AG788" s="12" t="s">
        <v>4740</v>
      </c>
      <c r="AH788" s="12"/>
      <c r="AI788" s="12" t="s">
        <v>4657</v>
      </c>
      <c r="AJ788" s="12" t="s">
        <v>950</v>
      </c>
      <c r="AK788" s="12" t="s">
        <v>4710</v>
      </c>
      <c r="AL788" s="12" t="s">
        <v>4739</v>
      </c>
    </row>
    <row r="789" spans="1:38" hidden="1" x14ac:dyDescent="0.25">
      <c r="A789" s="17">
        <v>1013591757</v>
      </c>
      <c r="B789" s="14">
        <v>61422</v>
      </c>
      <c r="C789" s="12" t="s">
        <v>4657</v>
      </c>
      <c r="D789" s="12" t="s">
        <v>4744</v>
      </c>
      <c r="E789" s="12" t="s">
        <v>934</v>
      </c>
      <c r="F789" s="3" t="s">
        <v>933</v>
      </c>
      <c r="G789" s="12" t="s">
        <v>932</v>
      </c>
      <c r="H789" s="12" t="s">
        <v>3191</v>
      </c>
      <c r="I789" s="12" t="s">
        <v>3190</v>
      </c>
      <c r="J789" s="12" t="s">
        <v>931</v>
      </c>
      <c r="K789" s="12" t="s">
        <v>930</v>
      </c>
      <c r="L789" s="12" t="s">
        <v>929</v>
      </c>
      <c r="M789" s="4">
        <v>33462</v>
      </c>
      <c r="N789" s="4">
        <v>0</v>
      </c>
      <c r="O789" s="4">
        <v>33462</v>
      </c>
      <c r="P789" s="4">
        <v>0</v>
      </c>
      <c r="Q789" s="4">
        <v>33462</v>
      </c>
      <c r="R789" s="68">
        <f t="shared" si="12"/>
        <v>1</v>
      </c>
      <c r="S789" s="3" t="s">
        <v>928</v>
      </c>
      <c r="T789" s="12" t="s">
        <v>7130</v>
      </c>
      <c r="U789" s="12" t="s">
        <v>3350</v>
      </c>
      <c r="V789" s="12" t="s">
        <v>927</v>
      </c>
      <c r="W789" s="12" t="s">
        <v>926</v>
      </c>
      <c r="X789" s="12" t="s">
        <v>3349</v>
      </c>
      <c r="Y789" s="12" t="s">
        <v>925</v>
      </c>
      <c r="Z789" s="12" t="s">
        <v>984</v>
      </c>
      <c r="AA789" s="12" t="s">
        <v>983</v>
      </c>
      <c r="AB789" s="12" t="s">
        <v>936</v>
      </c>
      <c r="AC789" s="13">
        <v>522</v>
      </c>
      <c r="AD789" s="12" t="s">
        <v>4743</v>
      </c>
      <c r="AE789" s="12" t="s">
        <v>4742</v>
      </c>
      <c r="AF789" s="12" t="s">
        <v>4741</v>
      </c>
      <c r="AG789" s="12" t="s">
        <v>4740</v>
      </c>
      <c r="AH789" s="12"/>
      <c r="AI789" s="12" t="s">
        <v>4657</v>
      </c>
      <c r="AJ789" s="12" t="s">
        <v>950</v>
      </c>
      <c r="AK789" s="12" t="s">
        <v>4710</v>
      </c>
      <c r="AL789" s="12" t="s">
        <v>4739</v>
      </c>
    </row>
    <row r="790" spans="1:38" hidden="1" x14ac:dyDescent="0.25">
      <c r="A790" s="17">
        <v>1013591757</v>
      </c>
      <c r="B790" s="14">
        <v>61422</v>
      </c>
      <c r="C790" s="12" t="s">
        <v>4657</v>
      </c>
      <c r="D790" s="12" t="s">
        <v>4744</v>
      </c>
      <c r="E790" s="12" t="s">
        <v>934</v>
      </c>
      <c r="F790" s="3" t="s">
        <v>933</v>
      </c>
      <c r="G790" s="12" t="s">
        <v>932</v>
      </c>
      <c r="H790" s="12" t="s">
        <v>940</v>
      </c>
      <c r="I790" s="12" t="s">
        <v>939</v>
      </c>
      <c r="J790" s="12" t="s">
        <v>931</v>
      </c>
      <c r="K790" s="12" t="s">
        <v>930</v>
      </c>
      <c r="L790" s="12" t="s">
        <v>929</v>
      </c>
      <c r="M790" s="4">
        <v>3468666</v>
      </c>
      <c r="N790" s="4">
        <v>0</v>
      </c>
      <c r="O790" s="4">
        <v>3468666</v>
      </c>
      <c r="P790" s="4">
        <v>0</v>
      </c>
      <c r="Q790" s="4">
        <v>3468666</v>
      </c>
      <c r="R790" s="68">
        <f t="shared" si="12"/>
        <v>1</v>
      </c>
      <c r="S790" s="3" t="s">
        <v>928</v>
      </c>
      <c r="T790" s="12" t="s">
        <v>7130</v>
      </c>
      <c r="U790" s="12" t="s">
        <v>3350</v>
      </c>
      <c r="V790" s="12" t="s">
        <v>927</v>
      </c>
      <c r="W790" s="12" t="s">
        <v>926</v>
      </c>
      <c r="X790" s="12" t="s">
        <v>3349</v>
      </c>
      <c r="Y790" s="12" t="s">
        <v>925</v>
      </c>
      <c r="Z790" s="12" t="s">
        <v>984</v>
      </c>
      <c r="AA790" s="12" t="s">
        <v>983</v>
      </c>
      <c r="AB790" s="12" t="s">
        <v>936</v>
      </c>
      <c r="AC790" s="13">
        <v>522</v>
      </c>
      <c r="AD790" s="12" t="s">
        <v>4743</v>
      </c>
      <c r="AE790" s="12" t="s">
        <v>4742</v>
      </c>
      <c r="AF790" s="12" t="s">
        <v>4741</v>
      </c>
      <c r="AG790" s="12" t="s">
        <v>4740</v>
      </c>
      <c r="AH790" s="12"/>
      <c r="AI790" s="12" t="s">
        <v>4657</v>
      </c>
      <c r="AJ790" s="12" t="s">
        <v>950</v>
      </c>
      <c r="AK790" s="12" t="s">
        <v>4710</v>
      </c>
      <c r="AL790" s="12" t="s">
        <v>4739</v>
      </c>
    </row>
    <row r="791" spans="1:38" hidden="1" x14ac:dyDescent="0.25">
      <c r="A791" s="17">
        <v>1098409142</v>
      </c>
      <c r="B791" s="14">
        <v>61522</v>
      </c>
      <c r="C791" s="12" t="s">
        <v>4657</v>
      </c>
      <c r="D791" s="12" t="s">
        <v>4738</v>
      </c>
      <c r="E791" s="12" t="s">
        <v>934</v>
      </c>
      <c r="F791" s="3" t="s">
        <v>933</v>
      </c>
      <c r="G791" s="12" t="s">
        <v>932</v>
      </c>
      <c r="H791" s="12" t="s">
        <v>3188</v>
      </c>
      <c r="I791" s="12" t="s">
        <v>3187</v>
      </c>
      <c r="J791" s="12" t="s">
        <v>931</v>
      </c>
      <c r="K791" s="12" t="s">
        <v>930</v>
      </c>
      <c r="L791" s="12" t="s">
        <v>929</v>
      </c>
      <c r="M791" s="4">
        <v>968476</v>
      </c>
      <c r="N791" s="4">
        <v>0</v>
      </c>
      <c r="O791" s="4">
        <v>968476</v>
      </c>
      <c r="P791" s="4">
        <v>0</v>
      </c>
      <c r="Q791" s="4">
        <v>968476</v>
      </c>
      <c r="R791" s="68">
        <f t="shared" si="12"/>
        <v>1</v>
      </c>
      <c r="S791" s="3" t="s">
        <v>928</v>
      </c>
      <c r="T791" s="12" t="s">
        <v>6779</v>
      </c>
      <c r="U791" s="12" t="s">
        <v>4737</v>
      </c>
      <c r="V791" s="12" t="s">
        <v>927</v>
      </c>
      <c r="W791" s="12" t="s">
        <v>926</v>
      </c>
      <c r="X791" s="12" t="s">
        <v>4736</v>
      </c>
      <c r="Y791" s="12" t="s">
        <v>925</v>
      </c>
      <c r="Z791" s="12" t="s">
        <v>924</v>
      </c>
      <c r="AA791" s="12" t="s">
        <v>923</v>
      </c>
      <c r="AB791" s="12" t="s">
        <v>936</v>
      </c>
      <c r="AC791" s="13">
        <v>522</v>
      </c>
      <c r="AD791" s="12" t="s">
        <v>4735</v>
      </c>
      <c r="AE791" s="12" t="s">
        <v>4734</v>
      </c>
      <c r="AF791" s="12" t="s">
        <v>4733</v>
      </c>
      <c r="AG791" s="12" t="s">
        <v>4732</v>
      </c>
      <c r="AH791" s="12"/>
      <c r="AI791" s="12" t="s">
        <v>4657</v>
      </c>
      <c r="AJ791" s="12" t="s">
        <v>950</v>
      </c>
      <c r="AK791" s="12" t="s">
        <v>4710</v>
      </c>
      <c r="AL791" s="12" t="s">
        <v>4731</v>
      </c>
    </row>
    <row r="792" spans="1:38" hidden="1" x14ac:dyDescent="0.25">
      <c r="A792" s="17">
        <v>1098409142</v>
      </c>
      <c r="B792" s="14">
        <v>61522</v>
      </c>
      <c r="C792" s="12" t="s">
        <v>4657</v>
      </c>
      <c r="D792" s="12" t="s">
        <v>4738</v>
      </c>
      <c r="E792" s="12" t="s">
        <v>934</v>
      </c>
      <c r="F792" s="3" t="s">
        <v>933</v>
      </c>
      <c r="G792" s="12" t="s">
        <v>932</v>
      </c>
      <c r="H792" s="12" t="s">
        <v>938</v>
      </c>
      <c r="I792" s="12" t="s">
        <v>937</v>
      </c>
      <c r="J792" s="12" t="s">
        <v>931</v>
      </c>
      <c r="K792" s="12" t="s">
        <v>930</v>
      </c>
      <c r="L792" s="12" t="s">
        <v>929</v>
      </c>
      <c r="M792" s="4">
        <v>81273</v>
      </c>
      <c r="N792" s="4">
        <v>0</v>
      </c>
      <c r="O792" s="4">
        <v>81273</v>
      </c>
      <c r="P792" s="4">
        <v>0</v>
      </c>
      <c r="Q792" s="4">
        <v>81273</v>
      </c>
      <c r="R792" s="68">
        <f t="shared" si="12"/>
        <v>1</v>
      </c>
      <c r="S792" s="3" t="s">
        <v>928</v>
      </c>
      <c r="T792" s="12" t="s">
        <v>6779</v>
      </c>
      <c r="U792" s="12" t="s">
        <v>4737</v>
      </c>
      <c r="V792" s="12" t="s">
        <v>927</v>
      </c>
      <c r="W792" s="12" t="s">
        <v>926</v>
      </c>
      <c r="X792" s="12" t="s">
        <v>4736</v>
      </c>
      <c r="Y792" s="12" t="s">
        <v>925</v>
      </c>
      <c r="Z792" s="12" t="s">
        <v>924</v>
      </c>
      <c r="AA792" s="12" t="s">
        <v>923</v>
      </c>
      <c r="AB792" s="12" t="s">
        <v>936</v>
      </c>
      <c r="AC792" s="13">
        <v>522</v>
      </c>
      <c r="AD792" s="12" t="s">
        <v>4735</v>
      </c>
      <c r="AE792" s="12" t="s">
        <v>4734</v>
      </c>
      <c r="AF792" s="12" t="s">
        <v>4733</v>
      </c>
      <c r="AG792" s="12" t="s">
        <v>4732</v>
      </c>
      <c r="AH792" s="12"/>
      <c r="AI792" s="12" t="s">
        <v>4657</v>
      </c>
      <c r="AJ792" s="12" t="s">
        <v>950</v>
      </c>
      <c r="AK792" s="12" t="s">
        <v>4710</v>
      </c>
      <c r="AL792" s="12" t="s">
        <v>4731</v>
      </c>
    </row>
    <row r="793" spans="1:38" hidden="1" x14ac:dyDescent="0.25">
      <c r="A793" s="17">
        <v>1098409142</v>
      </c>
      <c r="B793" s="14">
        <v>61522</v>
      </c>
      <c r="C793" s="12" t="s">
        <v>4657</v>
      </c>
      <c r="D793" s="12" t="s">
        <v>4738</v>
      </c>
      <c r="E793" s="12" t="s">
        <v>934</v>
      </c>
      <c r="F793" s="3" t="s">
        <v>933</v>
      </c>
      <c r="G793" s="12" t="s">
        <v>932</v>
      </c>
      <c r="H793" s="12" t="s">
        <v>3193</v>
      </c>
      <c r="I793" s="12" t="s">
        <v>3192</v>
      </c>
      <c r="J793" s="12" t="s">
        <v>931</v>
      </c>
      <c r="K793" s="12" t="s">
        <v>930</v>
      </c>
      <c r="L793" s="12" t="s">
        <v>929</v>
      </c>
      <c r="M793" s="4">
        <v>657347</v>
      </c>
      <c r="N793" s="4">
        <v>0</v>
      </c>
      <c r="O793" s="4">
        <v>657347</v>
      </c>
      <c r="P793" s="4">
        <v>0</v>
      </c>
      <c r="Q793" s="4">
        <v>657347</v>
      </c>
      <c r="R793" s="68">
        <f t="shared" si="12"/>
        <v>1</v>
      </c>
      <c r="S793" s="3" t="s">
        <v>928</v>
      </c>
      <c r="T793" s="12" t="s">
        <v>6779</v>
      </c>
      <c r="U793" s="12" t="s">
        <v>4737</v>
      </c>
      <c r="V793" s="12" t="s">
        <v>927</v>
      </c>
      <c r="W793" s="12" t="s">
        <v>926</v>
      </c>
      <c r="X793" s="12" t="s">
        <v>4736</v>
      </c>
      <c r="Y793" s="12" t="s">
        <v>925</v>
      </c>
      <c r="Z793" s="12" t="s">
        <v>924</v>
      </c>
      <c r="AA793" s="12" t="s">
        <v>923</v>
      </c>
      <c r="AB793" s="12" t="s">
        <v>936</v>
      </c>
      <c r="AC793" s="13">
        <v>522</v>
      </c>
      <c r="AD793" s="12" t="s">
        <v>4735</v>
      </c>
      <c r="AE793" s="12" t="s">
        <v>4734</v>
      </c>
      <c r="AF793" s="12" t="s">
        <v>4733</v>
      </c>
      <c r="AG793" s="12" t="s">
        <v>4732</v>
      </c>
      <c r="AH793" s="12"/>
      <c r="AI793" s="12" t="s">
        <v>4657</v>
      </c>
      <c r="AJ793" s="12" t="s">
        <v>950</v>
      </c>
      <c r="AK793" s="12" t="s">
        <v>4710</v>
      </c>
      <c r="AL793" s="12" t="s">
        <v>4731</v>
      </c>
    </row>
    <row r="794" spans="1:38" hidden="1" x14ac:dyDescent="0.25">
      <c r="A794" s="17">
        <v>1098409142</v>
      </c>
      <c r="B794" s="14">
        <v>61522</v>
      </c>
      <c r="C794" s="12" t="s">
        <v>4657</v>
      </c>
      <c r="D794" s="12" t="s">
        <v>4738</v>
      </c>
      <c r="E794" s="12" t="s">
        <v>934</v>
      </c>
      <c r="F794" s="3" t="s">
        <v>933</v>
      </c>
      <c r="G794" s="12" t="s">
        <v>932</v>
      </c>
      <c r="H794" s="12" t="s">
        <v>963</v>
      </c>
      <c r="I794" s="12" t="s">
        <v>962</v>
      </c>
      <c r="J794" s="12" t="s">
        <v>931</v>
      </c>
      <c r="K794" s="12" t="s">
        <v>930</v>
      </c>
      <c r="L794" s="12" t="s">
        <v>929</v>
      </c>
      <c r="M794" s="4">
        <v>427462</v>
      </c>
      <c r="N794" s="4">
        <v>0</v>
      </c>
      <c r="O794" s="4">
        <v>427462</v>
      </c>
      <c r="P794" s="4">
        <v>0</v>
      </c>
      <c r="Q794" s="4">
        <v>427462</v>
      </c>
      <c r="R794" s="68">
        <f t="shared" si="12"/>
        <v>1</v>
      </c>
      <c r="S794" s="3" t="s">
        <v>928</v>
      </c>
      <c r="T794" s="12" t="s">
        <v>6779</v>
      </c>
      <c r="U794" s="12" t="s">
        <v>4737</v>
      </c>
      <c r="V794" s="12" t="s">
        <v>927</v>
      </c>
      <c r="W794" s="12" t="s">
        <v>926</v>
      </c>
      <c r="X794" s="12" t="s">
        <v>4736</v>
      </c>
      <c r="Y794" s="12" t="s">
        <v>925</v>
      </c>
      <c r="Z794" s="12" t="s">
        <v>924</v>
      </c>
      <c r="AA794" s="12" t="s">
        <v>923</v>
      </c>
      <c r="AB794" s="12" t="s">
        <v>936</v>
      </c>
      <c r="AC794" s="13">
        <v>522</v>
      </c>
      <c r="AD794" s="12" t="s">
        <v>4735</v>
      </c>
      <c r="AE794" s="12" t="s">
        <v>4734</v>
      </c>
      <c r="AF794" s="12" t="s">
        <v>4733</v>
      </c>
      <c r="AG794" s="12" t="s">
        <v>4732</v>
      </c>
      <c r="AH794" s="12"/>
      <c r="AI794" s="12" t="s">
        <v>4657</v>
      </c>
      <c r="AJ794" s="12" t="s">
        <v>950</v>
      </c>
      <c r="AK794" s="12" t="s">
        <v>4710</v>
      </c>
      <c r="AL794" s="12" t="s">
        <v>4731</v>
      </c>
    </row>
    <row r="795" spans="1:38" hidden="1" x14ac:dyDescent="0.25">
      <c r="A795" s="17">
        <v>1098409142</v>
      </c>
      <c r="B795" s="14">
        <v>61522</v>
      </c>
      <c r="C795" s="12" t="s">
        <v>4657</v>
      </c>
      <c r="D795" s="12" t="s">
        <v>4738</v>
      </c>
      <c r="E795" s="12" t="s">
        <v>934</v>
      </c>
      <c r="F795" s="3" t="s">
        <v>933</v>
      </c>
      <c r="G795" s="12" t="s">
        <v>932</v>
      </c>
      <c r="H795" s="12" t="s">
        <v>3191</v>
      </c>
      <c r="I795" s="12" t="s">
        <v>3190</v>
      </c>
      <c r="J795" s="12" t="s">
        <v>931</v>
      </c>
      <c r="K795" s="12" t="s">
        <v>930</v>
      </c>
      <c r="L795" s="12" t="s">
        <v>929</v>
      </c>
      <c r="M795" s="4">
        <v>257650</v>
      </c>
      <c r="N795" s="4">
        <v>0</v>
      </c>
      <c r="O795" s="4">
        <v>257650</v>
      </c>
      <c r="P795" s="4">
        <v>0</v>
      </c>
      <c r="Q795" s="4">
        <v>257650</v>
      </c>
      <c r="R795" s="68">
        <f t="shared" si="12"/>
        <v>1</v>
      </c>
      <c r="S795" s="3" t="s">
        <v>928</v>
      </c>
      <c r="T795" s="12" t="s">
        <v>6779</v>
      </c>
      <c r="U795" s="12" t="s">
        <v>4737</v>
      </c>
      <c r="V795" s="12" t="s">
        <v>927</v>
      </c>
      <c r="W795" s="12" t="s">
        <v>926</v>
      </c>
      <c r="X795" s="12" t="s">
        <v>4736</v>
      </c>
      <c r="Y795" s="12" t="s">
        <v>925</v>
      </c>
      <c r="Z795" s="12" t="s">
        <v>924</v>
      </c>
      <c r="AA795" s="12" t="s">
        <v>923</v>
      </c>
      <c r="AB795" s="12" t="s">
        <v>936</v>
      </c>
      <c r="AC795" s="13">
        <v>522</v>
      </c>
      <c r="AD795" s="12" t="s">
        <v>4735</v>
      </c>
      <c r="AE795" s="12" t="s">
        <v>4734</v>
      </c>
      <c r="AF795" s="12" t="s">
        <v>4733</v>
      </c>
      <c r="AG795" s="12" t="s">
        <v>4732</v>
      </c>
      <c r="AH795" s="12"/>
      <c r="AI795" s="12" t="s">
        <v>4657</v>
      </c>
      <c r="AJ795" s="12" t="s">
        <v>950</v>
      </c>
      <c r="AK795" s="12" t="s">
        <v>4710</v>
      </c>
      <c r="AL795" s="12" t="s">
        <v>4731</v>
      </c>
    </row>
    <row r="796" spans="1:38" hidden="1" x14ac:dyDescent="0.25">
      <c r="A796" s="17">
        <v>1098409142</v>
      </c>
      <c r="B796" s="14">
        <v>61522</v>
      </c>
      <c r="C796" s="12" t="s">
        <v>4657</v>
      </c>
      <c r="D796" s="12" t="s">
        <v>4738</v>
      </c>
      <c r="E796" s="12" t="s">
        <v>934</v>
      </c>
      <c r="F796" s="3" t="s">
        <v>933</v>
      </c>
      <c r="G796" s="12" t="s">
        <v>932</v>
      </c>
      <c r="H796" s="12" t="s">
        <v>940</v>
      </c>
      <c r="I796" s="12" t="s">
        <v>939</v>
      </c>
      <c r="J796" s="12" t="s">
        <v>931</v>
      </c>
      <c r="K796" s="12" t="s">
        <v>930</v>
      </c>
      <c r="L796" s="12" t="s">
        <v>929</v>
      </c>
      <c r="M796" s="4">
        <v>674330</v>
      </c>
      <c r="N796" s="4">
        <v>0</v>
      </c>
      <c r="O796" s="4">
        <v>674330</v>
      </c>
      <c r="P796" s="4">
        <v>0</v>
      </c>
      <c r="Q796" s="4">
        <v>674330</v>
      </c>
      <c r="R796" s="68">
        <f t="shared" si="12"/>
        <v>1</v>
      </c>
      <c r="S796" s="3" t="s">
        <v>928</v>
      </c>
      <c r="T796" s="12" t="s">
        <v>6779</v>
      </c>
      <c r="U796" s="12" t="s">
        <v>4737</v>
      </c>
      <c r="V796" s="12" t="s">
        <v>927</v>
      </c>
      <c r="W796" s="12" t="s">
        <v>926</v>
      </c>
      <c r="X796" s="12" t="s">
        <v>4736</v>
      </c>
      <c r="Y796" s="12" t="s">
        <v>925</v>
      </c>
      <c r="Z796" s="12" t="s">
        <v>924</v>
      </c>
      <c r="AA796" s="12" t="s">
        <v>923</v>
      </c>
      <c r="AB796" s="12" t="s">
        <v>936</v>
      </c>
      <c r="AC796" s="13">
        <v>522</v>
      </c>
      <c r="AD796" s="12" t="s">
        <v>4735</v>
      </c>
      <c r="AE796" s="12" t="s">
        <v>4734</v>
      </c>
      <c r="AF796" s="12" t="s">
        <v>4733</v>
      </c>
      <c r="AG796" s="12" t="s">
        <v>4732</v>
      </c>
      <c r="AH796" s="12"/>
      <c r="AI796" s="12" t="s">
        <v>4657</v>
      </c>
      <c r="AJ796" s="12" t="s">
        <v>950</v>
      </c>
      <c r="AK796" s="12" t="s">
        <v>4710</v>
      </c>
      <c r="AL796" s="12" t="s">
        <v>4731</v>
      </c>
    </row>
    <row r="797" spans="1:38" hidden="1" x14ac:dyDescent="0.25">
      <c r="A797" s="17">
        <v>1085297768</v>
      </c>
      <c r="B797" s="14">
        <v>61622</v>
      </c>
      <c r="C797" s="12" t="s">
        <v>4657</v>
      </c>
      <c r="D797" s="12" t="s">
        <v>4730</v>
      </c>
      <c r="E797" s="12" t="s">
        <v>934</v>
      </c>
      <c r="F797" s="3" t="s">
        <v>933</v>
      </c>
      <c r="G797" s="12" t="s">
        <v>932</v>
      </c>
      <c r="H797" s="12" t="s">
        <v>3188</v>
      </c>
      <c r="I797" s="12" t="s">
        <v>3187</v>
      </c>
      <c r="J797" s="12" t="s">
        <v>931</v>
      </c>
      <c r="K797" s="12" t="s">
        <v>930</v>
      </c>
      <c r="L797" s="12" t="s">
        <v>929</v>
      </c>
      <c r="M797" s="4">
        <v>737600</v>
      </c>
      <c r="N797" s="4">
        <v>0</v>
      </c>
      <c r="O797" s="4">
        <v>737600</v>
      </c>
      <c r="P797" s="4">
        <v>0</v>
      </c>
      <c r="Q797" s="4">
        <v>737600</v>
      </c>
      <c r="R797" s="68">
        <f t="shared" si="12"/>
        <v>1</v>
      </c>
      <c r="S797" s="3" t="s">
        <v>928</v>
      </c>
      <c r="T797" s="12" t="s">
        <v>7146</v>
      </c>
      <c r="U797" s="12" t="s">
        <v>3489</v>
      </c>
      <c r="V797" s="12" t="s">
        <v>927</v>
      </c>
      <c r="W797" s="12" t="s">
        <v>926</v>
      </c>
      <c r="X797" s="12" t="s">
        <v>3488</v>
      </c>
      <c r="Y797" s="12" t="s">
        <v>925</v>
      </c>
      <c r="Z797" s="12" t="s">
        <v>984</v>
      </c>
      <c r="AA797" s="12" t="s">
        <v>983</v>
      </c>
      <c r="AB797" s="12" t="s">
        <v>936</v>
      </c>
      <c r="AC797" s="13">
        <v>522</v>
      </c>
      <c r="AD797" s="12" t="s">
        <v>4729</v>
      </c>
      <c r="AE797" s="12" t="s">
        <v>4728</v>
      </c>
      <c r="AF797" s="12" t="s">
        <v>4727</v>
      </c>
      <c r="AG797" s="12" t="s">
        <v>4726</v>
      </c>
      <c r="AH797" s="12"/>
      <c r="AI797" s="12" t="s">
        <v>4657</v>
      </c>
      <c r="AJ797" s="12" t="s">
        <v>950</v>
      </c>
      <c r="AK797" s="12" t="s">
        <v>4710</v>
      </c>
      <c r="AL797" s="12" t="s">
        <v>4725</v>
      </c>
    </row>
    <row r="798" spans="1:38" hidden="1" x14ac:dyDescent="0.25">
      <c r="A798" s="17">
        <v>1085297768</v>
      </c>
      <c r="B798" s="14">
        <v>61622</v>
      </c>
      <c r="C798" s="12" t="s">
        <v>4657</v>
      </c>
      <c r="D798" s="12" t="s">
        <v>4730</v>
      </c>
      <c r="E798" s="12" t="s">
        <v>934</v>
      </c>
      <c r="F798" s="3" t="s">
        <v>933</v>
      </c>
      <c r="G798" s="12" t="s">
        <v>932</v>
      </c>
      <c r="H798" s="12" t="s">
        <v>938</v>
      </c>
      <c r="I798" s="12" t="s">
        <v>937</v>
      </c>
      <c r="J798" s="12" t="s">
        <v>931</v>
      </c>
      <c r="K798" s="12" t="s">
        <v>930</v>
      </c>
      <c r="L798" s="12" t="s">
        <v>929</v>
      </c>
      <c r="M798" s="4">
        <v>90536</v>
      </c>
      <c r="N798" s="4">
        <v>0</v>
      </c>
      <c r="O798" s="4">
        <v>90536</v>
      </c>
      <c r="P798" s="4">
        <v>0</v>
      </c>
      <c r="Q798" s="4">
        <v>90536</v>
      </c>
      <c r="R798" s="68">
        <f t="shared" si="12"/>
        <v>1</v>
      </c>
      <c r="S798" s="3" t="s">
        <v>928</v>
      </c>
      <c r="T798" s="12" t="s">
        <v>7146</v>
      </c>
      <c r="U798" s="12" t="s">
        <v>3489</v>
      </c>
      <c r="V798" s="12" t="s">
        <v>927</v>
      </c>
      <c r="W798" s="12" t="s">
        <v>926</v>
      </c>
      <c r="X798" s="12" t="s">
        <v>3488</v>
      </c>
      <c r="Y798" s="12" t="s">
        <v>925</v>
      </c>
      <c r="Z798" s="12" t="s">
        <v>984</v>
      </c>
      <c r="AA798" s="12" t="s">
        <v>983</v>
      </c>
      <c r="AB798" s="12" t="s">
        <v>936</v>
      </c>
      <c r="AC798" s="13">
        <v>522</v>
      </c>
      <c r="AD798" s="12" t="s">
        <v>4729</v>
      </c>
      <c r="AE798" s="12" t="s">
        <v>4728</v>
      </c>
      <c r="AF798" s="12" t="s">
        <v>4727</v>
      </c>
      <c r="AG798" s="12" t="s">
        <v>4726</v>
      </c>
      <c r="AH798" s="12"/>
      <c r="AI798" s="12" t="s">
        <v>4657</v>
      </c>
      <c r="AJ798" s="12" t="s">
        <v>950</v>
      </c>
      <c r="AK798" s="12" t="s">
        <v>4710</v>
      </c>
      <c r="AL798" s="12" t="s">
        <v>4725</v>
      </c>
    </row>
    <row r="799" spans="1:38" hidden="1" x14ac:dyDescent="0.25">
      <c r="A799" s="17">
        <v>1085297768</v>
      </c>
      <c r="B799" s="14">
        <v>61622</v>
      </c>
      <c r="C799" s="12" t="s">
        <v>4657</v>
      </c>
      <c r="D799" s="12" t="s">
        <v>4730</v>
      </c>
      <c r="E799" s="12" t="s">
        <v>934</v>
      </c>
      <c r="F799" s="3" t="s">
        <v>933</v>
      </c>
      <c r="G799" s="12" t="s">
        <v>932</v>
      </c>
      <c r="H799" s="12" t="s">
        <v>3193</v>
      </c>
      <c r="I799" s="12" t="s">
        <v>3192</v>
      </c>
      <c r="J799" s="12" t="s">
        <v>931</v>
      </c>
      <c r="K799" s="12" t="s">
        <v>930</v>
      </c>
      <c r="L799" s="12" t="s">
        <v>929</v>
      </c>
      <c r="M799" s="4">
        <v>1383733</v>
      </c>
      <c r="N799" s="4">
        <v>0</v>
      </c>
      <c r="O799" s="4">
        <v>1383733</v>
      </c>
      <c r="P799" s="4">
        <v>0</v>
      </c>
      <c r="Q799" s="4">
        <v>1383733</v>
      </c>
      <c r="R799" s="68">
        <f t="shared" si="12"/>
        <v>1</v>
      </c>
      <c r="S799" s="3" t="s">
        <v>928</v>
      </c>
      <c r="T799" s="12" t="s">
        <v>7146</v>
      </c>
      <c r="U799" s="12" t="s">
        <v>3489</v>
      </c>
      <c r="V799" s="12" t="s">
        <v>927</v>
      </c>
      <c r="W799" s="12" t="s">
        <v>926</v>
      </c>
      <c r="X799" s="12" t="s">
        <v>3488</v>
      </c>
      <c r="Y799" s="12" t="s">
        <v>925</v>
      </c>
      <c r="Z799" s="12" t="s">
        <v>984</v>
      </c>
      <c r="AA799" s="12" t="s">
        <v>983</v>
      </c>
      <c r="AB799" s="12" t="s">
        <v>936</v>
      </c>
      <c r="AC799" s="13">
        <v>522</v>
      </c>
      <c r="AD799" s="12" t="s">
        <v>4729</v>
      </c>
      <c r="AE799" s="12" t="s">
        <v>4728</v>
      </c>
      <c r="AF799" s="12" t="s">
        <v>4727</v>
      </c>
      <c r="AG799" s="12" t="s">
        <v>4726</v>
      </c>
      <c r="AH799" s="12"/>
      <c r="AI799" s="12" t="s">
        <v>4657</v>
      </c>
      <c r="AJ799" s="12" t="s">
        <v>950</v>
      </c>
      <c r="AK799" s="12" t="s">
        <v>4710</v>
      </c>
      <c r="AL799" s="12" t="s">
        <v>4725</v>
      </c>
    </row>
    <row r="800" spans="1:38" hidden="1" x14ac:dyDescent="0.25">
      <c r="A800" s="17">
        <v>1085297768</v>
      </c>
      <c r="B800" s="14">
        <v>61622</v>
      </c>
      <c r="C800" s="12" t="s">
        <v>4657</v>
      </c>
      <c r="D800" s="12" t="s">
        <v>4730</v>
      </c>
      <c r="E800" s="12" t="s">
        <v>934</v>
      </c>
      <c r="F800" s="3" t="s">
        <v>933</v>
      </c>
      <c r="G800" s="12" t="s">
        <v>932</v>
      </c>
      <c r="H800" s="12" t="s">
        <v>963</v>
      </c>
      <c r="I800" s="12" t="s">
        <v>962</v>
      </c>
      <c r="J800" s="12" t="s">
        <v>931</v>
      </c>
      <c r="K800" s="12" t="s">
        <v>930</v>
      </c>
      <c r="L800" s="12" t="s">
        <v>929</v>
      </c>
      <c r="M800" s="4">
        <v>472949</v>
      </c>
      <c r="N800" s="4">
        <v>0</v>
      </c>
      <c r="O800" s="4">
        <v>472949</v>
      </c>
      <c r="P800" s="4">
        <v>0</v>
      </c>
      <c r="Q800" s="4">
        <v>472949</v>
      </c>
      <c r="R800" s="68">
        <f t="shared" si="12"/>
        <v>1</v>
      </c>
      <c r="S800" s="3" t="s">
        <v>928</v>
      </c>
      <c r="T800" s="12" t="s">
        <v>7146</v>
      </c>
      <c r="U800" s="12" t="s">
        <v>3489</v>
      </c>
      <c r="V800" s="12" t="s">
        <v>927</v>
      </c>
      <c r="W800" s="12" t="s">
        <v>926</v>
      </c>
      <c r="X800" s="12" t="s">
        <v>3488</v>
      </c>
      <c r="Y800" s="12" t="s">
        <v>925</v>
      </c>
      <c r="Z800" s="12" t="s">
        <v>984</v>
      </c>
      <c r="AA800" s="12" t="s">
        <v>983</v>
      </c>
      <c r="AB800" s="12" t="s">
        <v>936</v>
      </c>
      <c r="AC800" s="13">
        <v>522</v>
      </c>
      <c r="AD800" s="12" t="s">
        <v>4729</v>
      </c>
      <c r="AE800" s="12" t="s">
        <v>4728</v>
      </c>
      <c r="AF800" s="12" t="s">
        <v>4727</v>
      </c>
      <c r="AG800" s="12" t="s">
        <v>4726</v>
      </c>
      <c r="AH800" s="12"/>
      <c r="AI800" s="12" t="s">
        <v>4657</v>
      </c>
      <c r="AJ800" s="12" t="s">
        <v>950</v>
      </c>
      <c r="AK800" s="12" t="s">
        <v>4710</v>
      </c>
      <c r="AL800" s="12" t="s">
        <v>4725</v>
      </c>
    </row>
    <row r="801" spans="1:38" hidden="1" x14ac:dyDescent="0.25">
      <c r="A801" s="17">
        <v>1085297768</v>
      </c>
      <c r="B801" s="14">
        <v>61622</v>
      </c>
      <c r="C801" s="12" t="s">
        <v>4657</v>
      </c>
      <c r="D801" s="12" t="s">
        <v>4730</v>
      </c>
      <c r="E801" s="12" t="s">
        <v>934</v>
      </c>
      <c r="F801" s="3" t="s">
        <v>933</v>
      </c>
      <c r="G801" s="12" t="s">
        <v>932</v>
      </c>
      <c r="H801" s="12" t="s">
        <v>3191</v>
      </c>
      <c r="I801" s="12" t="s">
        <v>3190</v>
      </c>
      <c r="J801" s="12" t="s">
        <v>931</v>
      </c>
      <c r="K801" s="12" t="s">
        <v>930</v>
      </c>
      <c r="L801" s="12" t="s">
        <v>929</v>
      </c>
      <c r="M801" s="4">
        <v>272144</v>
      </c>
      <c r="N801" s="4">
        <v>0</v>
      </c>
      <c r="O801" s="4">
        <v>272144</v>
      </c>
      <c r="P801" s="4">
        <v>0</v>
      </c>
      <c r="Q801" s="4">
        <v>272144</v>
      </c>
      <c r="R801" s="68">
        <f t="shared" si="12"/>
        <v>1</v>
      </c>
      <c r="S801" s="3" t="s">
        <v>928</v>
      </c>
      <c r="T801" s="12" t="s">
        <v>7146</v>
      </c>
      <c r="U801" s="12" t="s">
        <v>3489</v>
      </c>
      <c r="V801" s="12" t="s">
        <v>927</v>
      </c>
      <c r="W801" s="12" t="s">
        <v>926</v>
      </c>
      <c r="X801" s="12" t="s">
        <v>3488</v>
      </c>
      <c r="Y801" s="12" t="s">
        <v>925</v>
      </c>
      <c r="Z801" s="12" t="s">
        <v>984</v>
      </c>
      <c r="AA801" s="12" t="s">
        <v>983</v>
      </c>
      <c r="AB801" s="12" t="s">
        <v>936</v>
      </c>
      <c r="AC801" s="13">
        <v>522</v>
      </c>
      <c r="AD801" s="12" t="s">
        <v>4729</v>
      </c>
      <c r="AE801" s="12" t="s">
        <v>4728</v>
      </c>
      <c r="AF801" s="12" t="s">
        <v>4727</v>
      </c>
      <c r="AG801" s="12" t="s">
        <v>4726</v>
      </c>
      <c r="AH801" s="12"/>
      <c r="AI801" s="12" t="s">
        <v>4657</v>
      </c>
      <c r="AJ801" s="12" t="s">
        <v>950</v>
      </c>
      <c r="AK801" s="12" t="s">
        <v>4710</v>
      </c>
      <c r="AL801" s="12" t="s">
        <v>4725</v>
      </c>
    </row>
    <row r="802" spans="1:38" hidden="1" x14ac:dyDescent="0.25">
      <c r="A802" s="17">
        <v>1085297768</v>
      </c>
      <c r="B802" s="14">
        <v>61622</v>
      </c>
      <c r="C802" s="12" t="s">
        <v>4657</v>
      </c>
      <c r="D802" s="12" t="s">
        <v>4730</v>
      </c>
      <c r="E802" s="12" t="s">
        <v>934</v>
      </c>
      <c r="F802" s="3" t="s">
        <v>933</v>
      </c>
      <c r="G802" s="12" t="s">
        <v>932</v>
      </c>
      <c r="H802" s="12" t="s">
        <v>940</v>
      </c>
      <c r="I802" s="12" t="s">
        <v>939</v>
      </c>
      <c r="J802" s="12" t="s">
        <v>931</v>
      </c>
      <c r="K802" s="12" t="s">
        <v>930</v>
      </c>
      <c r="L802" s="12" t="s">
        <v>929</v>
      </c>
      <c r="M802" s="4">
        <v>737600</v>
      </c>
      <c r="N802" s="4">
        <v>0</v>
      </c>
      <c r="O802" s="4">
        <v>737600</v>
      </c>
      <c r="P802" s="4">
        <v>0</v>
      </c>
      <c r="Q802" s="4">
        <v>737600</v>
      </c>
      <c r="R802" s="68">
        <f t="shared" si="12"/>
        <v>1</v>
      </c>
      <c r="S802" s="3" t="s">
        <v>928</v>
      </c>
      <c r="T802" s="12" t="s">
        <v>7146</v>
      </c>
      <c r="U802" s="12" t="s">
        <v>3489</v>
      </c>
      <c r="V802" s="12" t="s">
        <v>927</v>
      </c>
      <c r="W802" s="12" t="s">
        <v>926</v>
      </c>
      <c r="X802" s="12" t="s">
        <v>3488</v>
      </c>
      <c r="Y802" s="12" t="s">
        <v>925</v>
      </c>
      <c r="Z802" s="12" t="s">
        <v>984</v>
      </c>
      <c r="AA802" s="12" t="s">
        <v>983</v>
      </c>
      <c r="AB802" s="12" t="s">
        <v>936</v>
      </c>
      <c r="AC802" s="13">
        <v>522</v>
      </c>
      <c r="AD802" s="12" t="s">
        <v>4729</v>
      </c>
      <c r="AE802" s="12" t="s">
        <v>4728</v>
      </c>
      <c r="AF802" s="12" t="s">
        <v>4727</v>
      </c>
      <c r="AG802" s="12" t="s">
        <v>4726</v>
      </c>
      <c r="AH802" s="12"/>
      <c r="AI802" s="12" t="s">
        <v>4657</v>
      </c>
      <c r="AJ802" s="12" t="s">
        <v>950</v>
      </c>
      <c r="AK802" s="12" t="s">
        <v>4710</v>
      </c>
      <c r="AL802" s="12" t="s">
        <v>4725</v>
      </c>
    </row>
    <row r="803" spans="1:38" hidden="1" x14ac:dyDescent="0.25">
      <c r="A803" s="17">
        <v>1085297768</v>
      </c>
      <c r="B803" s="14">
        <v>61722</v>
      </c>
      <c r="C803" s="12" t="s">
        <v>4657</v>
      </c>
      <c r="D803" s="12" t="s">
        <v>4724</v>
      </c>
      <c r="E803" s="12" t="s">
        <v>1002</v>
      </c>
      <c r="F803" s="3" t="s">
        <v>933</v>
      </c>
      <c r="G803" s="12" t="s">
        <v>932</v>
      </c>
      <c r="H803" s="12" t="s">
        <v>3193</v>
      </c>
      <c r="I803" s="12" t="s">
        <v>3192</v>
      </c>
      <c r="J803" s="12" t="s">
        <v>931</v>
      </c>
      <c r="K803" s="12" t="s">
        <v>930</v>
      </c>
      <c r="L803" s="12" t="s">
        <v>929</v>
      </c>
      <c r="M803" s="4">
        <v>1383733</v>
      </c>
      <c r="N803" s="4">
        <v>-1383733</v>
      </c>
      <c r="O803" s="4">
        <v>0</v>
      </c>
      <c r="P803" s="4">
        <v>0</v>
      </c>
      <c r="Q803" s="4">
        <v>0</v>
      </c>
      <c r="R803" s="68">
        <f t="shared" si="12"/>
        <v>0</v>
      </c>
      <c r="S803" s="3" t="s">
        <v>928</v>
      </c>
      <c r="T803" s="12" t="s">
        <v>7146</v>
      </c>
      <c r="U803" s="12" t="s">
        <v>3489</v>
      </c>
      <c r="V803" s="12" t="s">
        <v>927</v>
      </c>
      <c r="W803" s="12" t="s">
        <v>926</v>
      </c>
      <c r="X803" s="12" t="s">
        <v>3488</v>
      </c>
      <c r="Y803" s="12" t="s">
        <v>925</v>
      </c>
      <c r="Z803" s="12" t="s">
        <v>984</v>
      </c>
      <c r="AA803" s="12" t="s">
        <v>983</v>
      </c>
      <c r="AB803" s="12" t="s">
        <v>936</v>
      </c>
      <c r="AC803" s="13">
        <v>522</v>
      </c>
      <c r="AD803" s="12" t="s">
        <v>4723</v>
      </c>
      <c r="AE803" s="12"/>
      <c r="AF803" s="12"/>
      <c r="AG803" s="12"/>
      <c r="AH803" s="12"/>
      <c r="AI803" s="12" t="s">
        <v>4657</v>
      </c>
      <c r="AJ803" s="12" t="s">
        <v>950</v>
      </c>
      <c r="AK803" s="12" t="s">
        <v>4710</v>
      </c>
      <c r="AL803" s="12" t="s">
        <v>4722</v>
      </c>
    </row>
    <row r="804" spans="1:38" hidden="1" x14ac:dyDescent="0.25">
      <c r="A804" s="17">
        <v>1085297768</v>
      </c>
      <c r="B804" s="14">
        <v>61722</v>
      </c>
      <c r="C804" s="12" t="s">
        <v>4657</v>
      </c>
      <c r="D804" s="12" t="s">
        <v>4724</v>
      </c>
      <c r="E804" s="12" t="s">
        <v>1002</v>
      </c>
      <c r="F804" s="3" t="s">
        <v>933</v>
      </c>
      <c r="G804" s="12" t="s">
        <v>932</v>
      </c>
      <c r="H804" s="12" t="s">
        <v>963</v>
      </c>
      <c r="I804" s="12" t="s">
        <v>962</v>
      </c>
      <c r="J804" s="12" t="s">
        <v>931</v>
      </c>
      <c r="K804" s="12" t="s">
        <v>930</v>
      </c>
      <c r="L804" s="12" t="s">
        <v>929</v>
      </c>
      <c r="M804" s="4">
        <v>472949</v>
      </c>
      <c r="N804" s="4">
        <v>-472949</v>
      </c>
      <c r="O804" s="4">
        <v>0</v>
      </c>
      <c r="P804" s="4">
        <v>0</v>
      </c>
      <c r="Q804" s="4">
        <v>0</v>
      </c>
      <c r="R804" s="68">
        <f t="shared" si="12"/>
        <v>0</v>
      </c>
      <c r="S804" s="3" t="s">
        <v>928</v>
      </c>
      <c r="T804" s="12" t="s">
        <v>7146</v>
      </c>
      <c r="U804" s="12" t="s">
        <v>3489</v>
      </c>
      <c r="V804" s="12" t="s">
        <v>927</v>
      </c>
      <c r="W804" s="12" t="s">
        <v>926</v>
      </c>
      <c r="X804" s="12" t="s">
        <v>3488</v>
      </c>
      <c r="Y804" s="12" t="s">
        <v>925</v>
      </c>
      <c r="Z804" s="12" t="s">
        <v>984</v>
      </c>
      <c r="AA804" s="12" t="s">
        <v>983</v>
      </c>
      <c r="AB804" s="12" t="s">
        <v>936</v>
      </c>
      <c r="AC804" s="13">
        <v>522</v>
      </c>
      <c r="AD804" s="12" t="s">
        <v>4723</v>
      </c>
      <c r="AE804" s="12"/>
      <c r="AF804" s="12"/>
      <c r="AG804" s="12"/>
      <c r="AH804" s="12"/>
      <c r="AI804" s="12" t="s">
        <v>4657</v>
      </c>
      <c r="AJ804" s="12" t="s">
        <v>950</v>
      </c>
      <c r="AK804" s="12" t="s">
        <v>4710</v>
      </c>
      <c r="AL804" s="12" t="s">
        <v>4722</v>
      </c>
    </row>
    <row r="805" spans="1:38" hidden="1" x14ac:dyDescent="0.25">
      <c r="A805" s="17">
        <v>1085297768</v>
      </c>
      <c r="B805" s="14">
        <v>61722</v>
      </c>
      <c r="C805" s="12" t="s">
        <v>4657</v>
      </c>
      <c r="D805" s="12" t="s">
        <v>4724</v>
      </c>
      <c r="E805" s="12" t="s">
        <v>1002</v>
      </c>
      <c r="F805" s="3" t="s">
        <v>933</v>
      </c>
      <c r="G805" s="12" t="s">
        <v>932</v>
      </c>
      <c r="H805" s="12" t="s">
        <v>3191</v>
      </c>
      <c r="I805" s="12" t="s">
        <v>3190</v>
      </c>
      <c r="J805" s="12" t="s">
        <v>931</v>
      </c>
      <c r="K805" s="12" t="s">
        <v>930</v>
      </c>
      <c r="L805" s="12" t="s">
        <v>929</v>
      </c>
      <c r="M805" s="4">
        <v>272144</v>
      </c>
      <c r="N805" s="4">
        <v>-272144</v>
      </c>
      <c r="O805" s="4">
        <v>0</v>
      </c>
      <c r="P805" s="4">
        <v>0</v>
      </c>
      <c r="Q805" s="4">
        <v>0</v>
      </c>
      <c r="R805" s="68">
        <f t="shared" si="12"/>
        <v>0</v>
      </c>
      <c r="S805" s="3" t="s">
        <v>928</v>
      </c>
      <c r="T805" s="12" t="s">
        <v>7146</v>
      </c>
      <c r="U805" s="12" t="s">
        <v>3489</v>
      </c>
      <c r="V805" s="12" t="s">
        <v>927</v>
      </c>
      <c r="W805" s="12" t="s">
        <v>926</v>
      </c>
      <c r="X805" s="12" t="s">
        <v>3488</v>
      </c>
      <c r="Y805" s="12" t="s">
        <v>925</v>
      </c>
      <c r="Z805" s="12" t="s">
        <v>984</v>
      </c>
      <c r="AA805" s="12" t="s">
        <v>983</v>
      </c>
      <c r="AB805" s="12" t="s">
        <v>936</v>
      </c>
      <c r="AC805" s="13">
        <v>522</v>
      </c>
      <c r="AD805" s="12" t="s">
        <v>4723</v>
      </c>
      <c r="AE805" s="12"/>
      <c r="AF805" s="12"/>
      <c r="AG805" s="12"/>
      <c r="AH805" s="12"/>
      <c r="AI805" s="12" t="s">
        <v>4657</v>
      </c>
      <c r="AJ805" s="12" t="s">
        <v>950</v>
      </c>
      <c r="AK805" s="12" t="s">
        <v>4710</v>
      </c>
      <c r="AL805" s="12" t="s">
        <v>4722</v>
      </c>
    </row>
    <row r="806" spans="1:38" hidden="1" x14ac:dyDescent="0.25">
      <c r="A806" s="17">
        <v>1085297768</v>
      </c>
      <c r="B806" s="14">
        <v>61722</v>
      </c>
      <c r="C806" s="12" t="s">
        <v>4657</v>
      </c>
      <c r="D806" s="12" t="s">
        <v>4724</v>
      </c>
      <c r="E806" s="12" t="s">
        <v>1002</v>
      </c>
      <c r="F806" s="3" t="s">
        <v>933</v>
      </c>
      <c r="G806" s="12" t="s">
        <v>932</v>
      </c>
      <c r="H806" s="12" t="s">
        <v>940</v>
      </c>
      <c r="I806" s="12" t="s">
        <v>939</v>
      </c>
      <c r="J806" s="12" t="s">
        <v>931</v>
      </c>
      <c r="K806" s="12" t="s">
        <v>930</v>
      </c>
      <c r="L806" s="12" t="s">
        <v>929</v>
      </c>
      <c r="M806" s="4">
        <v>737600</v>
      </c>
      <c r="N806" s="4">
        <v>-737600</v>
      </c>
      <c r="O806" s="4">
        <v>0</v>
      </c>
      <c r="P806" s="4">
        <v>0</v>
      </c>
      <c r="Q806" s="4">
        <v>0</v>
      </c>
      <c r="R806" s="68">
        <f t="shared" si="12"/>
        <v>0</v>
      </c>
      <c r="S806" s="3" t="s">
        <v>928</v>
      </c>
      <c r="T806" s="12" t="s">
        <v>7146</v>
      </c>
      <c r="U806" s="12" t="s">
        <v>3489</v>
      </c>
      <c r="V806" s="12" t="s">
        <v>927</v>
      </c>
      <c r="W806" s="12" t="s">
        <v>926</v>
      </c>
      <c r="X806" s="12" t="s">
        <v>3488</v>
      </c>
      <c r="Y806" s="12" t="s">
        <v>925</v>
      </c>
      <c r="Z806" s="12" t="s">
        <v>984</v>
      </c>
      <c r="AA806" s="12" t="s">
        <v>983</v>
      </c>
      <c r="AB806" s="12" t="s">
        <v>936</v>
      </c>
      <c r="AC806" s="13">
        <v>522</v>
      </c>
      <c r="AD806" s="12" t="s">
        <v>4723</v>
      </c>
      <c r="AE806" s="12"/>
      <c r="AF806" s="12"/>
      <c r="AG806" s="12"/>
      <c r="AH806" s="12"/>
      <c r="AI806" s="12" t="s">
        <v>4657</v>
      </c>
      <c r="AJ806" s="12" t="s">
        <v>950</v>
      </c>
      <c r="AK806" s="12" t="s">
        <v>4710</v>
      </c>
      <c r="AL806" s="12" t="s">
        <v>4722</v>
      </c>
    </row>
    <row r="807" spans="1:38" hidden="1" x14ac:dyDescent="0.25">
      <c r="A807" s="17">
        <v>1085297768</v>
      </c>
      <c r="B807" s="14">
        <v>61722</v>
      </c>
      <c r="C807" s="12" t="s">
        <v>4657</v>
      </c>
      <c r="D807" s="12" t="s">
        <v>4724</v>
      </c>
      <c r="E807" s="12" t="s">
        <v>1002</v>
      </c>
      <c r="F807" s="3" t="s">
        <v>933</v>
      </c>
      <c r="G807" s="12" t="s">
        <v>932</v>
      </c>
      <c r="H807" s="12" t="s">
        <v>3188</v>
      </c>
      <c r="I807" s="12" t="s">
        <v>3187</v>
      </c>
      <c r="J807" s="12" t="s">
        <v>931</v>
      </c>
      <c r="K807" s="12" t="s">
        <v>930</v>
      </c>
      <c r="L807" s="12" t="s">
        <v>929</v>
      </c>
      <c r="M807" s="4">
        <v>737600</v>
      </c>
      <c r="N807" s="4">
        <v>-737600</v>
      </c>
      <c r="O807" s="4">
        <v>0</v>
      </c>
      <c r="P807" s="4">
        <v>0</v>
      </c>
      <c r="Q807" s="4">
        <v>0</v>
      </c>
      <c r="R807" s="68">
        <f t="shared" si="12"/>
        <v>0</v>
      </c>
      <c r="S807" s="3" t="s">
        <v>928</v>
      </c>
      <c r="T807" s="12" t="s">
        <v>7146</v>
      </c>
      <c r="U807" s="12" t="s">
        <v>3489</v>
      </c>
      <c r="V807" s="12" t="s">
        <v>927</v>
      </c>
      <c r="W807" s="12" t="s">
        <v>926</v>
      </c>
      <c r="X807" s="12" t="s">
        <v>3488</v>
      </c>
      <c r="Y807" s="12" t="s">
        <v>925</v>
      </c>
      <c r="Z807" s="12" t="s">
        <v>984</v>
      </c>
      <c r="AA807" s="12" t="s">
        <v>983</v>
      </c>
      <c r="AB807" s="12" t="s">
        <v>936</v>
      </c>
      <c r="AC807" s="13">
        <v>522</v>
      </c>
      <c r="AD807" s="12" t="s">
        <v>4723</v>
      </c>
      <c r="AE807" s="12"/>
      <c r="AF807" s="12"/>
      <c r="AG807" s="12"/>
      <c r="AH807" s="12"/>
      <c r="AI807" s="12" t="s">
        <v>4657</v>
      </c>
      <c r="AJ807" s="12" t="s">
        <v>950</v>
      </c>
      <c r="AK807" s="12" t="s">
        <v>4710</v>
      </c>
      <c r="AL807" s="12" t="s">
        <v>4722</v>
      </c>
    </row>
    <row r="808" spans="1:38" hidden="1" x14ac:dyDescent="0.25">
      <c r="A808" s="17">
        <v>1085297768</v>
      </c>
      <c r="B808" s="14">
        <v>61722</v>
      </c>
      <c r="C808" s="12" t="s">
        <v>4657</v>
      </c>
      <c r="D808" s="12" t="s">
        <v>4724</v>
      </c>
      <c r="E808" s="12" t="s">
        <v>1002</v>
      </c>
      <c r="F808" s="3" t="s">
        <v>933</v>
      </c>
      <c r="G808" s="12" t="s">
        <v>932</v>
      </c>
      <c r="H808" s="12" t="s">
        <v>938</v>
      </c>
      <c r="I808" s="12" t="s">
        <v>937</v>
      </c>
      <c r="J808" s="12" t="s">
        <v>931</v>
      </c>
      <c r="K808" s="12" t="s">
        <v>930</v>
      </c>
      <c r="L808" s="12" t="s">
        <v>929</v>
      </c>
      <c r="M808" s="4">
        <v>90536</v>
      </c>
      <c r="N808" s="4">
        <v>-90536</v>
      </c>
      <c r="O808" s="4">
        <v>0</v>
      </c>
      <c r="P808" s="4">
        <v>0</v>
      </c>
      <c r="Q808" s="4">
        <v>0</v>
      </c>
      <c r="R808" s="68">
        <f t="shared" si="12"/>
        <v>0</v>
      </c>
      <c r="S808" s="3" t="s">
        <v>928</v>
      </c>
      <c r="T808" s="12" t="s">
        <v>7146</v>
      </c>
      <c r="U808" s="12" t="s">
        <v>3489</v>
      </c>
      <c r="V808" s="12" t="s">
        <v>927</v>
      </c>
      <c r="W808" s="12" t="s">
        <v>926</v>
      </c>
      <c r="X808" s="12" t="s">
        <v>3488</v>
      </c>
      <c r="Y808" s="12" t="s">
        <v>925</v>
      </c>
      <c r="Z808" s="12" t="s">
        <v>984</v>
      </c>
      <c r="AA808" s="12" t="s">
        <v>983</v>
      </c>
      <c r="AB808" s="12" t="s">
        <v>936</v>
      </c>
      <c r="AC808" s="13">
        <v>522</v>
      </c>
      <c r="AD808" s="12" t="s">
        <v>4723</v>
      </c>
      <c r="AE808" s="12"/>
      <c r="AF808" s="12"/>
      <c r="AG808" s="12"/>
      <c r="AH808" s="12"/>
      <c r="AI808" s="12" t="s">
        <v>4657</v>
      </c>
      <c r="AJ808" s="12" t="s">
        <v>950</v>
      </c>
      <c r="AK808" s="12" t="s">
        <v>4710</v>
      </c>
      <c r="AL808" s="12" t="s">
        <v>4722</v>
      </c>
    </row>
    <row r="809" spans="1:38" hidden="1" x14ac:dyDescent="0.25">
      <c r="A809" s="17">
        <v>39813834</v>
      </c>
      <c r="B809" s="14">
        <v>61822</v>
      </c>
      <c r="C809" s="12" t="s">
        <v>4711</v>
      </c>
      <c r="D809" s="12" t="s">
        <v>4721</v>
      </c>
      <c r="E809" s="12" t="s">
        <v>934</v>
      </c>
      <c r="F809" s="3" t="s">
        <v>933</v>
      </c>
      <c r="G809" s="12" t="s">
        <v>932</v>
      </c>
      <c r="H809" s="12" t="s">
        <v>1080</v>
      </c>
      <c r="I809" s="12" t="s">
        <v>1079</v>
      </c>
      <c r="J809" s="12" t="s">
        <v>931</v>
      </c>
      <c r="K809" s="12" t="s">
        <v>930</v>
      </c>
      <c r="L809" s="12" t="s">
        <v>929</v>
      </c>
      <c r="M809" s="4">
        <v>31414579</v>
      </c>
      <c r="N809" s="4">
        <v>0</v>
      </c>
      <c r="O809" s="4">
        <v>31414579</v>
      </c>
      <c r="P809" s="4">
        <v>10824499</v>
      </c>
      <c r="Q809" s="4">
        <v>20590080</v>
      </c>
      <c r="R809" s="68">
        <f t="shared" si="12"/>
        <v>0.65543071578326739</v>
      </c>
      <c r="S809" s="3" t="s">
        <v>928</v>
      </c>
      <c r="T809" s="12" t="s">
        <v>7255</v>
      </c>
      <c r="U809" s="12" t="s">
        <v>4720</v>
      </c>
      <c r="V809" s="12" t="s">
        <v>927</v>
      </c>
      <c r="W809" s="12" t="s">
        <v>926</v>
      </c>
      <c r="X809" s="12" t="s">
        <v>4719</v>
      </c>
      <c r="Y809" s="12" t="s">
        <v>925</v>
      </c>
      <c r="Z809" s="12" t="s">
        <v>984</v>
      </c>
      <c r="AA809" s="12" t="s">
        <v>983</v>
      </c>
      <c r="AB809" s="12" t="s">
        <v>1658</v>
      </c>
      <c r="AC809" s="13">
        <v>19122</v>
      </c>
      <c r="AD809" s="12" t="s">
        <v>4718</v>
      </c>
      <c r="AE809" s="12" t="s">
        <v>7254</v>
      </c>
      <c r="AF809" s="12" t="s">
        <v>7253</v>
      </c>
      <c r="AG809" s="12" t="s">
        <v>7252</v>
      </c>
      <c r="AH809" s="12"/>
      <c r="AI809" s="12" t="s">
        <v>4711</v>
      </c>
      <c r="AJ809" s="12" t="s">
        <v>1083</v>
      </c>
      <c r="AK809" s="12" t="s">
        <v>1653</v>
      </c>
      <c r="AL809" s="12" t="s">
        <v>4717</v>
      </c>
    </row>
    <row r="810" spans="1:38" hidden="1" x14ac:dyDescent="0.25">
      <c r="A810" s="17">
        <v>1118558947</v>
      </c>
      <c r="B810" s="14">
        <v>62022</v>
      </c>
      <c r="C810" s="12" t="s">
        <v>4711</v>
      </c>
      <c r="D810" s="12" t="s">
        <v>4716</v>
      </c>
      <c r="E810" s="12" t="s">
        <v>934</v>
      </c>
      <c r="F810" s="3" t="s">
        <v>933</v>
      </c>
      <c r="G810" s="12" t="s">
        <v>932</v>
      </c>
      <c r="H810" s="12" t="s">
        <v>3188</v>
      </c>
      <c r="I810" s="12" t="s">
        <v>3187</v>
      </c>
      <c r="J810" s="12" t="s">
        <v>931</v>
      </c>
      <c r="K810" s="12" t="s">
        <v>930</v>
      </c>
      <c r="L810" s="12" t="s">
        <v>929</v>
      </c>
      <c r="M810" s="4">
        <v>379268</v>
      </c>
      <c r="N810" s="4">
        <v>0</v>
      </c>
      <c r="O810" s="4">
        <v>379268</v>
      </c>
      <c r="P810" s="4">
        <v>0</v>
      </c>
      <c r="Q810" s="4">
        <v>379268</v>
      </c>
      <c r="R810" s="68">
        <f t="shared" si="12"/>
        <v>1</v>
      </c>
      <c r="S810" s="3" t="s">
        <v>928</v>
      </c>
      <c r="T810" s="12" t="s">
        <v>7088</v>
      </c>
      <c r="U810" s="12" t="s">
        <v>3186</v>
      </c>
      <c r="V810" s="12" t="s">
        <v>927</v>
      </c>
      <c r="W810" s="12" t="s">
        <v>926</v>
      </c>
      <c r="X810" s="12" t="s">
        <v>3185</v>
      </c>
      <c r="Y810" s="12" t="s">
        <v>925</v>
      </c>
      <c r="Z810" s="12" t="s">
        <v>984</v>
      </c>
      <c r="AA810" s="12" t="s">
        <v>983</v>
      </c>
      <c r="AB810" s="12" t="s">
        <v>936</v>
      </c>
      <c r="AC810" s="13">
        <v>522</v>
      </c>
      <c r="AD810" s="12" t="s">
        <v>4715</v>
      </c>
      <c r="AE810" s="12" t="s">
        <v>4714</v>
      </c>
      <c r="AF810" s="12" t="s">
        <v>4713</v>
      </c>
      <c r="AG810" s="12" t="s">
        <v>4712</v>
      </c>
      <c r="AH810" s="12"/>
      <c r="AI810" s="12" t="s">
        <v>4711</v>
      </c>
      <c r="AJ810" s="12" t="s">
        <v>950</v>
      </c>
      <c r="AK810" s="12" t="s">
        <v>4710</v>
      </c>
      <c r="AL810" s="12" t="s">
        <v>4709</v>
      </c>
    </row>
    <row r="811" spans="1:38" hidden="1" x14ac:dyDescent="0.25">
      <c r="A811" s="17">
        <v>1118558947</v>
      </c>
      <c r="B811" s="14">
        <v>62022</v>
      </c>
      <c r="C811" s="12" t="s">
        <v>4711</v>
      </c>
      <c r="D811" s="12" t="s">
        <v>4716</v>
      </c>
      <c r="E811" s="12" t="s">
        <v>934</v>
      </c>
      <c r="F811" s="3" t="s">
        <v>933</v>
      </c>
      <c r="G811" s="12" t="s">
        <v>932</v>
      </c>
      <c r="H811" s="12" t="s">
        <v>938</v>
      </c>
      <c r="I811" s="12" t="s">
        <v>937</v>
      </c>
      <c r="J811" s="12" t="s">
        <v>931</v>
      </c>
      <c r="K811" s="12" t="s">
        <v>930</v>
      </c>
      <c r="L811" s="12" t="s">
        <v>929</v>
      </c>
      <c r="M811" s="4">
        <v>46632</v>
      </c>
      <c r="N811" s="4">
        <v>0</v>
      </c>
      <c r="O811" s="4">
        <v>46632</v>
      </c>
      <c r="P811" s="4">
        <v>0</v>
      </c>
      <c r="Q811" s="4">
        <v>46632</v>
      </c>
      <c r="R811" s="68">
        <f t="shared" si="12"/>
        <v>1</v>
      </c>
      <c r="S811" s="3" t="s">
        <v>928</v>
      </c>
      <c r="T811" s="12" t="s">
        <v>7088</v>
      </c>
      <c r="U811" s="12" t="s">
        <v>3186</v>
      </c>
      <c r="V811" s="12" t="s">
        <v>927</v>
      </c>
      <c r="W811" s="12" t="s">
        <v>926</v>
      </c>
      <c r="X811" s="12" t="s">
        <v>3185</v>
      </c>
      <c r="Y811" s="12" t="s">
        <v>925</v>
      </c>
      <c r="Z811" s="12" t="s">
        <v>984</v>
      </c>
      <c r="AA811" s="12" t="s">
        <v>983</v>
      </c>
      <c r="AB811" s="12" t="s">
        <v>936</v>
      </c>
      <c r="AC811" s="13">
        <v>522</v>
      </c>
      <c r="AD811" s="12" t="s">
        <v>4715</v>
      </c>
      <c r="AE811" s="12" t="s">
        <v>4714</v>
      </c>
      <c r="AF811" s="12" t="s">
        <v>4713</v>
      </c>
      <c r="AG811" s="12" t="s">
        <v>4712</v>
      </c>
      <c r="AH811" s="12"/>
      <c r="AI811" s="12" t="s">
        <v>4711</v>
      </c>
      <c r="AJ811" s="12" t="s">
        <v>950</v>
      </c>
      <c r="AK811" s="12" t="s">
        <v>4710</v>
      </c>
      <c r="AL811" s="12" t="s">
        <v>4709</v>
      </c>
    </row>
    <row r="812" spans="1:38" hidden="1" x14ac:dyDescent="0.25">
      <c r="A812" s="17">
        <v>1118558947</v>
      </c>
      <c r="B812" s="14">
        <v>62022</v>
      </c>
      <c r="C812" s="12" t="s">
        <v>4711</v>
      </c>
      <c r="D812" s="12" t="s">
        <v>4716</v>
      </c>
      <c r="E812" s="12" t="s">
        <v>934</v>
      </c>
      <c r="F812" s="3" t="s">
        <v>933</v>
      </c>
      <c r="G812" s="12" t="s">
        <v>932</v>
      </c>
      <c r="H812" s="12" t="s">
        <v>3193</v>
      </c>
      <c r="I812" s="12" t="s">
        <v>3192</v>
      </c>
      <c r="J812" s="12" t="s">
        <v>931</v>
      </c>
      <c r="K812" s="12" t="s">
        <v>930</v>
      </c>
      <c r="L812" s="12" t="s">
        <v>929</v>
      </c>
      <c r="M812" s="4">
        <v>373817</v>
      </c>
      <c r="N812" s="4">
        <v>0</v>
      </c>
      <c r="O812" s="4">
        <v>373817</v>
      </c>
      <c r="P812" s="4">
        <v>0</v>
      </c>
      <c r="Q812" s="4">
        <v>373817</v>
      </c>
      <c r="R812" s="68">
        <f t="shared" si="12"/>
        <v>1</v>
      </c>
      <c r="S812" s="3" t="s">
        <v>928</v>
      </c>
      <c r="T812" s="12" t="s">
        <v>7088</v>
      </c>
      <c r="U812" s="12" t="s">
        <v>3186</v>
      </c>
      <c r="V812" s="12" t="s">
        <v>927</v>
      </c>
      <c r="W812" s="12" t="s">
        <v>926</v>
      </c>
      <c r="X812" s="12" t="s">
        <v>3185</v>
      </c>
      <c r="Y812" s="12" t="s">
        <v>925</v>
      </c>
      <c r="Z812" s="12" t="s">
        <v>984</v>
      </c>
      <c r="AA812" s="12" t="s">
        <v>983</v>
      </c>
      <c r="AB812" s="12" t="s">
        <v>936</v>
      </c>
      <c r="AC812" s="13">
        <v>522</v>
      </c>
      <c r="AD812" s="12" t="s">
        <v>4715</v>
      </c>
      <c r="AE812" s="12" t="s">
        <v>4714</v>
      </c>
      <c r="AF812" s="12" t="s">
        <v>4713</v>
      </c>
      <c r="AG812" s="12" t="s">
        <v>4712</v>
      </c>
      <c r="AH812" s="12"/>
      <c r="AI812" s="12" t="s">
        <v>4711</v>
      </c>
      <c r="AJ812" s="12" t="s">
        <v>950</v>
      </c>
      <c r="AK812" s="12" t="s">
        <v>4710</v>
      </c>
      <c r="AL812" s="12" t="s">
        <v>4709</v>
      </c>
    </row>
    <row r="813" spans="1:38" hidden="1" x14ac:dyDescent="0.25">
      <c r="A813" s="17">
        <v>1118558947</v>
      </c>
      <c r="B813" s="14">
        <v>62022</v>
      </c>
      <c r="C813" s="12" t="s">
        <v>4711</v>
      </c>
      <c r="D813" s="12" t="s">
        <v>4716</v>
      </c>
      <c r="E813" s="12" t="s">
        <v>934</v>
      </c>
      <c r="F813" s="3" t="s">
        <v>933</v>
      </c>
      <c r="G813" s="12" t="s">
        <v>932</v>
      </c>
      <c r="H813" s="12" t="s">
        <v>963</v>
      </c>
      <c r="I813" s="12" t="s">
        <v>962</v>
      </c>
      <c r="J813" s="12" t="s">
        <v>931</v>
      </c>
      <c r="K813" s="12" t="s">
        <v>930</v>
      </c>
      <c r="L813" s="12" t="s">
        <v>929</v>
      </c>
      <c r="M813" s="4">
        <v>244819</v>
      </c>
      <c r="N813" s="4">
        <v>0</v>
      </c>
      <c r="O813" s="4">
        <v>244819</v>
      </c>
      <c r="P813" s="4">
        <v>0</v>
      </c>
      <c r="Q813" s="4">
        <v>244819</v>
      </c>
      <c r="R813" s="68">
        <f t="shared" si="12"/>
        <v>1</v>
      </c>
      <c r="S813" s="3" t="s">
        <v>928</v>
      </c>
      <c r="T813" s="12" t="s">
        <v>7088</v>
      </c>
      <c r="U813" s="12" t="s">
        <v>3186</v>
      </c>
      <c r="V813" s="12" t="s">
        <v>927</v>
      </c>
      <c r="W813" s="12" t="s">
        <v>926</v>
      </c>
      <c r="X813" s="12" t="s">
        <v>3185</v>
      </c>
      <c r="Y813" s="12" t="s">
        <v>925</v>
      </c>
      <c r="Z813" s="12" t="s">
        <v>984</v>
      </c>
      <c r="AA813" s="12" t="s">
        <v>983</v>
      </c>
      <c r="AB813" s="12" t="s">
        <v>936</v>
      </c>
      <c r="AC813" s="13">
        <v>522</v>
      </c>
      <c r="AD813" s="12" t="s">
        <v>4715</v>
      </c>
      <c r="AE813" s="12" t="s">
        <v>4714</v>
      </c>
      <c r="AF813" s="12" t="s">
        <v>4713</v>
      </c>
      <c r="AG813" s="12" t="s">
        <v>4712</v>
      </c>
      <c r="AH813" s="12"/>
      <c r="AI813" s="12" t="s">
        <v>4711</v>
      </c>
      <c r="AJ813" s="12" t="s">
        <v>950</v>
      </c>
      <c r="AK813" s="12" t="s">
        <v>4710</v>
      </c>
      <c r="AL813" s="12" t="s">
        <v>4709</v>
      </c>
    </row>
    <row r="814" spans="1:38" hidden="1" x14ac:dyDescent="0.25">
      <c r="A814" s="17">
        <v>1118558947</v>
      </c>
      <c r="B814" s="14">
        <v>62022</v>
      </c>
      <c r="C814" s="12" t="s">
        <v>4711</v>
      </c>
      <c r="D814" s="12" t="s">
        <v>4716</v>
      </c>
      <c r="E814" s="12" t="s">
        <v>934</v>
      </c>
      <c r="F814" s="3" t="s">
        <v>933</v>
      </c>
      <c r="G814" s="12" t="s">
        <v>932</v>
      </c>
      <c r="H814" s="12" t="s">
        <v>3191</v>
      </c>
      <c r="I814" s="12" t="s">
        <v>3190</v>
      </c>
      <c r="J814" s="12" t="s">
        <v>931</v>
      </c>
      <c r="K814" s="12" t="s">
        <v>930</v>
      </c>
      <c r="L814" s="12" t="s">
        <v>929</v>
      </c>
      <c r="M814" s="4">
        <v>219885</v>
      </c>
      <c r="N814" s="4">
        <v>0</v>
      </c>
      <c r="O814" s="4">
        <v>219885</v>
      </c>
      <c r="P814" s="4">
        <v>0</v>
      </c>
      <c r="Q814" s="4">
        <v>219885</v>
      </c>
      <c r="R814" s="68">
        <f t="shared" si="12"/>
        <v>1</v>
      </c>
      <c r="S814" s="3" t="s">
        <v>928</v>
      </c>
      <c r="T814" s="12" t="s">
        <v>7088</v>
      </c>
      <c r="U814" s="12" t="s">
        <v>3186</v>
      </c>
      <c r="V814" s="12" t="s">
        <v>927</v>
      </c>
      <c r="W814" s="12" t="s">
        <v>926</v>
      </c>
      <c r="X814" s="12" t="s">
        <v>3185</v>
      </c>
      <c r="Y814" s="12" t="s">
        <v>925</v>
      </c>
      <c r="Z814" s="12" t="s">
        <v>984</v>
      </c>
      <c r="AA814" s="12" t="s">
        <v>983</v>
      </c>
      <c r="AB814" s="12" t="s">
        <v>936</v>
      </c>
      <c r="AC814" s="13">
        <v>522</v>
      </c>
      <c r="AD814" s="12" t="s">
        <v>4715</v>
      </c>
      <c r="AE814" s="12" t="s">
        <v>4714</v>
      </c>
      <c r="AF814" s="12" t="s">
        <v>4713</v>
      </c>
      <c r="AG814" s="12" t="s">
        <v>4712</v>
      </c>
      <c r="AH814" s="12"/>
      <c r="AI814" s="12" t="s">
        <v>4711</v>
      </c>
      <c r="AJ814" s="12" t="s">
        <v>950</v>
      </c>
      <c r="AK814" s="12" t="s">
        <v>4710</v>
      </c>
      <c r="AL814" s="12" t="s">
        <v>4709</v>
      </c>
    </row>
    <row r="815" spans="1:38" hidden="1" x14ac:dyDescent="0.25">
      <c r="A815" s="17">
        <v>1118558947</v>
      </c>
      <c r="B815" s="14">
        <v>62022</v>
      </c>
      <c r="C815" s="12" t="s">
        <v>4711</v>
      </c>
      <c r="D815" s="12" t="s">
        <v>4716</v>
      </c>
      <c r="E815" s="12" t="s">
        <v>934</v>
      </c>
      <c r="F815" s="3" t="s">
        <v>933</v>
      </c>
      <c r="G815" s="12" t="s">
        <v>932</v>
      </c>
      <c r="H815" s="12" t="s">
        <v>940</v>
      </c>
      <c r="I815" s="12" t="s">
        <v>939</v>
      </c>
      <c r="J815" s="12" t="s">
        <v>931</v>
      </c>
      <c r="K815" s="12" t="s">
        <v>930</v>
      </c>
      <c r="L815" s="12" t="s">
        <v>929</v>
      </c>
      <c r="M815" s="4">
        <v>379268</v>
      </c>
      <c r="N815" s="4">
        <v>0</v>
      </c>
      <c r="O815" s="4">
        <v>379268</v>
      </c>
      <c r="P815" s="4">
        <v>0</v>
      </c>
      <c r="Q815" s="4">
        <v>379268</v>
      </c>
      <c r="R815" s="68">
        <f t="shared" si="12"/>
        <v>1</v>
      </c>
      <c r="S815" s="3" t="s">
        <v>928</v>
      </c>
      <c r="T815" s="12" t="s">
        <v>7088</v>
      </c>
      <c r="U815" s="12" t="s">
        <v>3186</v>
      </c>
      <c r="V815" s="12" t="s">
        <v>927</v>
      </c>
      <c r="W815" s="12" t="s">
        <v>926</v>
      </c>
      <c r="X815" s="12" t="s">
        <v>3185</v>
      </c>
      <c r="Y815" s="12" t="s">
        <v>925</v>
      </c>
      <c r="Z815" s="12" t="s">
        <v>984</v>
      </c>
      <c r="AA815" s="12" t="s">
        <v>983</v>
      </c>
      <c r="AB815" s="12" t="s">
        <v>936</v>
      </c>
      <c r="AC815" s="13">
        <v>522</v>
      </c>
      <c r="AD815" s="12" t="s">
        <v>4715</v>
      </c>
      <c r="AE815" s="12" t="s">
        <v>4714</v>
      </c>
      <c r="AF815" s="12" t="s">
        <v>4713</v>
      </c>
      <c r="AG815" s="12" t="s">
        <v>4712</v>
      </c>
      <c r="AH815" s="12"/>
      <c r="AI815" s="12" t="s">
        <v>4711</v>
      </c>
      <c r="AJ815" s="12" t="s">
        <v>950</v>
      </c>
      <c r="AK815" s="12" t="s">
        <v>4710</v>
      </c>
      <c r="AL815" s="12" t="s">
        <v>4709</v>
      </c>
    </row>
    <row r="816" spans="1:38" hidden="1" x14ac:dyDescent="0.25">
      <c r="A816" s="17">
        <v>860517560</v>
      </c>
      <c r="B816" s="14">
        <v>62122</v>
      </c>
      <c r="C816" s="12" t="s">
        <v>4703</v>
      </c>
      <c r="D816" s="12" t="s">
        <v>4708</v>
      </c>
      <c r="E816" s="12" t="s">
        <v>934</v>
      </c>
      <c r="F816" s="3" t="s">
        <v>933</v>
      </c>
      <c r="G816" s="12" t="s">
        <v>932</v>
      </c>
      <c r="H816" s="12" t="s">
        <v>988</v>
      </c>
      <c r="I816" s="12" t="s">
        <v>987</v>
      </c>
      <c r="J816" s="12" t="s">
        <v>931</v>
      </c>
      <c r="K816" s="12" t="s">
        <v>930</v>
      </c>
      <c r="L816" s="12" t="s">
        <v>929</v>
      </c>
      <c r="M816" s="4">
        <v>274891033</v>
      </c>
      <c r="N816" s="4">
        <v>0</v>
      </c>
      <c r="O816" s="4">
        <v>274891033</v>
      </c>
      <c r="P816" s="4">
        <v>97715471.939999998</v>
      </c>
      <c r="Q816" s="4">
        <v>177175561.06</v>
      </c>
      <c r="R816" s="68">
        <f t="shared" si="12"/>
        <v>0.64453015846464512</v>
      </c>
      <c r="S816" s="3" t="s">
        <v>957</v>
      </c>
      <c r="T816" s="12" t="s">
        <v>7251</v>
      </c>
      <c r="U816" s="12" t="s">
        <v>4707</v>
      </c>
      <c r="V816" s="12" t="s">
        <v>927</v>
      </c>
      <c r="W816" s="12" t="s">
        <v>926</v>
      </c>
      <c r="X816" s="12" t="s">
        <v>4706</v>
      </c>
      <c r="Y816" s="12" t="s">
        <v>925</v>
      </c>
      <c r="Z816" s="12" t="s">
        <v>1015</v>
      </c>
      <c r="AA816" s="12" t="s">
        <v>1014</v>
      </c>
      <c r="AB816" s="12" t="s">
        <v>4705</v>
      </c>
      <c r="AC816" s="13">
        <v>43322</v>
      </c>
      <c r="AD816" s="12" t="s">
        <v>4704</v>
      </c>
      <c r="AE816" s="12" t="s">
        <v>7250</v>
      </c>
      <c r="AF816" s="12" t="s">
        <v>7249</v>
      </c>
      <c r="AG816" s="12" t="s">
        <v>7248</v>
      </c>
      <c r="AH816" s="12"/>
      <c r="AI816" s="12" t="s">
        <v>4703</v>
      </c>
      <c r="AJ816" s="12" t="s">
        <v>943</v>
      </c>
      <c r="AK816" s="12" t="s">
        <v>4702</v>
      </c>
      <c r="AL816" s="12" t="s">
        <v>4701</v>
      </c>
    </row>
    <row r="817" spans="1:38" hidden="1" x14ac:dyDescent="0.25">
      <c r="A817" s="17">
        <v>830122566</v>
      </c>
      <c r="B817" s="14">
        <v>62222</v>
      </c>
      <c r="C817" s="12" t="s">
        <v>4656</v>
      </c>
      <c r="D817" s="12" t="s">
        <v>4700</v>
      </c>
      <c r="E817" s="12" t="s">
        <v>934</v>
      </c>
      <c r="F817" s="3" t="s">
        <v>933</v>
      </c>
      <c r="G817" s="12" t="s">
        <v>932</v>
      </c>
      <c r="H817" s="12" t="s">
        <v>982</v>
      </c>
      <c r="I817" s="12" t="s">
        <v>981</v>
      </c>
      <c r="J817" s="12" t="s">
        <v>931</v>
      </c>
      <c r="K817" s="12" t="s">
        <v>930</v>
      </c>
      <c r="L817" s="12" t="s">
        <v>929</v>
      </c>
      <c r="M817" s="4">
        <v>382903</v>
      </c>
      <c r="N817" s="4">
        <v>0</v>
      </c>
      <c r="O817" s="4">
        <v>382903</v>
      </c>
      <c r="P817" s="4">
        <v>0</v>
      </c>
      <c r="Q817" s="4">
        <v>382903</v>
      </c>
      <c r="R817" s="68">
        <f t="shared" si="12"/>
        <v>1</v>
      </c>
      <c r="S817" s="3" t="s">
        <v>957</v>
      </c>
      <c r="T817" s="12" t="s">
        <v>6061</v>
      </c>
      <c r="U817" s="12" t="s">
        <v>980</v>
      </c>
      <c r="V817" s="12" t="s">
        <v>927</v>
      </c>
      <c r="W817" s="12" t="s">
        <v>955</v>
      </c>
      <c r="X817" s="12" t="s">
        <v>1004</v>
      </c>
      <c r="Y817" s="12" t="s">
        <v>925</v>
      </c>
      <c r="Z817" s="12" t="s">
        <v>979</v>
      </c>
      <c r="AA817" s="12" t="s">
        <v>978</v>
      </c>
      <c r="AB817" s="12" t="s">
        <v>2637</v>
      </c>
      <c r="AC817" s="13">
        <v>8222</v>
      </c>
      <c r="AD817" s="12" t="s">
        <v>4699</v>
      </c>
      <c r="AE817" s="12" t="s">
        <v>4698</v>
      </c>
      <c r="AF817" s="12" t="s">
        <v>4697</v>
      </c>
      <c r="AG817" s="12" t="s">
        <v>4696</v>
      </c>
      <c r="AH817" s="12"/>
      <c r="AI817" s="12" t="s">
        <v>4656</v>
      </c>
      <c r="AJ817" s="12" t="s">
        <v>950</v>
      </c>
      <c r="AK817" s="12" t="s">
        <v>4695</v>
      </c>
      <c r="AL817" s="12" t="s">
        <v>4694</v>
      </c>
    </row>
    <row r="818" spans="1:38" hidden="1" x14ac:dyDescent="0.25">
      <c r="A818" s="17">
        <v>830122566</v>
      </c>
      <c r="B818" s="14">
        <v>62322</v>
      </c>
      <c r="C818" s="12" t="s">
        <v>4656</v>
      </c>
      <c r="D818" s="12" t="s">
        <v>4693</v>
      </c>
      <c r="E818" s="12" t="s">
        <v>934</v>
      </c>
      <c r="F818" s="3" t="s">
        <v>933</v>
      </c>
      <c r="G818" s="12" t="s">
        <v>932</v>
      </c>
      <c r="H818" s="12" t="s">
        <v>982</v>
      </c>
      <c r="I818" s="12" t="s">
        <v>981</v>
      </c>
      <c r="J818" s="12" t="s">
        <v>931</v>
      </c>
      <c r="K818" s="12" t="s">
        <v>930</v>
      </c>
      <c r="L818" s="12" t="s">
        <v>929</v>
      </c>
      <c r="M818" s="4">
        <v>3708326</v>
      </c>
      <c r="N818" s="4">
        <v>0</v>
      </c>
      <c r="O818" s="4">
        <v>3708326</v>
      </c>
      <c r="P818" s="4">
        <v>0</v>
      </c>
      <c r="Q818" s="4">
        <v>3708326</v>
      </c>
      <c r="R818" s="68">
        <f t="shared" si="12"/>
        <v>1</v>
      </c>
      <c r="S818" s="3" t="s">
        <v>957</v>
      </c>
      <c r="T818" s="12" t="s">
        <v>6061</v>
      </c>
      <c r="U818" s="12" t="s">
        <v>980</v>
      </c>
      <c r="V818" s="12" t="s">
        <v>927</v>
      </c>
      <c r="W818" s="12" t="s">
        <v>955</v>
      </c>
      <c r="X818" s="12" t="s">
        <v>3513</v>
      </c>
      <c r="Y818" s="12" t="s">
        <v>995</v>
      </c>
      <c r="Z818" s="12" t="s">
        <v>979</v>
      </c>
      <c r="AA818" s="12" t="s">
        <v>978</v>
      </c>
      <c r="AB818" s="12" t="s">
        <v>2631</v>
      </c>
      <c r="AC818" s="13">
        <v>8322</v>
      </c>
      <c r="AD818" s="12" t="s">
        <v>4692</v>
      </c>
      <c r="AE818" s="12" t="s">
        <v>4691</v>
      </c>
      <c r="AF818" s="12" t="s">
        <v>4690</v>
      </c>
      <c r="AG818" s="12" t="s">
        <v>4689</v>
      </c>
      <c r="AH818" s="12"/>
      <c r="AI818" s="12" t="s">
        <v>4656</v>
      </c>
      <c r="AJ818" s="12" t="s">
        <v>950</v>
      </c>
      <c r="AK818" s="12" t="s">
        <v>4688</v>
      </c>
      <c r="AL818" s="12" t="s">
        <v>4687</v>
      </c>
    </row>
    <row r="819" spans="1:38" hidden="1" x14ac:dyDescent="0.25">
      <c r="A819" s="17">
        <v>860063875</v>
      </c>
      <c r="B819" s="14">
        <v>62422</v>
      </c>
      <c r="C819" s="12" t="s">
        <v>4656</v>
      </c>
      <c r="D819" s="12" t="s">
        <v>4686</v>
      </c>
      <c r="E819" s="12" t="s">
        <v>934</v>
      </c>
      <c r="F819" s="3" t="s">
        <v>933</v>
      </c>
      <c r="G819" s="12" t="s">
        <v>932</v>
      </c>
      <c r="H819" s="12" t="s">
        <v>999</v>
      </c>
      <c r="I819" s="12" t="s">
        <v>998</v>
      </c>
      <c r="J819" s="12" t="s">
        <v>931</v>
      </c>
      <c r="K819" s="12" t="s">
        <v>930</v>
      </c>
      <c r="L819" s="12" t="s">
        <v>929</v>
      </c>
      <c r="M819" s="4">
        <v>20060140</v>
      </c>
      <c r="N819" s="4">
        <v>0</v>
      </c>
      <c r="O819" s="4">
        <v>20060140</v>
      </c>
      <c r="P819" s="4">
        <v>0</v>
      </c>
      <c r="Q819" s="4">
        <v>20060140</v>
      </c>
      <c r="R819" s="68">
        <f t="shared" si="12"/>
        <v>1</v>
      </c>
      <c r="S819" s="3" t="s">
        <v>957</v>
      </c>
      <c r="T819" s="12" t="s">
        <v>6054</v>
      </c>
      <c r="U819" s="12" t="s">
        <v>3380</v>
      </c>
      <c r="V819" s="12" t="s">
        <v>927</v>
      </c>
      <c r="W819" s="12" t="s">
        <v>926</v>
      </c>
      <c r="X819" s="12" t="s">
        <v>996</v>
      </c>
      <c r="Y819" s="12" t="s">
        <v>925</v>
      </c>
      <c r="Z819" s="12" t="s">
        <v>994</v>
      </c>
      <c r="AA819" s="12" t="s">
        <v>993</v>
      </c>
      <c r="AB819" s="12" t="s">
        <v>992</v>
      </c>
      <c r="AC819" s="13">
        <v>25122</v>
      </c>
      <c r="AD819" s="12" t="s">
        <v>4685</v>
      </c>
      <c r="AE819" s="12" t="s">
        <v>4684</v>
      </c>
      <c r="AF819" s="12" t="s">
        <v>4683</v>
      </c>
      <c r="AG819" s="12" t="s">
        <v>4682</v>
      </c>
      <c r="AH819" s="12"/>
      <c r="AI819" s="12" t="s">
        <v>4656</v>
      </c>
      <c r="AJ819" s="12" t="s">
        <v>950</v>
      </c>
      <c r="AK819" s="12" t="s">
        <v>4681</v>
      </c>
      <c r="AL819" s="12" t="s">
        <v>4680</v>
      </c>
    </row>
    <row r="820" spans="1:38" hidden="1" x14ac:dyDescent="0.25">
      <c r="A820" s="17">
        <v>23508461</v>
      </c>
      <c r="B820" s="14">
        <v>62522</v>
      </c>
      <c r="C820" s="12" t="s">
        <v>4656</v>
      </c>
      <c r="D820" s="12" t="s">
        <v>4679</v>
      </c>
      <c r="E820" s="12" t="s">
        <v>934</v>
      </c>
      <c r="F820" s="3" t="s">
        <v>933</v>
      </c>
      <c r="G820" s="12" t="s">
        <v>932</v>
      </c>
      <c r="H820" s="12" t="s">
        <v>949</v>
      </c>
      <c r="I820" s="12" t="s">
        <v>948</v>
      </c>
      <c r="J820" s="12" t="s">
        <v>931</v>
      </c>
      <c r="K820" s="12" t="s">
        <v>930</v>
      </c>
      <c r="L820" s="12" t="s">
        <v>929</v>
      </c>
      <c r="M820" s="4">
        <v>38057738.399999999</v>
      </c>
      <c r="N820" s="4">
        <v>0</v>
      </c>
      <c r="O820" s="4">
        <v>38057738.399999999</v>
      </c>
      <c r="P820" s="4">
        <v>15090647.4</v>
      </c>
      <c r="Q820" s="4">
        <v>22967091</v>
      </c>
      <c r="R820" s="68">
        <f t="shared" si="12"/>
        <v>0.60348018472900111</v>
      </c>
      <c r="S820" s="3" t="s">
        <v>928</v>
      </c>
      <c r="T820" s="12" t="s">
        <v>7247</v>
      </c>
      <c r="U820" s="12" t="s">
        <v>4678</v>
      </c>
      <c r="V820" s="12" t="s">
        <v>927</v>
      </c>
      <c r="W820" s="12" t="s">
        <v>926</v>
      </c>
      <c r="X820" s="12" t="s">
        <v>4677</v>
      </c>
      <c r="Y820" s="12" t="s">
        <v>925</v>
      </c>
      <c r="Z820" s="12" t="s">
        <v>984</v>
      </c>
      <c r="AA820" s="12" t="s">
        <v>983</v>
      </c>
      <c r="AB820" s="12" t="s">
        <v>1132</v>
      </c>
      <c r="AC820" s="13">
        <v>21422</v>
      </c>
      <c r="AD820" s="12" t="s">
        <v>4676</v>
      </c>
      <c r="AE820" s="12" t="s">
        <v>7246</v>
      </c>
      <c r="AF820" s="12" t="s">
        <v>7245</v>
      </c>
      <c r="AG820" s="12" t="s">
        <v>7244</v>
      </c>
      <c r="AH820" s="12"/>
      <c r="AI820" s="12" t="s">
        <v>4656</v>
      </c>
      <c r="AJ820" s="12" t="s">
        <v>1083</v>
      </c>
      <c r="AK820" s="12" t="s">
        <v>4675</v>
      </c>
      <c r="AL820" s="12" t="s">
        <v>4674</v>
      </c>
    </row>
    <row r="821" spans="1:38" hidden="1" x14ac:dyDescent="0.25">
      <c r="A821" s="17">
        <v>1075671938</v>
      </c>
      <c r="B821" s="14">
        <v>62622</v>
      </c>
      <c r="C821" s="12" t="s">
        <v>4659</v>
      </c>
      <c r="D821" s="12" t="s">
        <v>4673</v>
      </c>
      <c r="E821" s="12" t="s">
        <v>934</v>
      </c>
      <c r="F821" s="3" t="s">
        <v>933</v>
      </c>
      <c r="G821" s="12" t="s">
        <v>932</v>
      </c>
      <c r="H821" s="12" t="s">
        <v>949</v>
      </c>
      <c r="I821" s="12" t="s">
        <v>948</v>
      </c>
      <c r="J821" s="12" t="s">
        <v>931</v>
      </c>
      <c r="K821" s="12" t="s">
        <v>930</v>
      </c>
      <c r="L821" s="12" t="s">
        <v>929</v>
      </c>
      <c r="M821" s="4">
        <v>25496917</v>
      </c>
      <c r="N821" s="4">
        <v>0</v>
      </c>
      <c r="O821" s="4">
        <v>25496917</v>
      </c>
      <c r="P821" s="4">
        <v>12846523</v>
      </c>
      <c r="Q821" s="4">
        <v>12650394</v>
      </c>
      <c r="R821" s="68">
        <f t="shared" si="12"/>
        <v>0.4961538683284728</v>
      </c>
      <c r="S821" s="3" t="s">
        <v>928</v>
      </c>
      <c r="T821" s="12" t="s">
        <v>7243</v>
      </c>
      <c r="U821" s="12" t="s">
        <v>4672</v>
      </c>
      <c r="V821" s="12" t="s">
        <v>927</v>
      </c>
      <c r="W821" s="12" t="s">
        <v>926</v>
      </c>
      <c r="X821" s="12" t="s">
        <v>4671</v>
      </c>
      <c r="Y821" s="12" t="s">
        <v>925</v>
      </c>
      <c r="Z821" s="12" t="s">
        <v>924</v>
      </c>
      <c r="AA821" s="12" t="s">
        <v>923</v>
      </c>
      <c r="AB821" s="12" t="s">
        <v>1594</v>
      </c>
      <c r="AC821" s="13">
        <v>27122</v>
      </c>
      <c r="AD821" s="12" t="s">
        <v>4670</v>
      </c>
      <c r="AE821" s="12" t="s">
        <v>7242</v>
      </c>
      <c r="AF821" s="12" t="s">
        <v>7241</v>
      </c>
      <c r="AG821" s="12" t="s">
        <v>7240</v>
      </c>
      <c r="AH821" s="12"/>
      <c r="AI821" s="12" t="s">
        <v>4659</v>
      </c>
      <c r="AJ821" s="12" t="s">
        <v>1083</v>
      </c>
      <c r="AK821" s="12" t="s">
        <v>2375</v>
      </c>
      <c r="AL821" s="12" t="s">
        <v>4669</v>
      </c>
    </row>
    <row r="822" spans="1:38" hidden="1" x14ac:dyDescent="0.25">
      <c r="A822" s="17">
        <v>899999094</v>
      </c>
      <c r="B822" s="14">
        <v>62722</v>
      </c>
      <c r="C822" s="12" t="s">
        <v>4659</v>
      </c>
      <c r="D822" s="12" t="s">
        <v>4668</v>
      </c>
      <c r="E822" s="12" t="s">
        <v>934</v>
      </c>
      <c r="F822" s="3" t="s">
        <v>933</v>
      </c>
      <c r="G822" s="12" t="s">
        <v>932</v>
      </c>
      <c r="H822" s="12" t="s">
        <v>999</v>
      </c>
      <c r="I822" s="12" t="s">
        <v>998</v>
      </c>
      <c r="J822" s="12" t="s">
        <v>931</v>
      </c>
      <c r="K822" s="12" t="s">
        <v>930</v>
      </c>
      <c r="L822" s="12" t="s">
        <v>929</v>
      </c>
      <c r="M822" s="4">
        <v>241030</v>
      </c>
      <c r="N822" s="4">
        <v>-241030</v>
      </c>
      <c r="O822" s="4">
        <v>0</v>
      </c>
      <c r="P822" s="4">
        <v>0</v>
      </c>
      <c r="Q822" s="4">
        <v>0</v>
      </c>
      <c r="R822" s="68">
        <f t="shared" si="12"/>
        <v>0</v>
      </c>
      <c r="S822" s="3" t="s">
        <v>957</v>
      </c>
      <c r="T822" s="12" t="s">
        <v>6414</v>
      </c>
      <c r="U822" s="12" t="s">
        <v>3288</v>
      </c>
      <c r="V822" s="12" t="s">
        <v>927</v>
      </c>
      <c r="W822" s="12" t="s">
        <v>955</v>
      </c>
      <c r="X822" s="12" t="s">
        <v>3287</v>
      </c>
      <c r="Y822" s="12" t="s">
        <v>925</v>
      </c>
      <c r="Z822" s="12" t="s">
        <v>994</v>
      </c>
      <c r="AA822" s="12" t="s">
        <v>993</v>
      </c>
      <c r="AB822" s="12" t="s">
        <v>992</v>
      </c>
      <c r="AC822" s="13">
        <v>25122</v>
      </c>
      <c r="AD822" s="12" t="s">
        <v>4667</v>
      </c>
      <c r="AE822" s="12" t="s">
        <v>4621</v>
      </c>
      <c r="AF822" s="12" t="s">
        <v>4666</v>
      </c>
      <c r="AG822" s="12" t="s">
        <v>4665</v>
      </c>
      <c r="AH822" s="12" t="s">
        <v>2790</v>
      </c>
      <c r="AI822" s="12" t="s">
        <v>4659</v>
      </c>
      <c r="AJ822" s="12" t="s">
        <v>950</v>
      </c>
      <c r="AK822" s="12" t="s">
        <v>4592</v>
      </c>
      <c r="AL822" s="12" t="s">
        <v>4664</v>
      </c>
    </row>
    <row r="823" spans="1:38" hidden="1" x14ac:dyDescent="0.25">
      <c r="A823" s="17">
        <v>800170433</v>
      </c>
      <c r="B823" s="14">
        <v>62822</v>
      </c>
      <c r="C823" s="12" t="s">
        <v>4659</v>
      </c>
      <c r="D823" s="12" t="s">
        <v>4663</v>
      </c>
      <c r="E823" s="12" t="s">
        <v>934</v>
      </c>
      <c r="F823" s="3" t="s">
        <v>933</v>
      </c>
      <c r="G823" s="12" t="s">
        <v>932</v>
      </c>
      <c r="H823" s="12" t="s">
        <v>999</v>
      </c>
      <c r="I823" s="12" t="s">
        <v>998</v>
      </c>
      <c r="J823" s="12" t="s">
        <v>931</v>
      </c>
      <c r="K823" s="12" t="s">
        <v>930</v>
      </c>
      <c r="L823" s="12" t="s">
        <v>929</v>
      </c>
      <c r="M823" s="4">
        <v>964</v>
      </c>
      <c r="N823" s="4">
        <v>-964</v>
      </c>
      <c r="O823" s="4">
        <v>0</v>
      </c>
      <c r="P823" s="4">
        <v>0</v>
      </c>
      <c r="Q823" s="4">
        <v>0</v>
      </c>
      <c r="R823" s="68">
        <f t="shared" si="12"/>
        <v>0</v>
      </c>
      <c r="S823" s="3" t="s">
        <v>957</v>
      </c>
      <c r="T823" s="12" t="s">
        <v>5989</v>
      </c>
      <c r="U823" s="12" t="s">
        <v>956</v>
      </c>
      <c r="V823" s="12" t="s">
        <v>3555</v>
      </c>
      <c r="W823" s="18"/>
      <c r="X823" s="18"/>
      <c r="Y823" s="18"/>
      <c r="Z823" s="18"/>
      <c r="AA823" s="18"/>
      <c r="AB823" s="12" t="s">
        <v>992</v>
      </c>
      <c r="AC823" s="13">
        <v>25122</v>
      </c>
      <c r="AD823" s="12" t="s">
        <v>4662</v>
      </c>
      <c r="AE823" s="12" t="s">
        <v>4620</v>
      </c>
      <c r="AF823" s="12" t="s">
        <v>4661</v>
      </c>
      <c r="AG823" s="12" t="s">
        <v>4660</v>
      </c>
      <c r="AH823" s="12" t="s">
        <v>935</v>
      </c>
      <c r="AI823" s="12" t="s">
        <v>4659</v>
      </c>
      <c r="AJ823" s="12" t="s">
        <v>950</v>
      </c>
      <c r="AK823" s="12" t="s">
        <v>4592</v>
      </c>
      <c r="AL823" s="12" t="s">
        <v>4658</v>
      </c>
    </row>
    <row r="824" spans="1:38" hidden="1" x14ac:dyDescent="0.25">
      <c r="A824" s="17">
        <v>830068543</v>
      </c>
      <c r="B824" s="14">
        <v>63222</v>
      </c>
      <c r="C824" s="12" t="s">
        <v>4640</v>
      </c>
      <c r="D824" s="12" t="s">
        <v>4653</v>
      </c>
      <c r="E824" s="12" t="s">
        <v>934</v>
      </c>
      <c r="F824" s="3" t="s">
        <v>933</v>
      </c>
      <c r="G824" s="12" t="s">
        <v>932</v>
      </c>
      <c r="H824" s="12" t="s">
        <v>4655</v>
      </c>
      <c r="I824" s="12" t="s">
        <v>4654</v>
      </c>
      <c r="J824" s="12" t="s">
        <v>931</v>
      </c>
      <c r="K824" s="12" t="s">
        <v>930</v>
      </c>
      <c r="L824" s="12" t="s">
        <v>929</v>
      </c>
      <c r="M824" s="4">
        <v>28084716.129999999</v>
      </c>
      <c r="N824" s="4">
        <v>0</v>
      </c>
      <c r="O824" s="4">
        <v>28084716.129999999</v>
      </c>
      <c r="P824" s="4">
        <v>3960334.48</v>
      </c>
      <c r="Q824" s="4">
        <v>24124381.649999999</v>
      </c>
      <c r="R824" s="68">
        <f t="shared" si="12"/>
        <v>0.85898613104479327</v>
      </c>
      <c r="S824" s="3" t="s">
        <v>957</v>
      </c>
      <c r="T824" s="12" t="s">
        <v>7239</v>
      </c>
      <c r="U824" s="12" t="s">
        <v>872</v>
      </c>
      <c r="V824" s="12" t="s">
        <v>927</v>
      </c>
      <c r="W824" s="12" t="s">
        <v>955</v>
      </c>
      <c r="X824" s="12" t="s">
        <v>4652</v>
      </c>
      <c r="Y824" s="12" t="s">
        <v>925</v>
      </c>
      <c r="Z824" s="12" t="s">
        <v>984</v>
      </c>
      <c r="AA824" s="12" t="s">
        <v>983</v>
      </c>
      <c r="AB824" s="12" t="s">
        <v>4651</v>
      </c>
      <c r="AC824" s="13">
        <v>44522</v>
      </c>
      <c r="AD824" s="12" t="s">
        <v>4650</v>
      </c>
      <c r="AE824" s="12" t="s">
        <v>7238</v>
      </c>
      <c r="AF824" s="12" t="s">
        <v>7237</v>
      </c>
      <c r="AG824" s="12" t="s">
        <v>7236</v>
      </c>
      <c r="AH824" s="12"/>
      <c r="AI824" s="12" t="s">
        <v>4640</v>
      </c>
      <c r="AJ824" s="12" t="s">
        <v>3260</v>
      </c>
      <c r="AK824" s="12" t="s">
        <v>4649</v>
      </c>
      <c r="AL824" s="12" t="s">
        <v>4648</v>
      </c>
    </row>
    <row r="825" spans="1:38" hidden="1" x14ac:dyDescent="0.25">
      <c r="A825" s="17">
        <v>830068543</v>
      </c>
      <c r="B825" s="14">
        <v>63222</v>
      </c>
      <c r="C825" s="12" t="s">
        <v>4640</v>
      </c>
      <c r="D825" s="12" t="s">
        <v>4653</v>
      </c>
      <c r="E825" s="12" t="s">
        <v>934</v>
      </c>
      <c r="F825" s="3" t="s">
        <v>933</v>
      </c>
      <c r="G825" s="12" t="s">
        <v>932</v>
      </c>
      <c r="H825" s="12" t="s">
        <v>988</v>
      </c>
      <c r="I825" s="12" t="s">
        <v>987</v>
      </c>
      <c r="J825" s="12" t="s">
        <v>931</v>
      </c>
      <c r="K825" s="12" t="s">
        <v>930</v>
      </c>
      <c r="L825" s="12" t="s">
        <v>929</v>
      </c>
      <c r="M825" s="4">
        <v>113925593.47</v>
      </c>
      <c r="N825" s="4">
        <v>0</v>
      </c>
      <c r="O825" s="4">
        <v>113925593.47</v>
      </c>
      <c r="P825" s="4">
        <v>48099791.869999997</v>
      </c>
      <c r="Q825" s="4">
        <v>65825801.600000001</v>
      </c>
      <c r="R825" s="68">
        <f t="shared" si="12"/>
        <v>0.57779643357604182</v>
      </c>
      <c r="S825" s="3" t="s">
        <v>957</v>
      </c>
      <c r="T825" s="12" t="s">
        <v>7239</v>
      </c>
      <c r="U825" s="12" t="s">
        <v>872</v>
      </c>
      <c r="V825" s="12" t="s">
        <v>927</v>
      </c>
      <c r="W825" s="12" t="s">
        <v>955</v>
      </c>
      <c r="X825" s="12" t="s">
        <v>4652</v>
      </c>
      <c r="Y825" s="12" t="s">
        <v>925</v>
      </c>
      <c r="Z825" s="12" t="s">
        <v>984</v>
      </c>
      <c r="AA825" s="12" t="s">
        <v>983</v>
      </c>
      <c r="AB825" s="12" t="s">
        <v>4651</v>
      </c>
      <c r="AC825" s="13">
        <v>44522</v>
      </c>
      <c r="AD825" s="12" t="s">
        <v>4650</v>
      </c>
      <c r="AE825" s="12" t="s">
        <v>7238</v>
      </c>
      <c r="AF825" s="12" t="s">
        <v>7237</v>
      </c>
      <c r="AG825" s="12" t="s">
        <v>7236</v>
      </c>
      <c r="AH825" s="12"/>
      <c r="AI825" s="12" t="s">
        <v>4640</v>
      </c>
      <c r="AJ825" s="12" t="s">
        <v>3260</v>
      </c>
      <c r="AK825" s="12" t="s">
        <v>4649</v>
      </c>
      <c r="AL825" s="12" t="s">
        <v>4648</v>
      </c>
    </row>
    <row r="826" spans="1:38" hidden="1" x14ac:dyDescent="0.25">
      <c r="A826" s="17">
        <v>900418656</v>
      </c>
      <c r="B826" s="14">
        <v>63322</v>
      </c>
      <c r="C826" s="12" t="s">
        <v>4640</v>
      </c>
      <c r="D826" s="12" t="s">
        <v>4647</v>
      </c>
      <c r="E826" s="12" t="s">
        <v>934</v>
      </c>
      <c r="F826" s="3" t="s">
        <v>933</v>
      </c>
      <c r="G826" s="12" t="s">
        <v>932</v>
      </c>
      <c r="H826" s="12" t="s">
        <v>3877</v>
      </c>
      <c r="I826" s="12" t="s">
        <v>3876</v>
      </c>
      <c r="J826" s="12" t="s">
        <v>931</v>
      </c>
      <c r="K826" s="12" t="s">
        <v>930</v>
      </c>
      <c r="L826" s="12" t="s">
        <v>929</v>
      </c>
      <c r="M826" s="4">
        <v>82700002</v>
      </c>
      <c r="N826" s="4">
        <v>0</v>
      </c>
      <c r="O826" s="4">
        <v>82700002</v>
      </c>
      <c r="P826" s="4">
        <v>0</v>
      </c>
      <c r="Q826" s="4">
        <v>82700002</v>
      </c>
      <c r="R826" s="68">
        <f t="shared" si="12"/>
        <v>1</v>
      </c>
      <c r="S826" s="3" t="s">
        <v>957</v>
      </c>
      <c r="T826" s="12" t="s">
        <v>7235</v>
      </c>
      <c r="U826" s="12" t="s">
        <v>4646</v>
      </c>
      <c r="V826" s="12" t="s">
        <v>927</v>
      </c>
      <c r="W826" s="12" t="s">
        <v>955</v>
      </c>
      <c r="X826" s="12" t="s">
        <v>4645</v>
      </c>
      <c r="Y826" s="12" t="s">
        <v>925</v>
      </c>
      <c r="Z826" s="12" t="s">
        <v>984</v>
      </c>
      <c r="AA826" s="12" t="s">
        <v>983</v>
      </c>
      <c r="AB826" s="12" t="s">
        <v>4644</v>
      </c>
      <c r="AC826" s="13">
        <v>42322</v>
      </c>
      <c r="AD826" s="12" t="s">
        <v>4643</v>
      </c>
      <c r="AE826" s="12" t="s">
        <v>4642</v>
      </c>
      <c r="AF826" s="12" t="s">
        <v>3652</v>
      </c>
      <c r="AG826" s="12" t="s">
        <v>4641</v>
      </c>
      <c r="AH826" s="12"/>
      <c r="AI826" s="12" t="s">
        <v>4640</v>
      </c>
      <c r="AJ826" s="12" t="s">
        <v>1083</v>
      </c>
      <c r="AK826" s="12" t="s">
        <v>1136</v>
      </c>
      <c r="AL826" s="12" t="s">
        <v>4639</v>
      </c>
    </row>
    <row r="827" spans="1:38" hidden="1" x14ac:dyDescent="0.25">
      <c r="A827" s="17">
        <v>901417124</v>
      </c>
      <c r="B827" s="14">
        <v>63422</v>
      </c>
      <c r="C827" s="12" t="s">
        <v>4600</v>
      </c>
      <c r="D827" s="12" t="s">
        <v>4638</v>
      </c>
      <c r="E827" s="12" t="s">
        <v>1002</v>
      </c>
      <c r="F827" s="3" t="s">
        <v>933</v>
      </c>
      <c r="G827" s="12" t="s">
        <v>932</v>
      </c>
      <c r="H827" s="12" t="s">
        <v>4637</v>
      </c>
      <c r="I827" s="12" t="s">
        <v>4636</v>
      </c>
      <c r="J827" s="12" t="s">
        <v>931</v>
      </c>
      <c r="K827" s="12" t="s">
        <v>930</v>
      </c>
      <c r="L827" s="12" t="s">
        <v>929</v>
      </c>
      <c r="M827" s="4">
        <v>7280000</v>
      </c>
      <c r="N827" s="4">
        <v>0</v>
      </c>
      <c r="O827" s="4">
        <v>7280000</v>
      </c>
      <c r="P827" s="4">
        <v>7280000</v>
      </c>
      <c r="Q827" s="4">
        <v>0</v>
      </c>
      <c r="R827" s="68">
        <f t="shared" si="12"/>
        <v>0</v>
      </c>
      <c r="S827" s="3" t="s">
        <v>957</v>
      </c>
      <c r="T827" s="12" t="s">
        <v>7234</v>
      </c>
      <c r="U827" s="12" t="s">
        <v>4635</v>
      </c>
      <c r="V827" s="12" t="s">
        <v>927</v>
      </c>
      <c r="W827" s="12" t="s">
        <v>926</v>
      </c>
      <c r="X827" s="12" t="s">
        <v>4634</v>
      </c>
      <c r="Y827" s="12" t="s">
        <v>925</v>
      </c>
      <c r="Z827" s="12" t="s">
        <v>953</v>
      </c>
      <c r="AA827" s="12" t="s">
        <v>952</v>
      </c>
      <c r="AB827" s="12" t="s">
        <v>4633</v>
      </c>
      <c r="AC827" s="13">
        <v>45022</v>
      </c>
      <c r="AD827" s="12" t="s">
        <v>1003</v>
      </c>
      <c r="AE827" s="12"/>
      <c r="AF827" s="12"/>
      <c r="AG827" s="12"/>
      <c r="AH827" s="12"/>
      <c r="AI827" s="12" t="s">
        <v>4600</v>
      </c>
      <c r="AJ827" s="12" t="s">
        <v>943</v>
      </c>
      <c r="AK827" s="12" t="s">
        <v>3102</v>
      </c>
      <c r="AL827" s="12" t="s">
        <v>4632</v>
      </c>
    </row>
    <row r="828" spans="1:38" hidden="1" x14ac:dyDescent="0.25">
      <c r="A828" s="17">
        <v>901466000</v>
      </c>
      <c r="B828" s="14">
        <v>63522</v>
      </c>
      <c r="C828" s="12" t="s">
        <v>4600</v>
      </c>
      <c r="D828" s="12" t="s">
        <v>4631</v>
      </c>
      <c r="E828" s="12" t="s">
        <v>934</v>
      </c>
      <c r="F828" s="3" t="s">
        <v>933</v>
      </c>
      <c r="G828" s="12" t="s">
        <v>932</v>
      </c>
      <c r="H828" s="12" t="s">
        <v>3463</v>
      </c>
      <c r="I828" s="12" t="s">
        <v>3462</v>
      </c>
      <c r="J828" s="12" t="s">
        <v>931</v>
      </c>
      <c r="K828" s="12" t="s">
        <v>930</v>
      </c>
      <c r="L828" s="12" t="s">
        <v>929</v>
      </c>
      <c r="M828" s="4">
        <v>8787495.5</v>
      </c>
      <c r="N828" s="4">
        <v>0</v>
      </c>
      <c r="O828" s="4">
        <v>8787495.5</v>
      </c>
      <c r="P828" s="4">
        <v>0</v>
      </c>
      <c r="Q828" s="4">
        <v>8787495.5</v>
      </c>
      <c r="R828" s="68">
        <f t="shared" si="12"/>
        <v>1</v>
      </c>
      <c r="S828" s="3" t="s">
        <v>957</v>
      </c>
      <c r="T828" s="12" t="s">
        <v>7233</v>
      </c>
      <c r="U828" s="12" t="s">
        <v>4630</v>
      </c>
      <c r="V828" s="12" t="s">
        <v>927</v>
      </c>
      <c r="W828" s="12" t="s">
        <v>926</v>
      </c>
      <c r="X828" s="12" t="s">
        <v>4629</v>
      </c>
      <c r="Y828" s="12" t="s">
        <v>925</v>
      </c>
      <c r="Z828" s="12" t="s">
        <v>984</v>
      </c>
      <c r="AA828" s="12" t="s">
        <v>983</v>
      </c>
      <c r="AB828" s="12" t="s">
        <v>4628</v>
      </c>
      <c r="AC828" s="13">
        <v>44422</v>
      </c>
      <c r="AD828" s="12" t="s">
        <v>4627</v>
      </c>
      <c r="AE828" s="12" t="s">
        <v>4626</v>
      </c>
      <c r="AF828" s="12" t="s">
        <v>4625</v>
      </c>
      <c r="AG828" s="12" t="s">
        <v>4624</v>
      </c>
      <c r="AH828" s="12"/>
      <c r="AI828" s="12" t="s">
        <v>4600</v>
      </c>
      <c r="AJ828" s="12" t="s">
        <v>3063</v>
      </c>
      <c r="AK828" s="12" t="s">
        <v>4623</v>
      </c>
      <c r="AL828" s="12" t="s">
        <v>4622</v>
      </c>
    </row>
    <row r="829" spans="1:38" hidden="1" x14ac:dyDescent="0.25">
      <c r="A829" s="17">
        <v>899999115</v>
      </c>
      <c r="B829" s="14">
        <v>63822</v>
      </c>
      <c r="C829" s="12" t="s">
        <v>4600</v>
      </c>
      <c r="D829" s="12" t="s">
        <v>4619</v>
      </c>
      <c r="E829" s="12" t="s">
        <v>934</v>
      </c>
      <c r="F829" s="3" t="s">
        <v>933</v>
      </c>
      <c r="G829" s="12" t="s">
        <v>932</v>
      </c>
      <c r="H829" s="12" t="s">
        <v>982</v>
      </c>
      <c r="I829" s="12" t="s">
        <v>981</v>
      </c>
      <c r="J829" s="12" t="s">
        <v>931</v>
      </c>
      <c r="K829" s="12" t="s">
        <v>930</v>
      </c>
      <c r="L829" s="12" t="s">
        <v>929</v>
      </c>
      <c r="M829" s="4">
        <v>1370410</v>
      </c>
      <c r="N829" s="4">
        <v>0</v>
      </c>
      <c r="O829" s="4">
        <v>1370410</v>
      </c>
      <c r="P829" s="4">
        <v>0</v>
      </c>
      <c r="Q829" s="4">
        <v>1370410</v>
      </c>
      <c r="R829" s="68">
        <f t="shared" si="12"/>
        <v>1</v>
      </c>
      <c r="S829" s="3" t="s">
        <v>957</v>
      </c>
      <c r="T829" s="12" t="s">
        <v>6004</v>
      </c>
      <c r="U829" s="12" t="s">
        <v>3373</v>
      </c>
      <c r="V829" s="12" t="s">
        <v>927</v>
      </c>
      <c r="W829" s="12" t="s">
        <v>955</v>
      </c>
      <c r="X829" s="12" t="s">
        <v>3372</v>
      </c>
      <c r="Y829" s="12" t="s">
        <v>925</v>
      </c>
      <c r="Z829" s="12" t="s">
        <v>3264</v>
      </c>
      <c r="AA829" s="12" t="s">
        <v>3263</v>
      </c>
      <c r="AB829" s="12" t="s">
        <v>2631</v>
      </c>
      <c r="AC829" s="13">
        <v>8322</v>
      </c>
      <c r="AD829" s="12" t="s">
        <v>4618</v>
      </c>
      <c r="AE829" s="12" t="s">
        <v>4617</v>
      </c>
      <c r="AF829" s="12" t="s">
        <v>4616</v>
      </c>
      <c r="AG829" s="12" t="s">
        <v>4615</v>
      </c>
      <c r="AH829" s="12"/>
      <c r="AI829" s="12" t="s">
        <v>4600</v>
      </c>
      <c r="AJ829" s="12" t="s">
        <v>950</v>
      </c>
      <c r="AK829" s="12" t="s">
        <v>4614</v>
      </c>
      <c r="AL829" s="12" t="s">
        <v>4613</v>
      </c>
    </row>
    <row r="830" spans="1:38" hidden="1" x14ac:dyDescent="0.25">
      <c r="A830" s="17">
        <v>860063875</v>
      </c>
      <c r="B830" s="14">
        <v>63922</v>
      </c>
      <c r="C830" s="12" t="s">
        <v>4600</v>
      </c>
      <c r="D830" s="12" t="s">
        <v>4612</v>
      </c>
      <c r="E830" s="12" t="s">
        <v>934</v>
      </c>
      <c r="F830" s="3" t="s">
        <v>933</v>
      </c>
      <c r="G830" s="12" t="s">
        <v>932</v>
      </c>
      <c r="H830" s="12" t="s">
        <v>999</v>
      </c>
      <c r="I830" s="12" t="s">
        <v>998</v>
      </c>
      <c r="J830" s="12" t="s">
        <v>931</v>
      </c>
      <c r="K830" s="12" t="s">
        <v>930</v>
      </c>
      <c r="L830" s="12" t="s">
        <v>929</v>
      </c>
      <c r="M830" s="4">
        <v>565370</v>
      </c>
      <c r="N830" s="4">
        <v>0</v>
      </c>
      <c r="O830" s="4">
        <v>565370</v>
      </c>
      <c r="P830" s="4">
        <v>0</v>
      </c>
      <c r="Q830" s="4">
        <v>565370</v>
      </c>
      <c r="R830" s="68">
        <f t="shared" si="12"/>
        <v>1</v>
      </c>
      <c r="S830" s="3" t="s">
        <v>957</v>
      </c>
      <c r="T830" s="12" t="s">
        <v>6054</v>
      </c>
      <c r="U830" s="12" t="s">
        <v>3380</v>
      </c>
      <c r="V830" s="12" t="s">
        <v>927</v>
      </c>
      <c r="W830" s="12" t="s">
        <v>926</v>
      </c>
      <c r="X830" s="12" t="s">
        <v>996</v>
      </c>
      <c r="Y830" s="12" t="s">
        <v>925</v>
      </c>
      <c r="Z830" s="12" t="s">
        <v>994</v>
      </c>
      <c r="AA830" s="12" t="s">
        <v>993</v>
      </c>
      <c r="AB830" s="12" t="s">
        <v>992</v>
      </c>
      <c r="AC830" s="13">
        <v>25122</v>
      </c>
      <c r="AD830" s="12" t="s">
        <v>4611</v>
      </c>
      <c r="AE830" s="12" t="s">
        <v>4610</v>
      </c>
      <c r="AF830" s="12" t="s">
        <v>4609</v>
      </c>
      <c r="AG830" s="12" t="s">
        <v>4608</v>
      </c>
      <c r="AH830" s="12"/>
      <c r="AI830" s="12" t="s">
        <v>4600</v>
      </c>
      <c r="AJ830" s="12" t="s">
        <v>950</v>
      </c>
      <c r="AK830" s="12" t="s">
        <v>4607</v>
      </c>
      <c r="AL830" s="12" t="s">
        <v>4606</v>
      </c>
    </row>
    <row r="831" spans="1:38" hidden="1" x14ac:dyDescent="0.25">
      <c r="A831" s="17">
        <v>899999094</v>
      </c>
      <c r="B831" s="14">
        <v>64022</v>
      </c>
      <c r="C831" s="12" t="s">
        <v>4600</v>
      </c>
      <c r="D831" s="12" t="s">
        <v>4605</v>
      </c>
      <c r="E831" s="12" t="s">
        <v>934</v>
      </c>
      <c r="F831" s="3" t="s">
        <v>933</v>
      </c>
      <c r="G831" s="12" t="s">
        <v>932</v>
      </c>
      <c r="H831" s="12" t="s">
        <v>999</v>
      </c>
      <c r="I831" s="12" t="s">
        <v>998</v>
      </c>
      <c r="J831" s="12" t="s">
        <v>931</v>
      </c>
      <c r="K831" s="12" t="s">
        <v>930</v>
      </c>
      <c r="L831" s="12" t="s">
        <v>929</v>
      </c>
      <c r="M831" s="4">
        <v>241030</v>
      </c>
      <c r="N831" s="4">
        <v>0</v>
      </c>
      <c r="O831" s="4">
        <v>241030</v>
      </c>
      <c r="P831" s="4">
        <v>0</v>
      </c>
      <c r="Q831" s="4">
        <v>241030</v>
      </c>
      <c r="R831" s="68">
        <f t="shared" si="12"/>
        <v>1</v>
      </c>
      <c r="S831" s="3" t="s">
        <v>957</v>
      </c>
      <c r="T831" s="12" t="s">
        <v>6414</v>
      </c>
      <c r="U831" s="12" t="s">
        <v>3288</v>
      </c>
      <c r="V831" s="12" t="s">
        <v>927</v>
      </c>
      <c r="W831" s="12" t="s">
        <v>955</v>
      </c>
      <c r="X831" s="12" t="s">
        <v>3287</v>
      </c>
      <c r="Y831" s="12" t="s">
        <v>925</v>
      </c>
      <c r="Z831" s="12" t="s">
        <v>994</v>
      </c>
      <c r="AA831" s="12" t="s">
        <v>993</v>
      </c>
      <c r="AB831" s="12" t="s">
        <v>992</v>
      </c>
      <c r="AC831" s="13">
        <v>25122</v>
      </c>
      <c r="AD831" s="12" t="s">
        <v>4604</v>
      </c>
      <c r="AE831" s="12" t="s">
        <v>4603</v>
      </c>
      <c r="AF831" s="12" t="s">
        <v>4602</v>
      </c>
      <c r="AG831" s="12" t="s">
        <v>4601</v>
      </c>
      <c r="AH831" s="12"/>
      <c r="AI831" s="12" t="s">
        <v>4600</v>
      </c>
      <c r="AJ831" s="12" t="s">
        <v>950</v>
      </c>
      <c r="AK831" s="12" t="s">
        <v>4592</v>
      </c>
      <c r="AL831" s="12" t="s">
        <v>4599</v>
      </c>
    </row>
    <row r="832" spans="1:38" hidden="1" x14ac:dyDescent="0.25">
      <c r="A832" s="17">
        <v>800170433</v>
      </c>
      <c r="B832" s="14">
        <v>64122</v>
      </c>
      <c r="C832" s="12" t="s">
        <v>4593</v>
      </c>
      <c r="D832" s="12" t="s">
        <v>4598</v>
      </c>
      <c r="E832" s="12" t="s">
        <v>934</v>
      </c>
      <c r="F832" s="3" t="s">
        <v>933</v>
      </c>
      <c r="G832" s="12" t="s">
        <v>932</v>
      </c>
      <c r="H832" s="12" t="s">
        <v>999</v>
      </c>
      <c r="I832" s="12" t="s">
        <v>998</v>
      </c>
      <c r="J832" s="12" t="s">
        <v>931</v>
      </c>
      <c r="K832" s="12" t="s">
        <v>930</v>
      </c>
      <c r="L832" s="12" t="s">
        <v>929</v>
      </c>
      <c r="M832" s="4">
        <v>964</v>
      </c>
      <c r="N832" s="4">
        <v>0</v>
      </c>
      <c r="O832" s="4">
        <v>964</v>
      </c>
      <c r="P832" s="4">
        <v>0</v>
      </c>
      <c r="Q832" s="4">
        <v>964</v>
      </c>
      <c r="R832" s="68">
        <f t="shared" si="12"/>
        <v>1</v>
      </c>
      <c r="S832" s="3" t="s">
        <v>957</v>
      </c>
      <c r="T832" s="12" t="s">
        <v>5989</v>
      </c>
      <c r="U832" s="12" t="s">
        <v>956</v>
      </c>
      <c r="V832" s="12" t="s">
        <v>927</v>
      </c>
      <c r="W832" s="12" t="s">
        <v>955</v>
      </c>
      <c r="X832" s="12" t="s">
        <v>954</v>
      </c>
      <c r="Y832" s="12" t="s">
        <v>925</v>
      </c>
      <c r="Z832" s="12" t="s">
        <v>953</v>
      </c>
      <c r="AA832" s="12" t="s">
        <v>952</v>
      </c>
      <c r="AB832" s="12" t="s">
        <v>992</v>
      </c>
      <c r="AC832" s="13">
        <v>25122</v>
      </c>
      <c r="AD832" s="12" t="s">
        <v>4597</v>
      </c>
      <c r="AE832" s="12" t="s">
        <v>4596</v>
      </c>
      <c r="AF832" s="12" t="s">
        <v>4595</v>
      </c>
      <c r="AG832" s="12" t="s">
        <v>4594</v>
      </c>
      <c r="AH832" s="12"/>
      <c r="AI832" s="12" t="s">
        <v>4593</v>
      </c>
      <c r="AJ832" s="12" t="s">
        <v>950</v>
      </c>
      <c r="AK832" s="12" t="s">
        <v>4592</v>
      </c>
      <c r="AL832" s="12" t="s">
        <v>4591</v>
      </c>
    </row>
    <row r="833" spans="1:38" hidden="1" x14ac:dyDescent="0.25">
      <c r="A833" s="17">
        <v>79693427</v>
      </c>
      <c r="B833" s="14">
        <v>64222</v>
      </c>
      <c r="C833" s="12" t="s">
        <v>4577</v>
      </c>
      <c r="D833" s="12" t="s">
        <v>4590</v>
      </c>
      <c r="E833" s="12" t="s">
        <v>934</v>
      </c>
      <c r="F833" s="3" t="s">
        <v>933</v>
      </c>
      <c r="G833" s="12" t="s">
        <v>932</v>
      </c>
      <c r="H833" s="12" t="s">
        <v>3188</v>
      </c>
      <c r="I833" s="12" t="s">
        <v>3187</v>
      </c>
      <c r="J833" s="12" t="s">
        <v>931</v>
      </c>
      <c r="K833" s="12" t="s">
        <v>930</v>
      </c>
      <c r="L833" s="12" t="s">
        <v>929</v>
      </c>
      <c r="M833" s="4">
        <v>1480010</v>
      </c>
      <c r="N833" s="4">
        <v>0</v>
      </c>
      <c r="O833" s="4">
        <v>1480010</v>
      </c>
      <c r="P833" s="4">
        <v>0</v>
      </c>
      <c r="Q833" s="4">
        <v>1480010</v>
      </c>
      <c r="R833" s="68">
        <f t="shared" si="12"/>
        <v>1</v>
      </c>
      <c r="S833" s="3" t="s">
        <v>928</v>
      </c>
      <c r="T833" s="12" t="s">
        <v>7132</v>
      </c>
      <c r="U833" s="12" t="s">
        <v>3364</v>
      </c>
      <c r="V833" s="12" t="s">
        <v>927</v>
      </c>
      <c r="W833" s="12" t="s">
        <v>926</v>
      </c>
      <c r="X833" s="12" t="s">
        <v>3363</v>
      </c>
      <c r="Y833" s="12" t="s">
        <v>925</v>
      </c>
      <c r="Z833" s="12" t="s">
        <v>924</v>
      </c>
      <c r="AA833" s="12" t="s">
        <v>923</v>
      </c>
      <c r="AB833" s="12" t="s">
        <v>936</v>
      </c>
      <c r="AC833" s="13">
        <v>522</v>
      </c>
      <c r="AD833" s="12" t="s">
        <v>4589</v>
      </c>
      <c r="AE833" s="12" t="s">
        <v>4588</v>
      </c>
      <c r="AF833" s="12" t="s">
        <v>4587</v>
      </c>
      <c r="AG833" s="12" t="s">
        <v>4586</v>
      </c>
      <c r="AH833" s="12"/>
      <c r="AI833" s="12" t="s">
        <v>4577</v>
      </c>
      <c r="AJ833" s="12" t="s">
        <v>950</v>
      </c>
      <c r="AK833" s="12" t="s">
        <v>4585</v>
      </c>
      <c r="AL833" s="12" t="s">
        <v>4584</v>
      </c>
    </row>
    <row r="834" spans="1:38" hidden="1" x14ac:dyDescent="0.25">
      <c r="A834" s="17">
        <v>79693427</v>
      </c>
      <c r="B834" s="14">
        <v>64222</v>
      </c>
      <c r="C834" s="12" t="s">
        <v>4577</v>
      </c>
      <c r="D834" s="12" t="s">
        <v>4590</v>
      </c>
      <c r="E834" s="12" t="s">
        <v>934</v>
      </c>
      <c r="F834" s="3" t="s">
        <v>933</v>
      </c>
      <c r="G834" s="12" t="s">
        <v>932</v>
      </c>
      <c r="H834" s="12" t="s">
        <v>938</v>
      </c>
      <c r="I834" s="12" t="s">
        <v>937</v>
      </c>
      <c r="J834" s="12" t="s">
        <v>931</v>
      </c>
      <c r="K834" s="12" t="s">
        <v>930</v>
      </c>
      <c r="L834" s="12" t="s">
        <v>929</v>
      </c>
      <c r="M834" s="4">
        <v>140533</v>
      </c>
      <c r="N834" s="4">
        <v>0</v>
      </c>
      <c r="O834" s="4">
        <v>140533</v>
      </c>
      <c r="P834" s="4">
        <v>0</v>
      </c>
      <c r="Q834" s="4">
        <v>140533</v>
      </c>
      <c r="R834" s="68">
        <f t="shared" si="12"/>
        <v>1</v>
      </c>
      <c r="S834" s="3" t="s">
        <v>928</v>
      </c>
      <c r="T834" s="12" t="s">
        <v>7132</v>
      </c>
      <c r="U834" s="12" t="s">
        <v>3364</v>
      </c>
      <c r="V834" s="12" t="s">
        <v>927</v>
      </c>
      <c r="W834" s="12" t="s">
        <v>926</v>
      </c>
      <c r="X834" s="12" t="s">
        <v>3363</v>
      </c>
      <c r="Y834" s="12" t="s">
        <v>925</v>
      </c>
      <c r="Z834" s="12" t="s">
        <v>924</v>
      </c>
      <c r="AA834" s="12" t="s">
        <v>923</v>
      </c>
      <c r="AB834" s="12" t="s">
        <v>936</v>
      </c>
      <c r="AC834" s="13">
        <v>522</v>
      </c>
      <c r="AD834" s="12" t="s">
        <v>4589</v>
      </c>
      <c r="AE834" s="12" t="s">
        <v>4588</v>
      </c>
      <c r="AF834" s="12" t="s">
        <v>4587</v>
      </c>
      <c r="AG834" s="12" t="s">
        <v>4586</v>
      </c>
      <c r="AH834" s="12"/>
      <c r="AI834" s="12" t="s">
        <v>4577</v>
      </c>
      <c r="AJ834" s="12" t="s">
        <v>950</v>
      </c>
      <c r="AK834" s="12" t="s">
        <v>4585</v>
      </c>
      <c r="AL834" s="12" t="s">
        <v>4584</v>
      </c>
    </row>
    <row r="835" spans="1:38" hidden="1" x14ac:dyDescent="0.25">
      <c r="A835" s="17">
        <v>79693427</v>
      </c>
      <c r="B835" s="14">
        <v>64222</v>
      </c>
      <c r="C835" s="12" t="s">
        <v>4577</v>
      </c>
      <c r="D835" s="12" t="s">
        <v>4590</v>
      </c>
      <c r="E835" s="12" t="s">
        <v>934</v>
      </c>
      <c r="F835" s="3" t="s">
        <v>933</v>
      </c>
      <c r="G835" s="12" t="s">
        <v>932</v>
      </c>
      <c r="H835" s="12" t="s">
        <v>3193</v>
      </c>
      <c r="I835" s="12" t="s">
        <v>3192</v>
      </c>
      <c r="J835" s="12" t="s">
        <v>931</v>
      </c>
      <c r="K835" s="12" t="s">
        <v>930</v>
      </c>
      <c r="L835" s="12" t="s">
        <v>929</v>
      </c>
      <c r="M835" s="4">
        <v>1311311</v>
      </c>
      <c r="N835" s="4">
        <v>0</v>
      </c>
      <c r="O835" s="4">
        <v>1311311</v>
      </c>
      <c r="P835" s="4">
        <v>0</v>
      </c>
      <c r="Q835" s="4">
        <v>1311311</v>
      </c>
      <c r="R835" s="68">
        <f t="shared" ref="R835:R898" si="13">+IFERROR(Q835/O835,0)</f>
        <v>1</v>
      </c>
      <c r="S835" s="3" t="s">
        <v>928</v>
      </c>
      <c r="T835" s="12" t="s">
        <v>7132</v>
      </c>
      <c r="U835" s="12" t="s">
        <v>3364</v>
      </c>
      <c r="V835" s="12" t="s">
        <v>927</v>
      </c>
      <c r="W835" s="12" t="s">
        <v>926</v>
      </c>
      <c r="X835" s="12" t="s">
        <v>3363</v>
      </c>
      <c r="Y835" s="12" t="s">
        <v>925</v>
      </c>
      <c r="Z835" s="12" t="s">
        <v>924</v>
      </c>
      <c r="AA835" s="12" t="s">
        <v>923</v>
      </c>
      <c r="AB835" s="12" t="s">
        <v>936</v>
      </c>
      <c r="AC835" s="13">
        <v>522</v>
      </c>
      <c r="AD835" s="12" t="s">
        <v>4589</v>
      </c>
      <c r="AE835" s="12" t="s">
        <v>4588</v>
      </c>
      <c r="AF835" s="12" t="s">
        <v>4587</v>
      </c>
      <c r="AG835" s="12" t="s">
        <v>4586</v>
      </c>
      <c r="AH835" s="12"/>
      <c r="AI835" s="12" t="s">
        <v>4577</v>
      </c>
      <c r="AJ835" s="12" t="s">
        <v>950</v>
      </c>
      <c r="AK835" s="12" t="s">
        <v>4585</v>
      </c>
      <c r="AL835" s="12" t="s">
        <v>4584</v>
      </c>
    </row>
    <row r="836" spans="1:38" hidden="1" x14ac:dyDescent="0.25">
      <c r="A836" s="17">
        <v>79693427</v>
      </c>
      <c r="B836" s="14">
        <v>64222</v>
      </c>
      <c r="C836" s="12" t="s">
        <v>4577</v>
      </c>
      <c r="D836" s="12" t="s">
        <v>4590</v>
      </c>
      <c r="E836" s="12" t="s">
        <v>934</v>
      </c>
      <c r="F836" s="3" t="s">
        <v>933</v>
      </c>
      <c r="G836" s="12" t="s">
        <v>932</v>
      </c>
      <c r="H836" s="12" t="s">
        <v>963</v>
      </c>
      <c r="I836" s="12" t="s">
        <v>962</v>
      </c>
      <c r="J836" s="12" t="s">
        <v>931</v>
      </c>
      <c r="K836" s="12" t="s">
        <v>930</v>
      </c>
      <c r="L836" s="12" t="s">
        <v>929</v>
      </c>
      <c r="M836" s="4">
        <v>740953</v>
      </c>
      <c r="N836" s="4">
        <v>0</v>
      </c>
      <c r="O836" s="4">
        <v>740953</v>
      </c>
      <c r="P836" s="4">
        <v>0</v>
      </c>
      <c r="Q836" s="4">
        <v>740953</v>
      </c>
      <c r="R836" s="68">
        <f t="shared" si="13"/>
        <v>1</v>
      </c>
      <c r="S836" s="3" t="s">
        <v>928</v>
      </c>
      <c r="T836" s="12" t="s">
        <v>7132</v>
      </c>
      <c r="U836" s="12" t="s">
        <v>3364</v>
      </c>
      <c r="V836" s="12" t="s">
        <v>927</v>
      </c>
      <c r="W836" s="12" t="s">
        <v>926</v>
      </c>
      <c r="X836" s="12" t="s">
        <v>3363</v>
      </c>
      <c r="Y836" s="12" t="s">
        <v>925</v>
      </c>
      <c r="Z836" s="12" t="s">
        <v>924</v>
      </c>
      <c r="AA836" s="12" t="s">
        <v>923</v>
      </c>
      <c r="AB836" s="12" t="s">
        <v>936</v>
      </c>
      <c r="AC836" s="13">
        <v>522</v>
      </c>
      <c r="AD836" s="12" t="s">
        <v>4589</v>
      </c>
      <c r="AE836" s="12" t="s">
        <v>4588</v>
      </c>
      <c r="AF836" s="12" t="s">
        <v>4587</v>
      </c>
      <c r="AG836" s="12" t="s">
        <v>4586</v>
      </c>
      <c r="AH836" s="12"/>
      <c r="AI836" s="12" t="s">
        <v>4577</v>
      </c>
      <c r="AJ836" s="12" t="s">
        <v>950</v>
      </c>
      <c r="AK836" s="12" t="s">
        <v>4585</v>
      </c>
      <c r="AL836" s="12" t="s">
        <v>4584</v>
      </c>
    </row>
    <row r="837" spans="1:38" hidden="1" x14ac:dyDescent="0.25">
      <c r="A837" s="17">
        <v>79693427</v>
      </c>
      <c r="B837" s="14">
        <v>64222</v>
      </c>
      <c r="C837" s="12" t="s">
        <v>4577</v>
      </c>
      <c r="D837" s="12" t="s">
        <v>4590</v>
      </c>
      <c r="E837" s="12" t="s">
        <v>934</v>
      </c>
      <c r="F837" s="3" t="s">
        <v>933</v>
      </c>
      <c r="G837" s="12" t="s">
        <v>932</v>
      </c>
      <c r="H837" s="12" t="s">
        <v>3191</v>
      </c>
      <c r="I837" s="12" t="s">
        <v>3190</v>
      </c>
      <c r="J837" s="12" t="s">
        <v>931</v>
      </c>
      <c r="K837" s="12" t="s">
        <v>930</v>
      </c>
      <c r="L837" s="12" t="s">
        <v>929</v>
      </c>
      <c r="M837" s="4">
        <v>516371</v>
      </c>
      <c r="N837" s="4">
        <v>0</v>
      </c>
      <c r="O837" s="4">
        <v>516371</v>
      </c>
      <c r="P837" s="4">
        <v>0</v>
      </c>
      <c r="Q837" s="4">
        <v>516371</v>
      </c>
      <c r="R837" s="68">
        <f t="shared" si="13"/>
        <v>1</v>
      </c>
      <c r="S837" s="3" t="s">
        <v>928</v>
      </c>
      <c r="T837" s="12" t="s">
        <v>7132</v>
      </c>
      <c r="U837" s="12" t="s">
        <v>3364</v>
      </c>
      <c r="V837" s="12" t="s">
        <v>927</v>
      </c>
      <c r="W837" s="12" t="s">
        <v>926</v>
      </c>
      <c r="X837" s="12" t="s">
        <v>3363</v>
      </c>
      <c r="Y837" s="12" t="s">
        <v>925</v>
      </c>
      <c r="Z837" s="12" t="s">
        <v>924</v>
      </c>
      <c r="AA837" s="12" t="s">
        <v>923</v>
      </c>
      <c r="AB837" s="12" t="s">
        <v>936</v>
      </c>
      <c r="AC837" s="13">
        <v>522</v>
      </c>
      <c r="AD837" s="12" t="s">
        <v>4589</v>
      </c>
      <c r="AE837" s="12" t="s">
        <v>4588</v>
      </c>
      <c r="AF837" s="12" t="s">
        <v>4587</v>
      </c>
      <c r="AG837" s="12" t="s">
        <v>4586</v>
      </c>
      <c r="AH837" s="12"/>
      <c r="AI837" s="12" t="s">
        <v>4577</v>
      </c>
      <c r="AJ837" s="12" t="s">
        <v>950</v>
      </c>
      <c r="AK837" s="12" t="s">
        <v>4585</v>
      </c>
      <c r="AL837" s="12" t="s">
        <v>4584</v>
      </c>
    </row>
    <row r="838" spans="1:38" hidden="1" x14ac:dyDescent="0.25">
      <c r="A838" s="17">
        <v>79693427</v>
      </c>
      <c r="B838" s="14">
        <v>64222</v>
      </c>
      <c r="C838" s="12" t="s">
        <v>4577</v>
      </c>
      <c r="D838" s="12" t="s">
        <v>4590</v>
      </c>
      <c r="E838" s="12" t="s">
        <v>934</v>
      </c>
      <c r="F838" s="3" t="s">
        <v>933</v>
      </c>
      <c r="G838" s="12" t="s">
        <v>932</v>
      </c>
      <c r="H838" s="12" t="s">
        <v>940</v>
      </c>
      <c r="I838" s="12" t="s">
        <v>939</v>
      </c>
      <c r="J838" s="12" t="s">
        <v>931</v>
      </c>
      <c r="K838" s="12" t="s">
        <v>930</v>
      </c>
      <c r="L838" s="12" t="s">
        <v>929</v>
      </c>
      <c r="M838" s="4">
        <v>1178889</v>
      </c>
      <c r="N838" s="4">
        <v>0</v>
      </c>
      <c r="O838" s="4">
        <v>1178889</v>
      </c>
      <c r="P838" s="4">
        <v>0</v>
      </c>
      <c r="Q838" s="4">
        <v>1178889</v>
      </c>
      <c r="R838" s="68">
        <f t="shared" si="13"/>
        <v>1</v>
      </c>
      <c r="S838" s="3" t="s">
        <v>928</v>
      </c>
      <c r="T838" s="12" t="s">
        <v>7132</v>
      </c>
      <c r="U838" s="12" t="s">
        <v>3364</v>
      </c>
      <c r="V838" s="12" t="s">
        <v>927</v>
      </c>
      <c r="W838" s="12" t="s">
        <v>926</v>
      </c>
      <c r="X838" s="12" t="s">
        <v>3363</v>
      </c>
      <c r="Y838" s="12" t="s">
        <v>925</v>
      </c>
      <c r="Z838" s="12" t="s">
        <v>924</v>
      </c>
      <c r="AA838" s="12" t="s">
        <v>923</v>
      </c>
      <c r="AB838" s="12" t="s">
        <v>936</v>
      </c>
      <c r="AC838" s="13">
        <v>522</v>
      </c>
      <c r="AD838" s="12" t="s">
        <v>4589</v>
      </c>
      <c r="AE838" s="12" t="s">
        <v>4588</v>
      </c>
      <c r="AF838" s="12" t="s">
        <v>4587</v>
      </c>
      <c r="AG838" s="12" t="s">
        <v>4586</v>
      </c>
      <c r="AH838" s="12"/>
      <c r="AI838" s="12" t="s">
        <v>4577</v>
      </c>
      <c r="AJ838" s="12" t="s">
        <v>950</v>
      </c>
      <c r="AK838" s="12" t="s">
        <v>4585</v>
      </c>
      <c r="AL838" s="12" t="s">
        <v>4584</v>
      </c>
    </row>
    <row r="839" spans="1:38" hidden="1" x14ac:dyDescent="0.25">
      <c r="A839" s="17">
        <v>800170433</v>
      </c>
      <c r="B839" s="14">
        <v>64322</v>
      </c>
      <c r="C839" s="12" t="s">
        <v>4577</v>
      </c>
      <c r="D839" s="12" t="s">
        <v>4583</v>
      </c>
      <c r="E839" s="12" t="s">
        <v>934</v>
      </c>
      <c r="F839" s="3" t="s">
        <v>933</v>
      </c>
      <c r="G839" s="12" t="s">
        <v>932</v>
      </c>
      <c r="H839" s="12" t="s">
        <v>977</v>
      </c>
      <c r="I839" s="12" t="s">
        <v>976</v>
      </c>
      <c r="J839" s="12" t="s">
        <v>931</v>
      </c>
      <c r="K839" s="12" t="s">
        <v>930</v>
      </c>
      <c r="L839" s="12" t="s">
        <v>929</v>
      </c>
      <c r="M839" s="4">
        <v>3615773</v>
      </c>
      <c r="N839" s="4">
        <v>0</v>
      </c>
      <c r="O839" s="4">
        <v>3615773</v>
      </c>
      <c r="P839" s="4">
        <v>0</v>
      </c>
      <c r="Q839" s="4">
        <v>3615773</v>
      </c>
      <c r="R839" s="68">
        <f t="shared" si="13"/>
        <v>1</v>
      </c>
      <c r="S839" s="3" t="s">
        <v>957</v>
      </c>
      <c r="T839" s="12" t="s">
        <v>5989</v>
      </c>
      <c r="U839" s="12" t="s">
        <v>956</v>
      </c>
      <c r="V839" s="12" t="s">
        <v>927</v>
      </c>
      <c r="W839" s="12" t="s">
        <v>955</v>
      </c>
      <c r="X839" s="12" t="s">
        <v>954</v>
      </c>
      <c r="Y839" s="12" t="s">
        <v>925</v>
      </c>
      <c r="Z839" s="12" t="s">
        <v>953</v>
      </c>
      <c r="AA839" s="12" t="s">
        <v>952</v>
      </c>
      <c r="AB839" s="12" t="s">
        <v>936</v>
      </c>
      <c r="AC839" s="13">
        <v>522</v>
      </c>
      <c r="AD839" s="12" t="s">
        <v>4582</v>
      </c>
      <c r="AE839" s="12" t="s">
        <v>4581</v>
      </c>
      <c r="AF839" s="12" t="s">
        <v>4580</v>
      </c>
      <c r="AG839" s="12" t="s">
        <v>4579</v>
      </c>
      <c r="AH839" s="12" t="s">
        <v>7232</v>
      </c>
      <c r="AI839" s="12" t="s">
        <v>4577</v>
      </c>
      <c r="AJ839" s="12" t="s">
        <v>3306</v>
      </c>
      <c r="AK839" s="12" t="s">
        <v>3305</v>
      </c>
      <c r="AL839" s="12" t="s">
        <v>4578</v>
      </c>
    </row>
    <row r="840" spans="1:38" hidden="1" x14ac:dyDescent="0.25">
      <c r="A840" s="17">
        <v>800170433</v>
      </c>
      <c r="B840" s="14">
        <v>64322</v>
      </c>
      <c r="C840" s="12" t="s">
        <v>4577</v>
      </c>
      <c r="D840" s="12" t="s">
        <v>4583</v>
      </c>
      <c r="E840" s="12" t="s">
        <v>934</v>
      </c>
      <c r="F840" s="3" t="s">
        <v>933</v>
      </c>
      <c r="G840" s="12" t="s">
        <v>932</v>
      </c>
      <c r="H840" s="12" t="s">
        <v>3301</v>
      </c>
      <c r="I840" s="12" t="s">
        <v>3300</v>
      </c>
      <c r="J840" s="12" t="s">
        <v>931</v>
      </c>
      <c r="K840" s="12" t="s">
        <v>930</v>
      </c>
      <c r="L840" s="12" t="s">
        <v>929</v>
      </c>
      <c r="M840" s="4">
        <v>4653844</v>
      </c>
      <c r="N840" s="4">
        <v>0</v>
      </c>
      <c r="O840" s="4">
        <v>4653844</v>
      </c>
      <c r="P840" s="4">
        <v>0</v>
      </c>
      <c r="Q840" s="4">
        <v>4653844</v>
      </c>
      <c r="R840" s="68">
        <f t="shared" si="13"/>
        <v>1</v>
      </c>
      <c r="S840" s="3" t="s">
        <v>957</v>
      </c>
      <c r="T840" s="12" t="s">
        <v>5989</v>
      </c>
      <c r="U840" s="12" t="s">
        <v>956</v>
      </c>
      <c r="V840" s="12" t="s">
        <v>927</v>
      </c>
      <c r="W840" s="12" t="s">
        <v>955</v>
      </c>
      <c r="X840" s="12" t="s">
        <v>954</v>
      </c>
      <c r="Y840" s="12" t="s">
        <v>925</v>
      </c>
      <c r="Z840" s="12" t="s">
        <v>953</v>
      </c>
      <c r="AA840" s="12" t="s">
        <v>952</v>
      </c>
      <c r="AB840" s="12" t="s">
        <v>936</v>
      </c>
      <c r="AC840" s="13">
        <v>522</v>
      </c>
      <c r="AD840" s="12" t="s">
        <v>4582</v>
      </c>
      <c r="AE840" s="12" t="s">
        <v>4581</v>
      </c>
      <c r="AF840" s="12" t="s">
        <v>4580</v>
      </c>
      <c r="AG840" s="12" t="s">
        <v>4579</v>
      </c>
      <c r="AH840" s="12" t="s">
        <v>7232</v>
      </c>
      <c r="AI840" s="12" t="s">
        <v>4577</v>
      </c>
      <c r="AJ840" s="12" t="s">
        <v>3306</v>
      </c>
      <c r="AK840" s="12" t="s">
        <v>3305</v>
      </c>
      <c r="AL840" s="12" t="s">
        <v>4578</v>
      </c>
    </row>
    <row r="841" spans="1:38" hidden="1" x14ac:dyDescent="0.25">
      <c r="A841" s="17">
        <v>800170433</v>
      </c>
      <c r="B841" s="14">
        <v>64322</v>
      </c>
      <c r="C841" s="12" t="s">
        <v>4577</v>
      </c>
      <c r="D841" s="12" t="s">
        <v>4583</v>
      </c>
      <c r="E841" s="12" t="s">
        <v>934</v>
      </c>
      <c r="F841" s="3" t="s">
        <v>933</v>
      </c>
      <c r="G841" s="12" t="s">
        <v>932</v>
      </c>
      <c r="H841" s="12" t="s">
        <v>938</v>
      </c>
      <c r="I841" s="12" t="s">
        <v>937</v>
      </c>
      <c r="J841" s="12" t="s">
        <v>931</v>
      </c>
      <c r="K841" s="12" t="s">
        <v>930</v>
      </c>
      <c r="L841" s="12" t="s">
        <v>929</v>
      </c>
      <c r="M841" s="4">
        <v>2413968</v>
      </c>
      <c r="N841" s="4">
        <v>0</v>
      </c>
      <c r="O841" s="4">
        <v>2413968</v>
      </c>
      <c r="P841" s="4">
        <v>0</v>
      </c>
      <c r="Q841" s="4">
        <v>2413968</v>
      </c>
      <c r="R841" s="68">
        <f t="shared" si="13"/>
        <v>1</v>
      </c>
      <c r="S841" s="3" t="s">
        <v>957</v>
      </c>
      <c r="T841" s="12" t="s">
        <v>5989</v>
      </c>
      <c r="U841" s="12" t="s">
        <v>956</v>
      </c>
      <c r="V841" s="12" t="s">
        <v>927</v>
      </c>
      <c r="W841" s="12" t="s">
        <v>955</v>
      </c>
      <c r="X841" s="12" t="s">
        <v>954</v>
      </c>
      <c r="Y841" s="12" t="s">
        <v>925</v>
      </c>
      <c r="Z841" s="12" t="s">
        <v>953</v>
      </c>
      <c r="AA841" s="12" t="s">
        <v>952</v>
      </c>
      <c r="AB841" s="12" t="s">
        <v>936</v>
      </c>
      <c r="AC841" s="13">
        <v>522</v>
      </c>
      <c r="AD841" s="12" t="s">
        <v>4582</v>
      </c>
      <c r="AE841" s="12" t="s">
        <v>4581</v>
      </c>
      <c r="AF841" s="12" t="s">
        <v>4580</v>
      </c>
      <c r="AG841" s="12" t="s">
        <v>4579</v>
      </c>
      <c r="AH841" s="12" t="s">
        <v>7232</v>
      </c>
      <c r="AI841" s="12" t="s">
        <v>4577</v>
      </c>
      <c r="AJ841" s="12" t="s">
        <v>3306</v>
      </c>
      <c r="AK841" s="12" t="s">
        <v>3305</v>
      </c>
      <c r="AL841" s="12" t="s">
        <v>4578</v>
      </c>
    </row>
    <row r="842" spans="1:38" hidden="1" x14ac:dyDescent="0.25">
      <c r="A842" s="17">
        <v>800170433</v>
      </c>
      <c r="B842" s="14">
        <v>64322</v>
      </c>
      <c r="C842" s="12" t="s">
        <v>4577</v>
      </c>
      <c r="D842" s="12" t="s">
        <v>4583</v>
      </c>
      <c r="E842" s="12" t="s">
        <v>934</v>
      </c>
      <c r="F842" s="3" t="s">
        <v>933</v>
      </c>
      <c r="G842" s="12" t="s">
        <v>932</v>
      </c>
      <c r="H842" s="12" t="s">
        <v>971</v>
      </c>
      <c r="I842" s="12" t="s">
        <v>970</v>
      </c>
      <c r="J842" s="12" t="s">
        <v>931</v>
      </c>
      <c r="K842" s="12" t="s">
        <v>930</v>
      </c>
      <c r="L842" s="12" t="s">
        <v>929</v>
      </c>
      <c r="M842" s="4">
        <v>6941988</v>
      </c>
      <c r="N842" s="4">
        <v>-4389806</v>
      </c>
      <c r="O842" s="4">
        <v>2552182</v>
      </c>
      <c r="P842" s="4">
        <v>0</v>
      </c>
      <c r="Q842" s="4">
        <v>2552182</v>
      </c>
      <c r="R842" s="68">
        <f t="shared" si="13"/>
        <v>1</v>
      </c>
      <c r="S842" s="3" t="s">
        <v>957</v>
      </c>
      <c r="T842" s="12" t="s">
        <v>5989</v>
      </c>
      <c r="U842" s="12" t="s">
        <v>956</v>
      </c>
      <c r="V842" s="12" t="s">
        <v>927</v>
      </c>
      <c r="W842" s="12" t="s">
        <v>955</v>
      </c>
      <c r="X842" s="12" t="s">
        <v>954</v>
      </c>
      <c r="Y842" s="12" t="s">
        <v>925</v>
      </c>
      <c r="Z842" s="12" t="s">
        <v>953</v>
      </c>
      <c r="AA842" s="12" t="s">
        <v>952</v>
      </c>
      <c r="AB842" s="12" t="s">
        <v>936</v>
      </c>
      <c r="AC842" s="13">
        <v>522</v>
      </c>
      <c r="AD842" s="12" t="s">
        <v>4582</v>
      </c>
      <c r="AE842" s="12" t="s">
        <v>4581</v>
      </c>
      <c r="AF842" s="12" t="s">
        <v>4580</v>
      </c>
      <c r="AG842" s="12" t="s">
        <v>4579</v>
      </c>
      <c r="AH842" s="12" t="s">
        <v>7232</v>
      </c>
      <c r="AI842" s="12" t="s">
        <v>4577</v>
      </c>
      <c r="AJ842" s="12" t="s">
        <v>3306</v>
      </c>
      <c r="AK842" s="12" t="s">
        <v>3305</v>
      </c>
      <c r="AL842" s="12" t="s">
        <v>4578</v>
      </c>
    </row>
    <row r="843" spans="1:38" hidden="1" x14ac:dyDescent="0.25">
      <c r="A843" s="17">
        <v>800170433</v>
      </c>
      <c r="B843" s="14">
        <v>64322</v>
      </c>
      <c r="C843" s="12" t="s">
        <v>4577</v>
      </c>
      <c r="D843" s="12" t="s">
        <v>4583</v>
      </c>
      <c r="E843" s="12" t="s">
        <v>934</v>
      </c>
      <c r="F843" s="3" t="s">
        <v>933</v>
      </c>
      <c r="G843" s="12" t="s">
        <v>932</v>
      </c>
      <c r="H843" s="12" t="s">
        <v>969</v>
      </c>
      <c r="I843" s="12" t="s">
        <v>968</v>
      </c>
      <c r="J843" s="12" t="s">
        <v>931</v>
      </c>
      <c r="K843" s="12" t="s">
        <v>930</v>
      </c>
      <c r="L843" s="12" t="s">
        <v>929</v>
      </c>
      <c r="M843" s="4">
        <v>65082</v>
      </c>
      <c r="N843" s="4">
        <v>0</v>
      </c>
      <c r="O843" s="4">
        <v>65082</v>
      </c>
      <c r="P843" s="4">
        <v>0</v>
      </c>
      <c r="Q843" s="4">
        <v>65082</v>
      </c>
      <c r="R843" s="68">
        <f t="shared" si="13"/>
        <v>1</v>
      </c>
      <c r="S843" s="3" t="s">
        <v>957</v>
      </c>
      <c r="T843" s="12" t="s">
        <v>5989</v>
      </c>
      <c r="U843" s="12" t="s">
        <v>956</v>
      </c>
      <c r="V843" s="12" t="s">
        <v>927</v>
      </c>
      <c r="W843" s="12" t="s">
        <v>955</v>
      </c>
      <c r="X843" s="12" t="s">
        <v>954</v>
      </c>
      <c r="Y843" s="12" t="s">
        <v>925</v>
      </c>
      <c r="Z843" s="12" t="s">
        <v>953</v>
      </c>
      <c r="AA843" s="12" t="s">
        <v>952</v>
      </c>
      <c r="AB843" s="12" t="s">
        <v>936</v>
      </c>
      <c r="AC843" s="13">
        <v>522</v>
      </c>
      <c r="AD843" s="12" t="s">
        <v>4582</v>
      </c>
      <c r="AE843" s="12" t="s">
        <v>4581</v>
      </c>
      <c r="AF843" s="12" t="s">
        <v>4580</v>
      </c>
      <c r="AG843" s="12" t="s">
        <v>4579</v>
      </c>
      <c r="AH843" s="12" t="s">
        <v>7232</v>
      </c>
      <c r="AI843" s="12" t="s">
        <v>4577</v>
      </c>
      <c r="AJ843" s="12" t="s">
        <v>3306</v>
      </c>
      <c r="AK843" s="12" t="s">
        <v>3305</v>
      </c>
      <c r="AL843" s="12" t="s">
        <v>4578</v>
      </c>
    </row>
    <row r="844" spans="1:38" hidden="1" x14ac:dyDescent="0.25">
      <c r="A844" s="17">
        <v>800170433</v>
      </c>
      <c r="B844" s="14">
        <v>64322</v>
      </c>
      <c r="C844" s="12" t="s">
        <v>4577</v>
      </c>
      <c r="D844" s="12" t="s">
        <v>4583</v>
      </c>
      <c r="E844" s="12" t="s">
        <v>934</v>
      </c>
      <c r="F844" s="3" t="s">
        <v>933</v>
      </c>
      <c r="G844" s="12" t="s">
        <v>932</v>
      </c>
      <c r="H844" s="12" t="s">
        <v>967</v>
      </c>
      <c r="I844" s="12" t="s">
        <v>966</v>
      </c>
      <c r="J844" s="12" t="s">
        <v>931</v>
      </c>
      <c r="K844" s="12" t="s">
        <v>930</v>
      </c>
      <c r="L844" s="12" t="s">
        <v>929</v>
      </c>
      <c r="M844" s="4">
        <v>1203346542</v>
      </c>
      <c r="N844" s="4">
        <v>0</v>
      </c>
      <c r="O844" s="4">
        <v>1203346542</v>
      </c>
      <c r="P844" s="4">
        <v>0</v>
      </c>
      <c r="Q844" s="4">
        <v>1203346542</v>
      </c>
      <c r="R844" s="68">
        <f t="shared" si="13"/>
        <v>1</v>
      </c>
      <c r="S844" s="3" t="s">
        <v>957</v>
      </c>
      <c r="T844" s="12" t="s">
        <v>5989</v>
      </c>
      <c r="U844" s="12" t="s">
        <v>956</v>
      </c>
      <c r="V844" s="12" t="s">
        <v>927</v>
      </c>
      <c r="W844" s="12" t="s">
        <v>955</v>
      </c>
      <c r="X844" s="12" t="s">
        <v>954</v>
      </c>
      <c r="Y844" s="12" t="s">
        <v>925</v>
      </c>
      <c r="Z844" s="12" t="s">
        <v>953</v>
      </c>
      <c r="AA844" s="12" t="s">
        <v>952</v>
      </c>
      <c r="AB844" s="12" t="s">
        <v>936</v>
      </c>
      <c r="AC844" s="13">
        <v>522</v>
      </c>
      <c r="AD844" s="12" t="s">
        <v>4582</v>
      </c>
      <c r="AE844" s="12" t="s">
        <v>4581</v>
      </c>
      <c r="AF844" s="12" t="s">
        <v>4580</v>
      </c>
      <c r="AG844" s="12" t="s">
        <v>4579</v>
      </c>
      <c r="AH844" s="12" t="s">
        <v>7232</v>
      </c>
      <c r="AI844" s="12" t="s">
        <v>4577</v>
      </c>
      <c r="AJ844" s="12" t="s">
        <v>3306</v>
      </c>
      <c r="AK844" s="12" t="s">
        <v>3305</v>
      </c>
      <c r="AL844" s="12" t="s">
        <v>4578</v>
      </c>
    </row>
    <row r="845" spans="1:38" hidden="1" x14ac:dyDescent="0.25">
      <c r="A845" s="17">
        <v>800170433</v>
      </c>
      <c r="B845" s="14">
        <v>64322</v>
      </c>
      <c r="C845" s="12" t="s">
        <v>4577</v>
      </c>
      <c r="D845" s="12" t="s">
        <v>4583</v>
      </c>
      <c r="E845" s="12" t="s">
        <v>934</v>
      </c>
      <c r="F845" s="3" t="s">
        <v>933</v>
      </c>
      <c r="G845" s="12" t="s">
        <v>932</v>
      </c>
      <c r="H845" s="12" t="s">
        <v>965</v>
      </c>
      <c r="I845" s="12" t="s">
        <v>964</v>
      </c>
      <c r="J845" s="12" t="s">
        <v>931</v>
      </c>
      <c r="K845" s="12" t="s">
        <v>930</v>
      </c>
      <c r="L845" s="12" t="s">
        <v>929</v>
      </c>
      <c r="M845" s="4">
        <v>25119278</v>
      </c>
      <c r="N845" s="4">
        <v>0</v>
      </c>
      <c r="O845" s="4">
        <v>25119278</v>
      </c>
      <c r="P845" s="4">
        <v>0</v>
      </c>
      <c r="Q845" s="4">
        <v>25119278</v>
      </c>
      <c r="R845" s="68">
        <f t="shared" si="13"/>
        <v>1</v>
      </c>
      <c r="S845" s="3" t="s">
        <v>957</v>
      </c>
      <c r="T845" s="12" t="s">
        <v>5989</v>
      </c>
      <c r="U845" s="12" t="s">
        <v>956</v>
      </c>
      <c r="V845" s="12" t="s">
        <v>927</v>
      </c>
      <c r="W845" s="12" t="s">
        <v>955</v>
      </c>
      <c r="X845" s="12" t="s">
        <v>954</v>
      </c>
      <c r="Y845" s="12" t="s">
        <v>925</v>
      </c>
      <c r="Z845" s="12" t="s">
        <v>953</v>
      </c>
      <c r="AA845" s="12" t="s">
        <v>952</v>
      </c>
      <c r="AB845" s="12" t="s">
        <v>936</v>
      </c>
      <c r="AC845" s="13">
        <v>522</v>
      </c>
      <c r="AD845" s="12" t="s">
        <v>4582</v>
      </c>
      <c r="AE845" s="12" t="s">
        <v>4581</v>
      </c>
      <c r="AF845" s="12" t="s">
        <v>4580</v>
      </c>
      <c r="AG845" s="12" t="s">
        <v>4579</v>
      </c>
      <c r="AH845" s="12" t="s">
        <v>7232</v>
      </c>
      <c r="AI845" s="12" t="s">
        <v>4577</v>
      </c>
      <c r="AJ845" s="12" t="s">
        <v>3306</v>
      </c>
      <c r="AK845" s="12" t="s">
        <v>3305</v>
      </c>
      <c r="AL845" s="12" t="s">
        <v>4578</v>
      </c>
    </row>
    <row r="846" spans="1:38" hidden="1" x14ac:dyDescent="0.25">
      <c r="A846" s="17">
        <v>800170433</v>
      </c>
      <c r="B846" s="14">
        <v>64322</v>
      </c>
      <c r="C846" s="12" t="s">
        <v>4577</v>
      </c>
      <c r="D846" s="12" t="s">
        <v>4583</v>
      </c>
      <c r="E846" s="12" t="s">
        <v>934</v>
      </c>
      <c r="F846" s="3" t="s">
        <v>933</v>
      </c>
      <c r="G846" s="12" t="s">
        <v>932</v>
      </c>
      <c r="H846" s="12" t="s">
        <v>3193</v>
      </c>
      <c r="I846" s="12" t="s">
        <v>3192</v>
      </c>
      <c r="J846" s="12" t="s">
        <v>931</v>
      </c>
      <c r="K846" s="12" t="s">
        <v>930</v>
      </c>
      <c r="L846" s="12" t="s">
        <v>929</v>
      </c>
      <c r="M846" s="4">
        <v>22359319</v>
      </c>
      <c r="N846" s="4">
        <v>0</v>
      </c>
      <c r="O846" s="4">
        <v>22359319</v>
      </c>
      <c r="P846" s="4">
        <v>0</v>
      </c>
      <c r="Q846" s="4">
        <v>22359319</v>
      </c>
      <c r="R846" s="68">
        <f t="shared" si="13"/>
        <v>1</v>
      </c>
      <c r="S846" s="3" t="s">
        <v>957</v>
      </c>
      <c r="T846" s="12" t="s">
        <v>5989</v>
      </c>
      <c r="U846" s="12" t="s">
        <v>956</v>
      </c>
      <c r="V846" s="12" t="s">
        <v>927</v>
      </c>
      <c r="W846" s="12" t="s">
        <v>955</v>
      </c>
      <c r="X846" s="12" t="s">
        <v>954</v>
      </c>
      <c r="Y846" s="12" t="s">
        <v>925</v>
      </c>
      <c r="Z846" s="12" t="s">
        <v>953</v>
      </c>
      <c r="AA846" s="12" t="s">
        <v>952</v>
      </c>
      <c r="AB846" s="12" t="s">
        <v>936</v>
      </c>
      <c r="AC846" s="13">
        <v>522</v>
      </c>
      <c r="AD846" s="12" t="s">
        <v>4582</v>
      </c>
      <c r="AE846" s="12" t="s">
        <v>4581</v>
      </c>
      <c r="AF846" s="12" t="s">
        <v>4580</v>
      </c>
      <c r="AG846" s="12" t="s">
        <v>4579</v>
      </c>
      <c r="AH846" s="12" t="s">
        <v>7232</v>
      </c>
      <c r="AI846" s="12" t="s">
        <v>4577</v>
      </c>
      <c r="AJ846" s="12" t="s">
        <v>3306</v>
      </c>
      <c r="AK846" s="12" t="s">
        <v>3305</v>
      </c>
      <c r="AL846" s="12" t="s">
        <v>4578</v>
      </c>
    </row>
    <row r="847" spans="1:38" hidden="1" x14ac:dyDescent="0.25">
      <c r="A847" s="17">
        <v>800170433</v>
      </c>
      <c r="B847" s="14">
        <v>64322</v>
      </c>
      <c r="C847" s="12" t="s">
        <v>4577</v>
      </c>
      <c r="D847" s="12" t="s">
        <v>4583</v>
      </c>
      <c r="E847" s="12" t="s">
        <v>934</v>
      </c>
      <c r="F847" s="3" t="s">
        <v>933</v>
      </c>
      <c r="G847" s="12" t="s">
        <v>932</v>
      </c>
      <c r="H847" s="12" t="s">
        <v>940</v>
      </c>
      <c r="I847" s="12" t="s">
        <v>939</v>
      </c>
      <c r="J847" s="12" t="s">
        <v>931</v>
      </c>
      <c r="K847" s="12" t="s">
        <v>930</v>
      </c>
      <c r="L847" s="12" t="s">
        <v>929</v>
      </c>
      <c r="M847" s="4">
        <v>18739629</v>
      </c>
      <c r="N847" s="4">
        <v>0</v>
      </c>
      <c r="O847" s="4">
        <v>18739629</v>
      </c>
      <c r="P847" s="4">
        <v>0</v>
      </c>
      <c r="Q847" s="4">
        <v>18739629</v>
      </c>
      <c r="R847" s="68">
        <f t="shared" si="13"/>
        <v>1</v>
      </c>
      <c r="S847" s="3" t="s">
        <v>957</v>
      </c>
      <c r="T847" s="12" t="s">
        <v>5989</v>
      </c>
      <c r="U847" s="12" t="s">
        <v>956</v>
      </c>
      <c r="V847" s="12" t="s">
        <v>927</v>
      </c>
      <c r="W847" s="12" t="s">
        <v>955</v>
      </c>
      <c r="X847" s="12" t="s">
        <v>954</v>
      </c>
      <c r="Y847" s="12" t="s">
        <v>925</v>
      </c>
      <c r="Z847" s="12" t="s">
        <v>953</v>
      </c>
      <c r="AA847" s="12" t="s">
        <v>952</v>
      </c>
      <c r="AB847" s="12" t="s">
        <v>936</v>
      </c>
      <c r="AC847" s="13">
        <v>522</v>
      </c>
      <c r="AD847" s="12" t="s">
        <v>4582</v>
      </c>
      <c r="AE847" s="12" t="s">
        <v>4581</v>
      </c>
      <c r="AF847" s="12" t="s">
        <v>4580</v>
      </c>
      <c r="AG847" s="12" t="s">
        <v>4579</v>
      </c>
      <c r="AH847" s="12" t="s">
        <v>7232</v>
      </c>
      <c r="AI847" s="12" t="s">
        <v>4577</v>
      </c>
      <c r="AJ847" s="12" t="s">
        <v>3306</v>
      </c>
      <c r="AK847" s="12" t="s">
        <v>3305</v>
      </c>
      <c r="AL847" s="12" t="s">
        <v>4578</v>
      </c>
    </row>
    <row r="848" spans="1:38" hidden="1" x14ac:dyDescent="0.25">
      <c r="A848" s="17">
        <v>800170433</v>
      </c>
      <c r="B848" s="14">
        <v>64322</v>
      </c>
      <c r="C848" s="12" t="s">
        <v>4577</v>
      </c>
      <c r="D848" s="12" t="s">
        <v>4583</v>
      </c>
      <c r="E848" s="12" t="s">
        <v>934</v>
      </c>
      <c r="F848" s="3" t="s">
        <v>933</v>
      </c>
      <c r="G848" s="12" t="s">
        <v>932</v>
      </c>
      <c r="H848" s="12" t="s">
        <v>961</v>
      </c>
      <c r="I848" s="12" t="s">
        <v>960</v>
      </c>
      <c r="J848" s="12" t="s">
        <v>931</v>
      </c>
      <c r="K848" s="12" t="s">
        <v>930</v>
      </c>
      <c r="L848" s="12" t="s">
        <v>929</v>
      </c>
      <c r="M848" s="4">
        <v>29963703</v>
      </c>
      <c r="N848" s="4">
        <v>0</v>
      </c>
      <c r="O848" s="4">
        <v>29963703</v>
      </c>
      <c r="P848" s="4">
        <v>0</v>
      </c>
      <c r="Q848" s="4">
        <v>29963703</v>
      </c>
      <c r="R848" s="68">
        <f t="shared" si="13"/>
        <v>1</v>
      </c>
      <c r="S848" s="3" t="s">
        <v>957</v>
      </c>
      <c r="T848" s="12" t="s">
        <v>5989</v>
      </c>
      <c r="U848" s="12" t="s">
        <v>956</v>
      </c>
      <c r="V848" s="12" t="s">
        <v>927</v>
      </c>
      <c r="W848" s="12" t="s">
        <v>955</v>
      </c>
      <c r="X848" s="12" t="s">
        <v>954</v>
      </c>
      <c r="Y848" s="12" t="s">
        <v>925</v>
      </c>
      <c r="Z848" s="12" t="s">
        <v>953</v>
      </c>
      <c r="AA848" s="12" t="s">
        <v>952</v>
      </c>
      <c r="AB848" s="12" t="s">
        <v>936</v>
      </c>
      <c r="AC848" s="13">
        <v>522</v>
      </c>
      <c r="AD848" s="12" t="s">
        <v>4582</v>
      </c>
      <c r="AE848" s="12" t="s">
        <v>4581</v>
      </c>
      <c r="AF848" s="12" t="s">
        <v>4580</v>
      </c>
      <c r="AG848" s="12" t="s">
        <v>4579</v>
      </c>
      <c r="AH848" s="12" t="s">
        <v>7232</v>
      </c>
      <c r="AI848" s="12" t="s">
        <v>4577</v>
      </c>
      <c r="AJ848" s="12" t="s">
        <v>3306</v>
      </c>
      <c r="AK848" s="12" t="s">
        <v>3305</v>
      </c>
      <c r="AL848" s="12" t="s">
        <v>4578</v>
      </c>
    </row>
    <row r="849" spans="1:38" hidden="1" x14ac:dyDescent="0.25">
      <c r="A849" s="17">
        <v>800170433</v>
      </c>
      <c r="B849" s="14">
        <v>64322</v>
      </c>
      <c r="C849" s="12" t="s">
        <v>4577</v>
      </c>
      <c r="D849" s="12" t="s">
        <v>4583</v>
      </c>
      <c r="E849" s="12" t="s">
        <v>934</v>
      </c>
      <c r="F849" s="3" t="s">
        <v>933</v>
      </c>
      <c r="G849" s="12" t="s">
        <v>932</v>
      </c>
      <c r="H849" s="12" t="s">
        <v>959</v>
      </c>
      <c r="I849" s="12" t="s">
        <v>958</v>
      </c>
      <c r="J849" s="12" t="s">
        <v>931</v>
      </c>
      <c r="K849" s="12" t="s">
        <v>930</v>
      </c>
      <c r="L849" s="12" t="s">
        <v>929</v>
      </c>
      <c r="M849" s="4">
        <v>151959321</v>
      </c>
      <c r="N849" s="4">
        <v>0</v>
      </c>
      <c r="O849" s="4">
        <v>151959321</v>
      </c>
      <c r="P849" s="4">
        <v>0</v>
      </c>
      <c r="Q849" s="4">
        <v>151959321</v>
      </c>
      <c r="R849" s="68">
        <f t="shared" si="13"/>
        <v>1</v>
      </c>
      <c r="S849" s="3" t="s">
        <v>957</v>
      </c>
      <c r="T849" s="12" t="s">
        <v>5989</v>
      </c>
      <c r="U849" s="12" t="s">
        <v>956</v>
      </c>
      <c r="V849" s="12" t="s">
        <v>927</v>
      </c>
      <c r="W849" s="12" t="s">
        <v>955</v>
      </c>
      <c r="X849" s="12" t="s">
        <v>954</v>
      </c>
      <c r="Y849" s="12" t="s">
        <v>925</v>
      </c>
      <c r="Z849" s="12" t="s">
        <v>953</v>
      </c>
      <c r="AA849" s="12" t="s">
        <v>952</v>
      </c>
      <c r="AB849" s="12" t="s">
        <v>936</v>
      </c>
      <c r="AC849" s="13">
        <v>522</v>
      </c>
      <c r="AD849" s="12" t="s">
        <v>4582</v>
      </c>
      <c r="AE849" s="12" t="s">
        <v>4581</v>
      </c>
      <c r="AF849" s="12" t="s">
        <v>4580</v>
      </c>
      <c r="AG849" s="12" t="s">
        <v>4579</v>
      </c>
      <c r="AH849" s="12" t="s">
        <v>7232</v>
      </c>
      <c r="AI849" s="12" t="s">
        <v>4577</v>
      </c>
      <c r="AJ849" s="12" t="s">
        <v>3306</v>
      </c>
      <c r="AK849" s="12" t="s">
        <v>3305</v>
      </c>
      <c r="AL849" s="12" t="s">
        <v>4578</v>
      </c>
    </row>
    <row r="850" spans="1:38" hidden="1" x14ac:dyDescent="0.25">
      <c r="A850" s="17">
        <v>800170433</v>
      </c>
      <c r="B850" s="14">
        <v>64322</v>
      </c>
      <c r="C850" s="12" t="s">
        <v>4577</v>
      </c>
      <c r="D850" s="12" t="s">
        <v>4583</v>
      </c>
      <c r="E850" s="12" t="s">
        <v>934</v>
      </c>
      <c r="F850" s="3" t="s">
        <v>933</v>
      </c>
      <c r="G850" s="12" t="s">
        <v>932</v>
      </c>
      <c r="H850" s="12" t="s">
        <v>973</v>
      </c>
      <c r="I850" s="12" t="s">
        <v>972</v>
      </c>
      <c r="J850" s="12" t="s">
        <v>931</v>
      </c>
      <c r="K850" s="12" t="s">
        <v>930</v>
      </c>
      <c r="L850" s="12" t="s">
        <v>929</v>
      </c>
      <c r="M850" s="4">
        <v>11719853</v>
      </c>
      <c r="N850" s="4">
        <v>0</v>
      </c>
      <c r="O850" s="4">
        <v>11719853</v>
      </c>
      <c r="P850" s="4">
        <v>0</v>
      </c>
      <c r="Q850" s="4">
        <v>11719853</v>
      </c>
      <c r="R850" s="68">
        <f t="shared" si="13"/>
        <v>1</v>
      </c>
      <c r="S850" s="3" t="s">
        <v>957</v>
      </c>
      <c r="T850" s="12" t="s">
        <v>5989</v>
      </c>
      <c r="U850" s="12" t="s">
        <v>956</v>
      </c>
      <c r="V850" s="12" t="s">
        <v>927</v>
      </c>
      <c r="W850" s="12" t="s">
        <v>955</v>
      </c>
      <c r="X850" s="12" t="s">
        <v>954</v>
      </c>
      <c r="Y850" s="12" t="s">
        <v>925</v>
      </c>
      <c r="Z850" s="12" t="s">
        <v>953</v>
      </c>
      <c r="AA850" s="12" t="s">
        <v>952</v>
      </c>
      <c r="AB850" s="12" t="s">
        <v>936</v>
      </c>
      <c r="AC850" s="13">
        <v>522</v>
      </c>
      <c r="AD850" s="12" t="s">
        <v>4582</v>
      </c>
      <c r="AE850" s="12" t="s">
        <v>4581</v>
      </c>
      <c r="AF850" s="12" t="s">
        <v>4580</v>
      </c>
      <c r="AG850" s="12" t="s">
        <v>4579</v>
      </c>
      <c r="AH850" s="12" t="s">
        <v>7232</v>
      </c>
      <c r="AI850" s="12" t="s">
        <v>4577</v>
      </c>
      <c r="AJ850" s="12" t="s">
        <v>3306</v>
      </c>
      <c r="AK850" s="12" t="s">
        <v>3305</v>
      </c>
      <c r="AL850" s="12" t="s">
        <v>4578</v>
      </c>
    </row>
    <row r="851" spans="1:38" hidden="1" x14ac:dyDescent="0.25">
      <c r="A851" s="17">
        <v>800170433</v>
      </c>
      <c r="B851" s="14">
        <v>64622</v>
      </c>
      <c r="C851" s="12" t="s">
        <v>4557</v>
      </c>
      <c r="D851" s="12" t="s">
        <v>4576</v>
      </c>
      <c r="E851" s="12" t="s">
        <v>934</v>
      </c>
      <c r="F851" s="3" t="s">
        <v>933</v>
      </c>
      <c r="G851" s="12" t="s">
        <v>932</v>
      </c>
      <c r="H851" s="12" t="s">
        <v>3231</v>
      </c>
      <c r="I851" s="12" t="s">
        <v>3230</v>
      </c>
      <c r="J851" s="12" t="s">
        <v>931</v>
      </c>
      <c r="K851" s="12" t="s">
        <v>930</v>
      </c>
      <c r="L851" s="12" t="s">
        <v>929</v>
      </c>
      <c r="M851" s="4">
        <v>84800</v>
      </c>
      <c r="N851" s="4">
        <v>0</v>
      </c>
      <c r="O851" s="4">
        <v>84800</v>
      </c>
      <c r="P851" s="4">
        <v>0</v>
      </c>
      <c r="Q851" s="4">
        <v>84800</v>
      </c>
      <c r="R851" s="68">
        <f t="shared" si="13"/>
        <v>1</v>
      </c>
      <c r="S851" s="3" t="s">
        <v>957</v>
      </c>
      <c r="T851" s="12" t="s">
        <v>5989</v>
      </c>
      <c r="U851" s="12" t="s">
        <v>956</v>
      </c>
      <c r="V851" s="12" t="s">
        <v>927</v>
      </c>
      <c r="W851" s="12" t="s">
        <v>955</v>
      </c>
      <c r="X851" s="12" t="s">
        <v>954</v>
      </c>
      <c r="Y851" s="12" t="s">
        <v>925</v>
      </c>
      <c r="Z851" s="12" t="s">
        <v>953</v>
      </c>
      <c r="AA851" s="12" t="s">
        <v>952</v>
      </c>
      <c r="AB851" s="12" t="s">
        <v>3229</v>
      </c>
      <c r="AC851" s="13">
        <v>37622</v>
      </c>
      <c r="AD851" s="12" t="s">
        <v>4575</v>
      </c>
      <c r="AE851" s="12" t="s">
        <v>4574</v>
      </c>
      <c r="AF851" s="12" t="s">
        <v>4573</v>
      </c>
      <c r="AG851" s="12" t="s">
        <v>4572</v>
      </c>
      <c r="AH851" s="12"/>
      <c r="AI851" s="12" t="s">
        <v>4557</v>
      </c>
      <c r="AJ851" s="12" t="s">
        <v>950</v>
      </c>
      <c r="AK851" s="12" t="s">
        <v>4571</v>
      </c>
      <c r="AL851" s="12" t="s">
        <v>4570</v>
      </c>
    </row>
    <row r="852" spans="1:38" hidden="1" x14ac:dyDescent="0.25">
      <c r="A852" s="17">
        <v>800170433</v>
      </c>
      <c r="B852" s="14">
        <v>64722</v>
      </c>
      <c r="C852" s="12" t="s">
        <v>4557</v>
      </c>
      <c r="D852" s="12" t="s">
        <v>4569</v>
      </c>
      <c r="E852" s="12" t="s">
        <v>934</v>
      </c>
      <c r="F852" s="3" t="s">
        <v>933</v>
      </c>
      <c r="G852" s="12" t="s">
        <v>932</v>
      </c>
      <c r="H852" s="12" t="s">
        <v>967</v>
      </c>
      <c r="I852" s="12" t="s">
        <v>966</v>
      </c>
      <c r="J852" s="12" t="s">
        <v>931</v>
      </c>
      <c r="K852" s="12" t="s">
        <v>930</v>
      </c>
      <c r="L852" s="12" t="s">
        <v>929</v>
      </c>
      <c r="M852" s="4">
        <v>174603</v>
      </c>
      <c r="N852" s="4">
        <v>0</v>
      </c>
      <c r="O852" s="4">
        <v>174603</v>
      </c>
      <c r="P852" s="4">
        <v>0</v>
      </c>
      <c r="Q852" s="4">
        <v>174603</v>
      </c>
      <c r="R852" s="68">
        <f t="shared" si="13"/>
        <v>1</v>
      </c>
      <c r="S852" s="3" t="s">
        <v>957</v>
      </c>
      <c r="T852" s="12" t="s">
        <v>5989</v>
      </c>
      <c r="U852" s="12" t="s">
        <v>956</v>
      </c>
      <c r="V852" s="12" t="s">
        <v>927</v>
      </c>
      <c r="W852" s="12" t="s">
        <v>955</v>
      </c>
      <c r="X852" s="12" t="s">
        <v>954</v>
      </c>
      <c r="Y852" s="12" t="s">
        <v>925</v>
      </c>
      <c r="Z852" s="12" t="s">
        <v>953</v>
      </c>
      <c r="AA852" s="12" t="s">
        <v>952</v>
      </c>
      <c r="AB852" s="12" t="s">
        <v>936</v>
      </c>
      <c r="AC852" s="13">
        <v>522</v>
      </c>
      <c r="AD852" s="12" t="s">
        <v>4568</v>
      </c>
      <c r="AE852" s="12" t="s">
        <v>4567</v>
      </c>
      <c r="AF852" s="12" t="s">
        <v>4566</v>
      </c>
      <c r="AG852" s="12" t="s">
        <v>4565</v>
      </c>
      <c r="AH852" s="12"/>
      <c r="AI852" s="12" t="s">
        <v>4557</v>
      </c>
      <c r="AJ852" s="12" t="s">
        <v>3306</v>
      </c>
      <c r="AK852" s="12" t="s">
        <v>4564</v>
      </c>
      <c r="AL852" s="12" t="s">
        <v>4563</v>
      </c>
    </row>
    <row r="853" spans="1:38" hidden="1" x14ac:dyDescent="0.25">
      <c r="A853" s="17">
        <v>800170433</v>
      </c>
      <c r="B853" s="14">
        <v>64822</v>
      </c>
      <c r="C853" s="12" t="s">
        <v>4557</v>
      </c>
      <c r="D853" s="12" t="s">
        <v>4562</v>
      </c>
      <c r="E853" s="12" t="s">
        <v>934</v>
      </c>
      <c r="F853" s="3" t="s">
        <v>933</v>
      </c>
      <c r="G853" s="12" t="s">
        <v>932</v>
      </c>
      <c r="H853" s="12" t="s">
        <v>3231</v>
      </c>
      <c r="I853" s="12" t="s">
        <v>3230</v>
      </c>
      <c r="J853" s="12" t="s">
        <v>931</v>
      </c>
      <c r="K853" s="12" t="s">
        <v>930</v>
      </c>
      <c r="L853" s="12" t="s">
        <v>929</v>
      </c>
      <c r="M853" s="4">
        <v>954700</v>
      </c>
      <c r="N853" s="4">
        <v>0</v>
      </c>
      <c r="O853" s="4">
        <v>954700</v>
      </c>
      <c r="P853" s="4">
        <v>0</v>
      </c>
      <c r="Q853" s="4">
        <v>954700</v>
      </c>
      <c r="R853" s="68">
        <f t="shared" si="13"/>
        <v>1</v>
      </c>
      <c r="S853" s="3" t="s">
        <v>957</v>
      </c>
      <c r="T853" s="12" t="s">
        <v>5989</v>
      </c>
      <c r="U853" s="12" t="s">
        <v>956</v>
      </c>
      <c r="V853" s="12" t="s">
        <v>927</v>
      </c>
      <c r="W853" s="12" t="s">
        <v>955</v>
      </c>
      <c r="X853" s="12" t="s">
        <v>954</v>
      </c>
      <c r="Y853" s="12" t="s">
        <v>925</v>
      </c>
      <c r="Z853" s="12" t="s">
        <v>953</v>
      </c>
      <c r="AA853" s="12" t="s">
        <v>952</v>
      </c>
      <c r="AB853" s="12" t="s">
        <v>3554</v>
      </c>
      <c r="AC853" s="13">
        <v>40322</v>
      </c>
      <c r="AD853" s="12" t="s">
        <v>4561</v>
      </c>
      <c r="AE853" s="12" t="s">
        <v>4560</v>
      </c>
      <c r="AF853" s="12" t="s">
        <v>4559</v>
      </c>
      <c r="AG853" s="12" t="s">
        <v>4558</v>
      </c>
      <c r="AH853" s="12"/>
      <c r="AI853" s="12" t="s">
        <v>4557</v>
      </c>
      <c r="AJ853" s="12" t="s">
        <v>950</v>
      </c>
      <c r="AK853" s="12" t="s">
        <v>4556</v>
      </c>
      <c r="AL853" s="12" t="s">
        <v>4555</v>
      </c>
    </row>
    <row r="854" spans="1:38" hidden="1" x14ac:dyDescent="0.25">
      <c r="A854" s="17">
        <v>800061417</v>
      </c>
      <c r="B854" s="14">
        <v>64922</v>
      </c>
      <c r="C854" s="12" t="s">
        <v>4453</v>
      </c>
      <c r="D854" s="12" t="s">
        <v>4554</v>
      </c>
      <c r="E854" s="12" t="s">
        <v>934</v>
      </c>
      <c r="F854" s="3" t="s">
        <v>933</v>
      </c>
      <c r="G854" s="12" t="s">
        <v>932</v>
      </c>
      <c r="H854" s="12" t="s">
        <v>4147</v>
      </c>
      <c r="I854" s="12" t="s">
        <v>4146</v>
      </c>
      <c r="J854" s="12" t="s">
        <v>931</v>
      </c>
      <c r="K854" s="12" t="s">
        <v>930</v>
      </c>
      <c r="L854" s="12" t="s">
        <v>929</v>
      </c>
      <c r="M854" s="4">
        <v>3221750</v>
      </c>
      <c r="N854" s="4">
        <v>0</v>
      </c>
      <c r="O854" s="4">
        <v>3221750</v>
      </c>
      <c r="P854" s="4">
        <v>0</v>
      </c>
      <c r="Q854" s="4">
        <v>3221750</v>
      </c>
      <c r="R854" s="68">
        <f t="shared" si="13"/>
        <v>1</v>
      </c>
      <c r="S854" s="3" t="s">
        <v>957</v>
      </c>
      <c r="T854" s="12" t="s">
        <v>7231</v>
      </c>
      <c r="U854" s="12" t="s">
        <v>4553</v>
      </c>
      <c r="V854" s="12" t="s">
        <v>927</v>
      </c>
      <c r="W854" s="12" t="s">
        <v>955</v>
      </c>
      <c r="X854" s="12" t="s">
        <v>4552</v>
      </c>
      <c r="Y854" s="12" t="s">
        <v>925</v>
      </c>
      <c r="Z854" s="12" t="s">
        <v>947</v>
      </c>
      <c r="AA854" s="12" t="s">
        <v>946</v>
      </c>
      <c r="AB854" s="12" t="s">
        <v>4551</v>
      </c>
      <c r="AC854" s="13">
        <v>44322</v>
      </c>
      <c r="AD854" s="12" t="s">
        <v>4550</v>
      </c>
      <c r="AE854" s="12" t="s">
        <v>4549</v>
      </c>
      <c r="AF854" s="12" t="s">
        <v>4548</v>
      </c>
      <c r="AG854" s="12" t="s">
        <v>4547</v>
      </c>
      <c r="AH854" s="12"/>
      <c r="AI854" s="12" t="s">
        <v>4453</v>
      </c>
      <c r="AJ854" s="12" t="s">
        <v>3196</v>
      </c>
      <c r="AK854" s="12" t="s">
        <v>4546</v>
      </c>
      <c r="AL854" s="12" t="s">
        <v>4545</v>
      </c>
    </row>
    <row r="855" spans="1:38" hidden="1" x14ac:dyDescent="0.25">
      <c r="A855" s="17">
        <v>800153687</v>
      </c>
      <c r="B855" s="14">
        <v>65022</v>
      </c>
      <c r="C855" s="12" t="s">
        <v>4453</v>
      </c>
      <c r="D855" s="12" t="s">
        <v>4544</v>
      </c>
      <c r="E855" s="12" t="s">
        <v>934</v>
      </c>
      <c r="F855" s="3" t="s">
        <v>933</v>
      </c>
      <c r="G855" s="12" t="s">
        <v>932</v>
      </c>
      <c r="H855" s="12" t="s">
        <v>4147</v>
      </c>
      <c r="I855" s="12" t="s">
        <v>4146</v>
      </c>
      <c r="J855" s="12" t="s">
        <v>931</v>
      </c>
      <c r="K855" s="12" t="s">
        <v>930</v>
      </c>
      <c r="L855" s="12" t="s">
        <v>929</v>
      </c>
      <c r="M855" s="4">
        <v>224786236</v>
      </c>
      <c r="N855" s="4">
        <v>0</v>
      </c>
      <c r="O855" s="4">
        <v>224786236</v>
      </c>
      <c r="P855" s="4">
        <v>0</v>
      </c>
      <c r="Q855" s="4">
        <v>224786236</v>
      </c>
      <c r="R855" s="68">
        <f t="shared" si="13"/>
        <v>1</v>
      </c>
      <c r="S855" s="3" t="s">
        <v>957</v>
      </c>
      <c r="T855" s="12" t="s">
        <v>7230</v>
      </c>
      <c r="U855" s="12" t="s">
        <v>4543</v>
      </c>
      <c r="V855" s="12" t="s">
        <v>927</v>
      </c>
      <c r="W855" s="12" t="s">
        <v>955</v>
      </c>
      <c r="X855" s="12" t="s">
        <v>4542</v>
      </c>
      <c r="Y855" s="12" t="s">
        <v>925</v>
      </c>
      <c r="Z855" s="12" t="s">
        <v>3264</v>
      </c>
      <c r="AA855" s="12" t="s">
        <v>3263</v>
      </c>
      <c r="AB855" s="12" t="s">
        <v>4541</v>
      </c>
      <c r="AC855" s="13">
        <v>43822</v>
      </c>
      <c r="AD855" s="12" t="s">
        <v>4540</v>
      </c>
      <c r="AE855" s="12" t="s">
        <v>4539</v>
      </c>
      <c r="AF855" s="12" t="s">
        <v>4538</v>
      </c>
      <c r="AG855" s="12" t="s">
        <v>4537</v>
      </c>
      <c r="AH855" s="12"/>
      <c r="AI855" s="12" t="s">
        <v>4453</v>
      </c>
      <c r="AJ855" s="12" t="s">
        <v>3196</v>
      </c>
      <c r="AK855" s="12" t="s">
        <v>4536</v>
      </c>
      <c r="AL855" s="12" t="s">
        <v>4535</v>
      </c>
    </row>
    <row r="856" spans="1:38" hidden="1" x14ac:dyDescent="0.25">
      <c r="A856" s="17">
        <v>800166135</v>
      </c>
      <c r="B856" s="14">
        <v>65122</v>
      </c>
      <c r="C856" s="12" t="s">
        <v>4453</v>
      </c>
      <c r="D856" s="12" t="s">
        <v>4534</v>
      </c>
      <c r="E856" s="12" t="s">
        <v>934</v>
      </c>
      <c r="F856" s="3" t="s">
        <v>933</v>
      </c>
      <c r="G856" s="12" t="s">
        <v>932</v>
      </c>
      <c r="H856" s="12" t="s">
        <v>4147</v>
      </c>
      <c r="I856" s="12" t="s">
        <v>4146</v>
      </c>
      <c r="J856" s="12" t="s">
        <v>931</v>
      </c>
      <c r="K856" s="12" t="s">
        <v>930</v>
      </c>
      <c r="L856" s="12" t="s">
        <v>929</v>
      </c>
      <c r="M856" s="4">
        <v>912801</v>
      </c>
      <c r="N856" s="4">
        <v>0</v>
      </c>
      <c r="O856" s="4">
        <v>912801</v>
      </c>
      <c r="P856" s="4">
        <v>0</v>
      </c>
      <c r="Q856" s="4">
        <v>912801</v>
      </c>
      <c r="R856" s="68">
        <f t="shared" si="13"/>
        <v>1</v>
      </c>
      <c r="S856" s="3" t="s">
        <v>957</v>
      </c>
      <c r="T856" s="12" t="s">
        <v>7229</v>
      </c>
      <c r="U856" s="12" t="s">
        <v>4533</v>
      </c>
      <c r="V856" s="12" t="s">
        <v>927</v>
      </c>
      <c r="W856" s="12" t="s">
        <v>955</v>
      </c>
      <c r="X856" s="12" t="s">
        <v>4532</v>
      </c>
      <c r="Y856" s="12" t="s">
        <v>925</v>
      </c>
      <c r="Z856" s="12" t="s">
        <v>924</v>
      </c>
      <c r="AA856" s="12" t="s">
        <v>923</v>
      </c>
      <c r="AB856" s="12" t="s">
        <v>4531</v>
      </c>
      <c r="AC856" s="13">
        <v>44122</v>
      </c>
      <c r="AD856" s="12" t="s">
        <v>2979</v>
      </c>
      <c r="AE856" s="12" t="s">
        <v>4530</v>
      </c>
      <c r="AF856" s="12" t="s">
        <v>4529</v>
      </c>
      <c r="AG856" s="12" t="s">
        <v>4528</v>
      </c>
      <c r="AH856" s="12"/>
      <c r="AI856" s="12" t="s">
        <v>4453</v>
      </c>
      <c r="AJ856" s="12" t="s">
        <v>3196</v>
      </c>
      <c r="AK856" s="12" t="s">
        <v>4527</v>
      </c>
      <c r="AL856" s="12" t="s">
        <v>4526</v>
      </c>
    </row>
    <row r="857" spans="1:38" hidden="1" x14ac:dyDescent="0.25">
      <c r="A857" s="17">
        <v>800170433</v>
      </c>
      <c r="B857" s="14">
        <v>65222</v>
      </c>
      <c r="C857" s="12" t="s">
        <v>4453</v>
      </c>
      <c r="D857" s="12" t="s">
        <v>4525</v>
      </c>
      <c r="E857" s="12" t="s">
        <v>934</v>
      </c>
      <c r="F857" s="3" t="s">
        <v>933</v>
      </c>
      <c r="G857" s="12" t="s">
        <v>932</v>
      </c>
      <c r="H857" s="12" t="s">
        <v>961</v>
      </c>
      <c r="I857" s="12" t="s">
        <v>960</v>
      </c>
      <c r="J857" s="12" t="s">
        <v>931</v>
      </c>
      <c r="K857" s="12" t="s">
        <v>930</v>
      </c>
      <c r="L857" s="12" t="s">
        <v>929</v>
      </c>
      <c r="M857" s="4">
        <v>4527393</v>
      </c>
      <c r="N857" s="4">
        <v>0</v>
      </c>
      <c r="O857" s="4">
        <v>4527393</v>
      </c>
      <c r="P857" s="4">
        <v>0</v>
      </c>
      <c r="Q857" s="4">
        <v>4527393</v>
      </c>
      <c r="R857" s="68">
        <f t="shared" si="13"/>
        <v>1</v>
      </c>
      <c r="S857" s="3" t="s">
        <v>957</v>
      </c>
      <c r="T857" s="12" t="s">
        <v>5989</v>
      </c>
      <c r="U857" s="12" t="s">
        <v>956</v>
      </c>
      <c r="V857" s="12" t="s">
        <v>927</v>
      </c>
      <c r="W857" s="12" t="s">
        <v>955</v>
      </c>
      <c r="X857" s="12" t="s">
        <v>954</v>
      </c>
      <c r="Y857" s="12" t="s">
        <v>925</v>
      </c>
      <c r="Z857" s="12" t="s">
        <v>953</v>
      </c>
      <c r="AA857" s="12" t="s">
        <v>952</v>
      </c>
      <c r="AB857" s="12" t="s">
        <v>936</v>
      </c>
      <c r="AC857" s="13">
        <v>522</v>
      </c>
      <c r="AD857" s="12" t="s">
        <v>4524</v>
      </c>
      <c r="AE857" s="12" t="s">
        <v>4523</v>
      </c>
      <c r="AF857" s="12" t="s">
        <v>4522</v>
      </c>
      <c r="AG857" s="12" t="s">
        <v>4521</v>
      </c>
      <c r="AH857" s="12"/>
      <c r="AI857" s="12" t="s">
        <v>4453</v>
      </c>
      <c r="AJ857" s="12" t="s">
        <v>950</v>
      </c>
      <c r="AK857" s="12" t="s">
        <v>4520</v>
      </c>
      <c r="AL857" s="12" t="s">
        <v>4519</v>
      </c>
    </row>
    <row r="858" spans="1:38" hidden="1" x14ac:dyDescent="0.25">
      <c r="A858" s="17">
        <v>800170433</v>
      </c>
      <c r="B858" s="14">
        <v>65222</v>
      </c>
      <c r="C858" s="12" t="s">
        <v>4453</v>
      </c>
      <c r="D858" s="12" t="s">
        <v>4525</v>
      </c>
      <c r="E858" s="12" t="s">
        <v>934</v>
      </c>
      <c r="F858" s="3" t="s">
        <v>933</v>
      </c>
      <c r="G858" s="12" t="s">
        <v>932</v>
      </c>
      <c r="H858" s="12" t="s">
        <v>973</v>
      </c>
      <c r="I858" s="12" t="s">
        <v>972</v>
      </c>
      <c r="J858" s="12" t="s">
        <v>931</v>
      </c>
      <c r="K858" s="12" t="s">
        <v>930</v>
      </c>
      <c r="L858" s="12" t="s">
        <v>929</v>
      </c>
      <c r="M858" s="4">
        <v>216702</v>
      </c>
      <c r="N858" s="4">
        <v>0</v>
      </c>
      <c r="O858" s="4">
        <v>216702</v>
      </c>
      <c r="P858" s="4">
        <v>0</v>
      </c>
      <c r="Q858" s="4">
        <v>216702</v>
      </c>
      <c r="R858" s="68">
        <f t="shared" si="13"/>
        <v>1</v>
      </c>
      <c r="S858" s="3" t="s">
        <v>957</v>
      </c>
      <c r="T858" s="12" t="s">
        <v>5989</v>
      </c>
      <c r="U858" s="12" t="s">
        <v>956</v>
      </c>
      <c r="V858" s="12" t="s">
        <v>927</v>
      </c>
      <c r="W858" s="12" t="s">
        <v>955</v>
      </c>
      <c r="X858" s="12" t="s">
        <v>954</v>
      </c>
      <c r="Y858" s="12" t="s">
        <v>925</v>
      </c>
      <c r="Z858" s="12" t="s">
        <v>953</v>
      </c>
      <c r="AA858" s="12" t="s">
        <v>952</v>
      </c>
      <c r="AB858" s="12" t="s">
        <v>936</v>
      </c>
      <c r="AC858" s="13">
        <v>522</v>
      </c>
      <c r="AD858" s="12" t="s">
        <v>4524</v>
      </c>
      <c r="AE858" s="12" t="s">
        <v>4523</v>
      </c>
      <c r="AF858" s="12" t="s">
        <v>4522</v>
      </c>
      <c r="AG858" s="12" t="s">
        <v>4521</v>
      </c>
      <c r="AH858" s="12"/>
      <c r="AI858" s="12" t="s">
        <v>4453</v>
      </c>
      <c r="AJ858" s="12" t="s">
        <v>950</v>
      </c>
      <c r="AK858" s="12" t="s">
        <v>4520</v>
      </c>
      <c r="AL858" s="12" t="s">
        <v>4519</v>
      </c>
    </row>
    <row r="859" spans="1:38" hidden="1" x14ac:dyDescent="0.25">
      <c r="A859" s="17">
        <v>830068825</v>
      </c>
      <c r="B859" s="14">
        <v>65322</v>
      </c>
      <c r="C859" s="12" t="s">
        <v>4453</v>
      </c>
      <c r="D859" s="12" t="s">
        <v>4518</v>
      </c>
      <c r="E859" s="12" t="s">
        <v>934</v>
      </c>
      <c r="F859" s="3" t="s">
        <v>933</v>
      </c>
      <c r="G859" s="12" t="s">
        <v>932</v>
      </c>
      <c r="H859" s="12" t="s">
        <v>4147</v>
      </c>
      <c r="I859" s="12" t="s">
        <v>4146</v>
      </c>
      <c r="J859" s="12" t="s">
        <v>931</v>
      </c>
      <c r="K859" s="12" t="s">
        <v>930</v>
      </c>
      <c r="L859" s="12" t="s">
        <v>929</v>
      </c>
      <c r="M859" s="4">
        <v>767783</v>
      </c>
      <c r="N859" s="4">
        <v>0</v>
      </c>
      <c r="O859" s="4">
        <v>767783</v>
      </c>
      <c r="P859" s="4">
        <v>0</v>
      </c>
      <c r="Q859" s="4">
        <v>767783</v>
      </c>
      <c r="R859" s="68">
        <f t="shared" si="13"/>
        <v>1</v>
      </c>
      <c r="S859" s="3" t="s">
        <v>957</v>
      </c>
      <c r="T859" s="12" t="s">
        <v>7228</v>
      </c>
      <c r="U859" s="12" t="s">
        <v>4517</v>
      </c>
      <c r="V859" s="12" t="s">
        <v>927</v>
      </c>
      <c r="W859" s="12" t="s">
        <v>926</v>
      </c>
      <c r="X859" s="12" t="s">
        <v>4516</v>
      </c>
      <c r="Y859" s="12" t="s">
        <v>925</v>
      </c>
      <c r="Z859" s="12" t="s">
        <v>984</v>
      </c>
      <c r="AA859" s="12" t="s">
        <v>983</v>
      </c>
      <c r="AB859" s="12" t="s">
        <v>4515</v>
      </c>
      <c r="AC859" s="13">
        <v>44222</v>
      </c>
      <c r="AD859" s="12" t="s">
        <v>4514</v>
      </c>
      <c r="AE859" s="12" t="s">
        <v>4513</v>
      </c>
      <c r="AF859" s="12" t="s">
        <v>4512</v>
      </c>
      <c r="AG859" s="12" t="s">
        <v>4511</v>
      </c>
      <c r="AH859" s="12"/>
      <c r="AI859" s="12" t="s">
        <v>4453</v>
      </c>
      <c r="AJ859" s="12" t="s">
        <v>3196</v>
      </c>
      <c r="AK859" s="12" t="s">
        <v>4510</v>
      </c>
      <c r="AL859" s="12" t="s">
        <v>4509</v>
      </c>
    </row>
    <row r="860" spans="1:38" hidden="1" x14ac:dyDescent="0.25">
      <c r="A860" s="17">
        <v>805018905</v>
      </c>
      <c r="B860" s="14">
        <v>65422</v>
      </c>
      <c r="C860" s="12" t="s">
        <v>4453</v>
      </c>
      <c r="D860" s="12" t="s">
        <v>4508</v>
      </c>
      <c r="E860" s="12" t="s">
        <v>934</v>
      </c>
      <c r="F860" s="3" t="s">
        <v>933</v>
      </c>
      <c r="G860" s="12" t="s">
        <v>932</v>
      </c>
      <c r="H860" s="12" t="s">
        <v>3463</v>
      </c>
      <c r="I860" s="12" t="s">
        <v>3462</v>
      </c>
      <c r="J860" s="12" t="s">
        <v>931</v>
      </c>
      <c r="K860" s="12" t="s">
        <v>930</v>
      </c>
      <c r="L860" s="12" t="s">
        <v>929</v>
      </c>
      <c r="M860" s="4">
        <v>10713323.1</v>
      </c>
      <c r="N860" s="4">
        <v>0</v>
      </c>
      <c r="O860" s="4">
        <v>10713323.1</v>
      </c>
      <c r="P860" s="4">
        <v>3769502.57</v>
      </c>
      <c r="Q860" s="4">
        <v>6943820.5299999993</v>
      </c>
      <c r="R860" s="68">
        <f t="shared" si="13"/>
        <v>0.64814814835557411</v>
      </c>
      <c r="S860" s="3" t="s">
        <v>957</v>
      </c>
      <c r="T860" s="12" t="s">
        <v>7224</v>
      </c>
      <c r="U860" s="12" t="s">
        <v>4503</v>
      </c>
      <c r="V860" s="12" t="s">
        <v>927</v>
      </c>
      <c r="W860" s="12" t="s">
        <v>955</v>
      </c>
      <c r="X860" s="12" t="s">
        <v>4502</v>
      </c>
      <c r="Y860" s="12" t="s">
        <v>925</v>
      </c>
      <c r="Z860" s="12" t="s">
        <v>984</v>
      </c>
      <c r="AA860" s="12" t="s">
        <v>983</v>
      </c>
      <c r="AB860" s="12" t="s">
        <v>4490</v>
      </c>
      <c r="AC860" s="13">
        <v>44722</v>
      </c>
      <c r="AD860" s="12" t="s">
        <v>4507</v>
      </c>
      <c r="AE860" s="12" t="s">
        <v>7227</v>
      </c>
      <c r="AF860" s="12" t="s">
        <v>7226</v>
      </c>
      <c r="AG860" s="12" t="s">
        <v>7225</v>
      </c>
      <c r="AH860" s="12"/>
      <c r="AI860" s="12" t="s">
        <v>4453</v>
      </c>
      <c r="AJ860" s="12" t="s">
        <v>3260</v>
      </c>
      <c r="AK860" s="12" t="s">
        <v>4506</v>
      </c>
      <c r="AL860" s="12" t="s">
        <v>4505</v>
      </c>
    </row>
    <row r="861" spans="1:38" hidden="1" x14ac:dyDescent="0.25">
      <c r="A861" s="17">
        <v>805018905</v>
      </c>
      <c r="B861" s="14">
        <v>65522</v>
      </c>
      <c r="C861" s="12" t="s">
        <v>4453</v>
      </c>
      <c r="D861" s="12" t="s">
        <v>4504</v>
      </c>
      <c r="E861" s="12" t="s">
        <v>934</v>
      </c>
      <c r="F861" s="3" t="s">
        <v>933</v>
      </c>
      <c r="G861" s="12" t="s">
        <v>932</v>
      </c>
      <c r="H861" s="12" t="s">
        <v>3463</v>
      </c>
      <c r="I861" s="12" t="s">
        <v>3462</v>
      </c>
      <c r="J861" s="12" t="s">
        <v>931</v>
      </c>
      <c r="K861" s="12" t="s">
        <v>930</v>
      </c>
      <c r="L861" s="12" t="s">
        <v>929</v>
      </c>
      <c r="M861" s="4">
        <v>13270827.83</v>
      </c>
      <c r="N861" s="4">
        <v>0</v>
      </c>
      <c r="O861" s="4">
        <v>13270827.83</v>
      </c>
      <c r="P861" s="4">
        <v>8847218.5600000005</v>
      </c>
      <c r="Q861" s="4">
        <v>4423609.2699999996</v>
      </c>
      <c r="R861" s="68">
        <f t="shared" si="13"/>
        <v>0.33333333283097832</v>
      </c>
      <c r="S861" s="3" t="s">
        <v>957</v>
      </c>
      <c r="T861" s="12" t="s">
        <v>7224</v>
      </c>
      <c r="U861" s="12" t="s">
        <v>4503</v>
      </c>
      <c r="V861" s="12" t="s">
        <v>927</v>
      </c>
      <c r="W861" s="12" t="s">
        <v>955</v>
      </c>
      <c r="X861" s="12" t="s">
        <v>4502</v>
      </c>
      <c r="Y861" s="12" t="s">
        <v>925</v>
      </c>
      <c r="Z861" s="12" t="s">
        <v>984</v>
      </c>
      <c r="AA861" s="12" t="s">
        <v>983</v>
      </c>
      <c r="AB861" s="12" t="s">
        <v>4490</v>
      </c>
      <c r="AC861" s="13">
        <v>44722</v>
      </c>
      <c r="AD861" s="12" t="s">
        <v>4501</v>
      </c>
      <c r="AE861" s="12" t="s">
        <v>7223</v>
      </c>
      <c r="AF861" s="12" t="s">
        <v>7222</v>
      </c>
      <c r="AG861" s="12" t="s">
        <v>7221</v>
      </c>
      <c r="AH861" s="12"/>
      <c r="AI861" s="12" t="s">
        <v>4453</v>
      </c>
      <c r="AJ861" s="12" t="s">
        <v>3260</v>
      </c>
      <c r="AK861" s="12" t="s">
        <v>4500</v>
      </c>
      <c r="AL861" s="12" t="s">
        <v>4499</v>
      </c>
    </row>
    <row r="862" spans="1:38" hidden="1" x14ac:dyDescent="0.25">
      <c r="A862" s="17">
        <v>830513863</v>
      </c>
      <c r="B862" s="14">
        <v>65622</v>
      </c>
      <c r="C862" s="12" t="s">
        <v>4453</v>
      </c>
      <c r="D862" s="12" t="s">
        <v>4498</v>
      </c>
      <c r="E862" s="12" t="s">
        <v>934</v>
      </c>
      <c r="F862" s="3" t="s">
        <v>933</v>
      </c>
      <c r="G862" s="12" t="s">
        <v>932</v>
      </c>
      <c r="H862" s="12" t="s">
        <v>3463</v>
      </c>
      <c r="I862" s="12" t="s">
        <v>3462</v>
      </c>
      <c r="J862" s="12" t="s">
        <v>931</v>
      </c>
      <c r="K862" s="12" t="s">
        <v>930</v>
      </c>
      <c r="L862" s="12" t="s">
        <v>929</v>
      </c>
      <c r="M862" s="4">
        <v>5646312</v>
      </c>
      <c r="N862" s="4">
        <v>0</v>
      </c>
      <c r="O862" s="4">
        <v>5646312</v>
      </c>
      <c r="P862" s="4">
        <v>1882104</v>
      </c>
      <c r="Q862" s="4">
        <v>3764208</v>
      </c>
      <c r="R862" s="68">
        <f t="shared" si="13"/>
        <v>0.66666666666666663</v>
      </c>
      <c r="S862" s="3" t="s">
        <v>957</v>
      </c>
      <c r="T862" s="12" t="s">
        <v>7220</v>
      </c>
      <c r="U862" s="12" t="s">
        <v>4497</v>
      </c>
      <c r="V862" s="12" t="s">
        <v>927</v>
      </c>
      <c r="W862" s="12" t="s">
        <v>955</v>
      </c>
      <c r="X862" s="12" t="s">
        <v>4496</v>
      </c>
      <c r="Y862" s="12" t="s">
        <v>925</v>
      </c>
      <c r="Z862" s="12" t="s">
        <v>984</v>
      </c>
      <c r="AA862" s="12" t="s">
        <v>983</v>
      </c>
      <c r="AB862" s="12" t="s">
        <v>4490</v>
      </c>
      <c r="AC862" s="13">
        <v>44722</v>
      </c>
      <c r="AD862" s="12" t="s">
        <v>4495</v>
      </c>
      <c r="AE862" s="12" t="s">
        <v>7219</v>
      </c>
      <c r="AF862" s="12" t="s">
        <v>7218</v>
      </c>
      <c r="AG862" s="12" t="s">
        <v>7217</v>
      </c>
      <c r="AH862" s="12"/>
      <c r="AI862" s="12" t="s">
        <v>4453</v>
      </c>
      <c r="AJ862" s="12" t="s">
        <v>3260</v>
      </c>
      <c r="AK862" s="12" t="s">
        <v>4494</v>
      </c>
      <c r="AL862" s="12" t="s">
        <v>4493</v>
      </c>
    </row>
    <row r="863" spans="1:38" hidden="1" x14ac:dyDescent="0.25">
      <c r="A863" s="17">
        <v>900315346</v>
      </c>
      <c r="B863" s="14">
        <v>65722</v>
      </c>
      <c r="C863" s="12" t="s">
        <v>4453</v>
      </c>
      <c r="D863" s="12" t="s">
        <v>4492</v>
      </c>
      <c r="E863" s="12" t="s">
        <v>934</v>
      </c>
      <c r="F863" s="3" t="s">
        <v>933</v>
      </c>
      <c r="G863" s="12" t="s">
        <v>932</v>
      </c>
      <c r="H863" s="12" t="s">
        <v>3463</v>
      </c>
      <c r="I863" s="12" t="s">
        <v>3462</v>
      </c>
      <c r="J863" s="12" t="s">
        <v>931</v>
      </c>
      <c r="K863" s="12" t="s">
        <v>930</v>
      </c>
      <c r="L863" s="12" t="s">
        <v>929</v>
      </c>
      <c r="M863" s="4">
        <v>3878396.24</v>
      </c>
      <c r="N863" s="4">
        <v>0</v>
      </c>
      <c r="O863" s="4">
        <v>3878396.24</v>
      </c>
      <c r="P863" s="4">
        <v>2585597.4900000002</v>
      </c>
      <c r="Q863" s="4">
        <v>1292798.75</v>
      </c>
      <c r="R863" s="68">
        <f t="shared" si="13"/>
        <v>0.33333333419279509</v>
      </c>
      <c r="S863" s="3" t="s">
        <v>957</v>
      </c>
      <c r="T863" s="12" t="s">
        <v>7216</v>
      </c>
      <c r="U863" s="12" t="s">
        <v>882</v>
      </c>
      <c r="V863" s="12" t="s">
        <v>927</v>
      </c>
      <c r="W863" s="12" t="s">
        <v>955</v>
      </c>
      <c r="X863" s="12" t="s">
        <v>4491</v>
      </c>
      <c r="Y863" s="12" t="s">
        <v>925</v>
      </c>
      <c r="Z863" s="12" t="s">
        <v>984</v>
      </c>
      <c r="AA863" s="12" t="s">
        <v>983</v>
      </c>
      <c r="AB863" s="12" t="s">
        <v>4490</v>
      </c>
      <c r="AC863" s="13">
        <v>44722</v>
      </c>
      <c r="AD863" s="12" t="s">
        <v>3098</v>
      </c>
      <c r="AE863" s="12" t="s">
        <v>7215</v>
      </c>
      <c r="AF863" s="12" t="s">
        <v>7214</v>
      </c>
      <c r="AG863" s="12" t="s">
        <v>7213</v>
      </c>
      <c r="AH863" s="12"/>
      <c r="AI863" s="12" t="s">
        <v>4453</v>
      </c>
      <c r="AJ863" s="12" t="s">
        <v>3260</v>
      </c>
      <c r="AK863" s="12" t="s">
        <v>4489</v>
      </c>
      <c r="AL863" s="12" t="s">
        <v>4488</v>
      </c>
    </row>
    <row r="864" spans="1:38" hidden="1" x14ac:dyDescent="0.25">
      <c r="A864" s="17">
        <v>800170433</v>
      </c>
      <c r="B864" s="14">
        <v>65822</v>
      </c>
      <c r="C864" s="12" t="s">
        <v>4453</v>
      </c>
      <c r="D864" s="12" t="s">
        <v>4487</v>
      </c>
      <c r="E864" s="12" t="s">
        <v>934</v>
      </c>
      <c r="F864" s="3" t="s">
        <v>933</v>
      </c>
      <c r="G864" s="12" t="s">
        <v>932</v>
      </c>
      <c r="H864" s="12" t="s">
        <v>3231</v>
      </c>
      <c r="I864" s="12" t="s">
        <v>3230</v>
      </c>
      <c r="J864" s="12" t="s">
        <v>931</v>
      </c>
      <c r="K864" s="12" t="s">
        <v>930</v>
      </c>
      <c r="L864" s="12" t="s">
        <v>929</v>
      </c>
      <c r="M864" s="4">
        <v>3819</v>
      </c>
      <c r="N864" s="4">
        <v>0</v>
      </c>
      <c r="O864" s="4">
        <v>3819</v>
      </c>
      <c r="P864" s="4">
        <v>0</v>
      </c>
      <c r="Q864" s="4">
        <v>3819</v>
      </c>
      <c r="R864" s="68">
        <f t="shared" si="13"/>
        <v>1</v>
      </c>
      <c r="S864" s="3" t="s">
        <v>957</v>
      </c>
      <c r="T864" s="12" t="s">
        <v>5989</v>
      </c>
      <c r="U864" s="12" t="s">
        <v>956</v>
      </c>
      <c r="V864" s="12" t="s">
        <v>927</v>
      </c>
      <c r="W864" s="12" t="s">
        <v>955</v>
      </c>
      <c r="X864" s="12" t="s">
        <v>954</v>
      </c>
      <c r="Y864" s="12" t="s">
        <v>925</v>
      </c>
      <c r="Z864" s="12" t="s">
        <v>953</v>
      </c>
      <c r="AA864" s="12" t="s">
        <v>952</v>
      </c>
      <c r="AB864" s="12" t="s">
        <v>3554</v>
      </c>
      <c r="AC864" s="13">
        <v>40322</v>
      </c>
      <c r="AD864" s="12" t="s">
        <v>2998</v>
      </c>
      <c r="AE864" s="12" t="s">
        <v>4431</v>
      </c>
      <c r="AF864" s="12" t="s">
        <v>4486</v>
      </c>
      <c r="AG864" s="12" t="s">
        <v>4485</v>
      </c>
      <c r="AH864" s="12"/>
      <c r="AI864" s="12" t="s">
        <v>4453</v>
      </c>
      <c r="AJ864" s="12" t="s">
        <v>3306</v>
      </c>
      <c r="AK864" s="12" t="s">
        <v>4478</v>
      </c>
      <c r="AL864" s="12" t="s">
        <v>4484</v>
      </c>
    </row>
    <row r="865" spans="1:38" hidden="1" x14ac:dyDescent="0.25">
      <c r="A865" s="17">
        <v>800170433</v>
      </c>
      <c r="B865" s="14">
        <v>65922</v>
      </c>
      <c r="C865" s="12" t="s">
        <v>4453</v>
      </c>
      <c r="D865" s="12" t="s">
        <v>4483</v>
      </c>
      <c r="E865" s="12" t="s">
        <v>934</v>
      </c>
      <c r="F865" s="3" t="s">
        <v>933</v>
      </c>
      <c r="G865" s="12" t="s">
        <v>932</v>
      </c>
      <c r="H865" s="12" t="s">
        <v>3231</v>
      </c>
      <c r="I865" s="12" t="s">
        <v>3230</v>
      </c>
      <c r="J865" s="12" t="s">
        <v>931</v>
      </c>
      <c r="K865" s="12" t="s">
        <v>930</v>
      </c>
      <c r="L865" s="12" t="s">
        <v>929</v>
      </c>
      <c r="M865" s="4">
        <v>339</v>
      </c>
      <c r="N865" s="4">
        <v>0</v>
      </c>
      <c r="O865" s="4">
        <v>339</v>
      </c>
      <c r="P865" s="4">
        <v>0</v>
      </c>
      <c r="Q865" s="4">
        <v>339</v>
      </c>
      <c r="R865" s="68">
        <f t="shared" si="13"/>
        <v>1</v>
      </c>
      <c r="S865" s="3" t="s">
        <v>957</v>
      </c>
      <c r="T865" s="12" t="s">
        <v>5989</v>
      </c>
      <c r="U865" s="12" t="s">
        <v>956</v>
      </c>
      <c r="V865" s="12" t="s">
        <v>927</v>
      </c>
      <c r="W865" s="12" t="s">
        <v>955</v>
      </c>
      <c r="X865" s="12" t="s">
        <v>954</v>
      </c>
      <c r="Y865" s="12" t="s">
        <v>925</v>
      </c>
      <c r="Z865" s="12" t="s">
        <v>953</v>
      </c>
      <c r="AA865" s="12" t="s">
        <v>952</v>
      </c>
      <c r="AB865" s="12" t="s">
        <v>3229</v>
      </c>
      <c r="AC865" s="13">
        <v>37622</v>
      </c>
      <c r="AD865" s="12" t="s">
        <v>4482</v>
      </c>
      <c r="AE865" s="12" t="s">
        <v>4481</v>
      </c>
      <c r="AF865" s="12" t="s">
        <v>4480</v>
      </c>
      <c r="AG865" s="12" t="s">
        <v>4479</v>
      </c>
      <c r="AH865" s="12"/>
      <c r="AI865" s="12" t="s">
        <v>4453</v>
      </c>
      <c r="AJ865" s="12" t="s">
        <v>3306</v>
      </c>
      <c r="AK865" s="12" t="s">
        <v>4478</v>
      </c>
      <c r="AL865" s="12" t="s">
        <v>4477</v>
      </c>
    </row>
    <row r="866" spans="1:38" hidden="1" x14ac:dyDescent="0.25">
      <c r="A866" s="17">
        <v>900355181</v>
      </c>
      <c r="B866" s="14">
        <v>66022</v>
      </c>
      <c r="C866" s="12" t="s">
        <v>4438</v>
      </c>
      <c r="D866" s="12" t="s">
        <v>4476</v>
      </c>
      <c r="E866" s="12" t="s">
        <v>934</v>
      </c>
      <c r="F866" s="3" t="s">
        <v>933</v>
      </c>
      <c r="G866" s="12" t="s">
        <v>932</v>
      </c>
      <c r="H866" s="12" t="s">
        <v>3892</v>
      </c>
      <c r="I866" s="12" t="s">
        <v>3891</v>
      </c>
      <c r="J866" s="12" t="s">
        <v>931</v>
      </c>
      <c r="K866" s="12" t="s">
        <v>930</v>
      </c>
      <c r="L866" s="12" t="s">
        <v>929</v>
      </c>
      <c r="M866" s="4">
        <v>45000000</v>
      </c>
      <c r="N866" s="4">
        <v>0</v>
      </c>
      <c r="O866" s="4">
        <v>45000000</v>
      </c>
      <c r="P866" s="4">
        <v>11950671.33</v>
      </c>
      <c r="Q866" s="4">
        <v>33049328.670000002</v>
      </c>
      <c r="R866" s="68">
        <f t="shared" si="13"/>
        <v>0.734429526</v>
      </c>
      <c r="S866" s="3" t="s">
        <v>957</v>
      </c>
      <c r="T866" s="12" t="s">
        <v>7212</v>
      </c>
      <c r="U866" s="12" t="s">
        <v>4475</v>
      </c>
      <c r="V866" s="12" t="s">
        <v>927</v>
      </c>
      <c r="W866" s="12" t="s">
        <v>955</v>
      </c>
      <c r="X866" s="12" t="s">
        <v>4474</v>
      </c>
      <c r="Y866" s="12" t="s">
        <v>925</v>
      </c>
      <c r="Z866" s="12" t="s">
        <v>924</v>
      </c>
      <c r="AA866" s="12" t="s">
        <v>923</v>
      </c>
      <c r="AB866" s="12" t="s">
        <v>4473</v>
      </c>
      <c r="AC866" s="13">
        <v>43522</v>
      </c>
      <c r="AD866" s="12" t="s">
        <v>4472</v>
      </c>
      <c r="AE866" s="12" t="s">
        <v>7211</v>
      </c>
      <c r="AF866" s="12" t="s">
        <v>7210</v>
      </c>
      <c r="AG866" s="12" t="s">
        <v>7209</v>
      </c>
      <c r="AH866" s="12"/>
      <c r="AI866" s="12" t="s">
        <v>4438</v>
      </c>
      <c r="AJ866" s="12" t="s">
        <v>3260</v>
      </c>
      <c r="AK866" s="12" t="s">
        <v>4471</v>
      </c>
      <c r="AL866" s="12" t="s">
        <v>4470</v>
      </c>
    </row>
    <row r="867" spans="1:38" hidden="1" x14ac:dyDescent="0.25">
      <c r="A867" s="17">
        <v>830131713</v>
      </c>
      <c r="B867" s="14">
        <v>66122</v>
      </c>
      <c r="C867" s="12" t="s">
        <v>4438</v>
      </c>
      <c r="D867" s="12" t="s">
        <v>4469</v>
      </c>
      <c r="E867" s="12" t="s">
        <v>934</v>
      </c>
      <c r="F867" s="3" t="s">
        <v>933</v>
      </c>
      <c r="G867" s="12" t="s">
        <v>932</v>
      </c>
      <c r="H867" s="12" t="s">
        <v>3249</v>
      </c>
      <c r="I867" s="12" t="s">
        <v>3248</v>
      </c>
      <c r="J867" s="12" t="s">
        <v>931</v>
      </c>
      <c r="K867" s="12" t="s">
        <v>930</v>
      </c>
      <c r="L867" s="12" t="s">
        <v>929</v>
      </c>
      <c r="M867" s="4">
        <v>3207751</v>
      </c>
      <c r="N867" s="4">
        <v>0</v>
      </c>
      <c r="O867" s="4">
        <v>3207751</v>
      </c>
      <c r="P867" s="4">
        <v>0</v>
      </c>
      <c r="Q867" s="4">
        <v>3207751</v>
      </c>
      <c r="R867" s="68">
        <f t="shared" si="13"/>
        <v>1</v>
      </c>
      <c r="S867" s="3" t="s">
        <v>957</v>
      </c>
      <c r="T867" s="12" t="s">
        <v>7175</v>
      </c>
      <c r="U867" s="12" t="s">
        <v>4171</v>
      </c>
      <c r="V867" s="12" t="s">
        <v>927</v>
      </c>
      <c r="W867" s="12" t="s">
        <v>955</v>
      </c>
      <c r="X867" s="12" t="s">
        <v>4170</v>
      </c>
      <c r="Y867" s="12" t="s">
        <v>925</v>
      </c>
      <c r="Z867" s="12" t="s">
        <v>984</v>
      </c>
      <c r="AA867" s="12" t="s">
        <v>983</v>
      </c>
      <c r="AB867" s="12" t="s">
        <v>4468</v>
      </c>
      <c r="AC867" s="13">
        <v>44822</v>
      </c>
      <c r="AD867" s="12" t="s">
        <v>4467</v>
      </c>
      <c r="AE867" s="12" t="s">
        <v>4466</v>
      </c>
      <c r="AF867" s="12" t="s">
        <v>4465</v>
      </c>
      <c r="AG867" s="12" t="s">
        <v>4464</v>
      </c>
      <c r="AH867" s="12"/>
      <c r="AI867" s="12" t="s">
        <v>4438</v>
      </c>
      <c r="AJ867" s="12" t="s">
        <v>3196</v>
      </c>
      <c r="AK867" s="12" t="s">
        <v>4463</v>
      </c>
      <c r="AL867" s="12" t="s">
        <v>4462</v>
      </c>
    </row>
    <row r="868" spans="1:38" hidden="1" x14ac:dyDescent="0.25">
      <c r="A868" s="17">
        <v>830068050</v>
      </c>
      <c r="B868" s="14">
        <v>66222</v>
      </c>
      <c r="C868" s="12" t="s">
        <v>4438</v>
      </c>
      <c r="D868" s="12" t="s">
        <v>4461</v>
      </c>
      <c r="E868" s="12" t="s">
        <v>934</v>
      </c>
      <c r="F868" s="3" t="s">
        <v>933</v>
      </c>
      <c r="G868" s="12" t="s">
        <v>932</v>
      </c>
      <c r="H868" s="12" t="s">
        <v>3249</v>
      </c>
      <c r="I868" s="12" t="s">
        <v>3248</v>
      </c>
      <c r="J868" s="12" t="s">
        <v>931</v>
      </c>
      <c r="K868" s="12" t="s">
        <v>930</v>
      </c>
      <c r="L868" s="12" t="s">
        <v>929</v>
      </c>
      <c r="M868" s="4">
        <v>3684450</v>
      </c>
      <c r="N868" s="4">
        <v>0</v>
      </c>
      <c r="O868" s="4">
        <v>3684450</v>
      </c>
      <c r="P868" s="4">
        <v>0</v>
      </c>
      <c r="Q868" s="4">
        <v>3684450</v>
      </c>
      <c r="R868" s="68">
        <f t="shared" si="13"/>
        <v>1</v>
      </c>
      <c r="S868" s="3" t="s">
        <v>957</v>
      </c>
      <c r="T868" s="12" t="s">
        <v>7195</v>
      </c>
      <c r="U868" s="12" t="s">
        <v>4265</v>
      </c>
      <c r="V868" s="12" t="s">
        <v>927</v>
      </c>
      <c r="W868" s="12" t="s">
        <v>955</v>
      </c>
      <c r="X868" s="12" t="s">
        <v>4264</v>
      </c>
      <c r="Y868" s="12" t="s">
        <v>925</v>
      </c>
      <c r="Z868" s="12" t="s">
        <v>947</v>
      </c>
      <c r="AA868" s="12" t="s">
        <v>946</v>
      </c>
      <c r="AB868" s="12" t="s">
        <v>4460</v>
      </c>
      <c r="AC868" s="13">
        <v>44922</v>
      </c>
      <c r="AD868" s="12" t="s">
        <v>4459</v>
      </c>
      <c r="AE868" s="12" t="s">
        <v>4458</v>
      </c>
      <c r="AF868" s="12" t="s">
        <v>4457</v>
      </c>
      <c r="AG868" s="12" t="s">
        <v>4456</v>
      </c>
      <c r="AH868" s="12"/>
      <c r="AI868" s="12" t="s">
        <v>4438</v>
      </c>
      <c r="AJ868" s="12" t="s">
        <v>3196</v>
      </c>
      <c r="AK868" s="12" t="s">
        <v>4455</v>
      </c>
      <c r="AL868" s="12" t="s">
        <v>4454</v>
      </c>
    </row>
    <row r="869" spans="1:38" hidden="1" x14ac:dyDescent="0.25">
      <c r="A869" s="17">
        <v>52057895</v>
      </c>
      <c r="B869" s="14">
        <v>66722</v>
      </c>
      <c r="C869" s="12" t="s">
        <v>4438</v>
      </c>
      <c r="D869" s="12" t="s">
        <v>4452</v>
      </c>
      <c r="E869" s="12" t="s">
        <v>934</v>
      </c>
      <c r="F869" s="3" t="s">
        <v>933</v>
      </c>
      <c r="G869" s="12" t="s">
        <v>932</v>
      </c>
      <c r="H869" s="12" t="s">
        <v>3193</v>
      </c>
      <c r="I869" s="12" t="s">
        <v>3192</v>
      </c>
      <c r="J869" s="12" t="s">
        <v>931</v>
      </c>
      <c r="K869" s="12" t="s">
        <v>930</v>
      </c>
      <c r="L869" s="12" t="s">
        <v>929</v>
      </c>
      <c r="M869" s="4">
        <v>1044663</v>
      </c>
      <c r="N869" s="4">
        <v>0</v>
      </c>
      <c r="O869" s="4">
        <v>1044663</v>
      </c>
      <c r="P869" s="4">
        <v>0</v>
      </c>
      <c r="Q869" s="4">
        <v>1044663</v>
      </c>
      <c r="R869" s="68">
        <f t="shared" si="13"/>
        <v>1</v>
      </c>
      <c r="S869" s="3" t="s">
        <v>928</v>
      </c>
      <c r="T869" s="12" t="s">
        <v>7208</v>
      </c>
      <c r="U869" s="12" t="s">
        <v>4444</v>
      </c>
      <c r="V869" s="12" t="s">
        <v>927</v>
      </c>
      <c r="W869" s="12" t="s">
        <v>955</v>
      </c>
      <c r="X869" s="12" t="s">
        <v>4443</v>
      </c>
      <c r="Y869" s="12" t="s">
        <v>925</v>
      </c>
      <c r="Z869" s="12" t="s">
        <v>984</v>
      </c>
      <c r="AA869" s="12" t="s">
        <v>983</v>
      </c>
      <c r="AB869" s="12" t="s">
        <v>4451</v>
      </c>
      <c r="AC869" s="13">
        <v>43622</v>
      </c>
      <c r="AD869" s="12" t="s">
        <v>4450</v>
      </c>
      <c r="AE869" s="12" t="s">
        <v>4449</v>
      </c>
      <c r="AF869" s="12" t="s">
        <v>4448</v>
      </c>
      <c r="AG869" s="12" t="s">
        <v>4447</v>
      </c>
      <c r="AH869" s="12"/>
      <c r="AI869" s="12" t="s">
        <v>4438</v>
      </c>
      <c r="AJ869" s="12" t="s">
        <v>3196</v>
      </c>
      <c r="AK869" s="12" t="s">
        <v>4437</v>
      </c>
      <c r="AL869" s="12" t="s">
        <v>4446</v>
      </c>
    </row>
    <row r="870" spans="1:38" hidden="1" x14ac:dyDescent="0.25">
      <c r="A870" s="17">
        <v>52057895</v>
      </c>
      <c r="B870" s="14">
        <v>66722</v>
      </c>
      <c r="C870" s="12" t="s">
        <v>4438</v>
      </c>
      <c r="D870" s="12" t="s">
        <v>4452</v>
      </c>
      <c r="E870" s="12" t="s">
        <v>934</v>
      </c>
      <c r="F870" s="3" t="s">
        <v>933</v>
      </c>
      <c r="G870" s="12" t="s">
        <v>932</v>
      </c>
      <c r="H870" s="12" t="s">
        <v>963</v>
      </c>
      <c r="I870" s="12" t="s">
        <v>962</v>
      </c>
      <c r="J870" s="12" t="s">
        <v>931</v>
      </c>
      <c r="K870" s="12" t="s">
        <v>930</v>
      </c>
      <c r="L870" s="12" t="s">
        <v>929</v>
      </c>
      <c r="M870" s="4">
        <v>78825</v>
      </c>
      <c r="N870" s="4">
        <v>0</v>
      </c>
      <c r="O870" s="4">
        <v>78825</v>
      </c>
      <c r="P870" s="4">
        <v>0</v>
      </c>
      <c r="Q870" s="4">
        <v>78825</v>
      </c>
      <c r="R870" s="68">
        <f t="shared" si="13"/>
        <v>1</v>
      </c>
      <c r="S870" s="3" t="s">
        <v>928</v>
      </c>
      <c r="T870" s="12" t="s">
        <v>7208</v>
      </c>
      <c r="U870" s="12" t="s">
        <v>4444</v>
      </c>
      <c r="V870" s="12" t="s">
        <v>927</v>
      </c>
      <c r="W870" s="12" t="s">
        <v>955</v>
      </c>
      <c r="X870" s="12" t="s">
        <v>4443</v>
      </c>
      <c r="Y870" s="12" t="s">
        <v>925</v>
      </c>
      <c r="Z870" s="12" t="s">
        <v>984</v>
      </c>
      <c r="AA870" s="12" t="s">
        <v>983</v>
      </c>
      <c r="AB870" s="12" t="s">
        <v>4451</v>
      </c>
      <c r="AC870" s="13">
        <v>43622</v>
      </c>
      <c r="AD870" s="12" t="s">
        <v>4450</v>
      </c>
      <c r="AE870" s="12" t="s">
        <v>4449</v>
      </c>
      <c r="AF870" s="12" t="s">
        <v>4448</v>
      </c>
      <c r="AG870" s="12" t="s">
        <v>4447</v>
      </c>
      <c r="AH870" s="12"/>
      <c r="AI870" s="12" t="s">
        <v>4438</v>
      </c>
      <c r="AJ870" s="12" t="s">
        <v>3196</v>
      </c>
      <c r="AK870" s="12" t="s">
        <v>4437</v>
      </c>
      <c r="AL870" s="12" t="s">
        <v>4446</v>
      </c>
    </row>
    <row r="871" spans="1:38" hidden="1" x14ac:dyDescent="0.25">
      <c r="A871" s="17">
        <v>52057895</v>
      </c>
      <c r="B871" s="14">
        <v>66822</v>
      </c>
      <c r="C871" s="12" t="s">
        <v>4438</v>
      </c>
      <c r="D871" s="12" t="s">
        <v>4445</v>
      </c>
      <c r="E871" s="12" t="s">
        <v>934</v>
      </c>
      <c r="F871" s="3" t="s">
        <v>933</v>
      </c>
      <c r="G871" s="12" t="s">
        <v>932</v>
      </c>
      <c r="H871" s="12" t="s">
        <v>3188</v>
      </c>
      <c r="I871" s="12" t="s">
        <v>3187</v>
      </c>
      <c r="J871" s="12" t="s">
        <v>931</v>
      </c>
      <c r="K871" s="12" t="s">
        <v>930</v>
      </c>
      <c r="L871" s="12" t="s">
        <v>929</v>
      </c>
      <c r="M871" s="4">
        <v>120614</v>
      </c>
      <c r="N871" s="4">
        <v>0</v>
      </c>
      <c r="O871" s="4">
        <v>120614</v>
      </c>
      <c r="P871" s="4">
        <v>0</v>
      </c>
      <c r="Q871" s="4">
        <v>120614</v>
      </c>
      <c r="R871" s="68">
        <f t="shared" si="13"/>
        <v>1</v>
      </c>
      <c r="S871" s="3" t="s">
        <v>928</v>
      </c>
      <c r="T871" s="12" t="s">
        <v>7208</v>
      </c>
      <c r="U871" s="12" t="s">
        <v>4444</v>
      </c>
      <c r="V871" s="12" t="s">
        <v>927</v>
      </c>
      <c r="W871" s="12" t="s">
        <v>955</v>
      </c>
      <c r="X871" s="12" t="s">
        <v>4443</v>
      </c>
      <c r="Y871" s="12" t="s">
        <v>925</v>
      </c>
      <c r="Z871" s="12" t="s">
        <v>984</v>
      </c>
      <c r="AA871" s="12" t="s">
        <v>983</v>
      </c>
      <c r="AB871" s="12" t="s">
        <v>936</v>
      </c>
      <c r="AC871" s="13">
        <v>522</v>
      </c>
      <c r="AD871" s="12" t="s">
        <v>4442</v>
      </c>
      <c r="AE871" s="12" t="s">
        <v>4441</v>
      </c>
      <c r="AF871" s="12" t="s">
        <v>4440</v>
      </c>
      <c r="AG871" s="12" t="s">
        <v>4439</v>
      </c>
      <c r="AH871" s="12"/>
      <c r="AI871" s="12" t="s">
        <v>4438</v>
      </c>
      <c r="AJ871" s="12" t="s">
        <v>3196</v>
      </c>
      <c r="AK871" s="12" t="s">
        <v>4437</v>
      </c>
      <c r="AL871" s="12" t="s">
        <v>4436</v>
      </c>
    </row>
    <row r="872" spans="1:38" hidden="1" x14ac:dyDescent="0.25">
      <c r="A872" s="17">
        <v>52057895</v>
      </c>
      <c r="B872" s="14">
        <v>66822</v>
      </c>
      <c r="C872" s="12" t="s">
        <v>4438</v>
      </c>
      <c r="D872" s="12" t="s">
        <v>4445</v>
      </c>
      <c r="E872" s="12" t="s">
        <v>934</v>
      </c>
      <c r="F872" s="3" t="s">
        <v>933</v>
      </c>
      <c r="G872" s="12" t="s">
        <v>932</v>
      </c>
      <c r="H872" s="12" t="s">
        <v>938</v>
      </c>
      <c r="I872" s="12" t="s">
        <v>937</v>
      </c>
      <c r="J872" s="12" t="s">
        <v>931</v>
      </c>
      <c r="K872" s="12" t="s">
        <v>930</v>
      </c>
      <c r="L872" s="12" t="s">
        <v>929</v>
      </c>
      <c r="M872" s="4">
        <v>14864</v>
      </c>
      <c r="N872" s="4">
        <v>0</v>
      </c>
      <c r="O872" s="4">
        <v>14864</v>
      </c>
      <c r="P872" s="4">
        <v>0</v>
      </c>
      <c r="Q872" s="4">
        <v>14864</v>
      </c>
      <c r="R872" s="68">
        <f t="shared" si="13"/>
        <v>1</v>
      </c>
      <c r="S872" s="3" t="s">
        <v>928</v>
      </c>
      <c r="T872" s="12" t="s">
        <v>7208</v>
      </c>
      <c r="U872" s="12" t="s">
        <v>4444</v>
      </c>
      <c r="V872" s="12" t="s">
        <v>927</v>
      </c>
      <c r="W872" s="12" t="s">
        <v>955</v>
      </c>
      <c r="X872" s="12" t="s">
        <v>4443</v>
      </c>
      <c r="Y872" s="12" t="s">
        <v>925</v>
      </c>
      <c r="Z872" s="12" t="s">
        <v>984</v>
      </c>
      <c r="AA872" s="12" t="s">
        <v>983</v>
      </c>
      <c r="AB872" s="12" t="s">
        <v>936</v>
      </c>
      <c r="AC872" s="13">
        <v>522</v>
      </c>
      <c r="AD872" s="12" t="s">
        <v>4442</v>
      </c>
      <c r="AE872" s="12" t="s">
        <v>4441</v>
      </c>
      <c r="AF872" s="12" t="s">
        <v>4440</v>
      </c>
      <c r="AG872" s="12" t="s">
        <v>4439</v>
      </c>
      <c r="AH872" s="12"/>
      <c r="AI872" s="12" t="s">
        <v>4438</v>
      </c>
      <c r="AJ872" s="12" t="s">
        <v>3196</v>
      </c>
      <c r="AK872" s="12" t="s">
        <v>4437</v>
      </c>
      <c r="AL872" s="12" t="s">
        <v>4436</v>
      </c>
    </row>
    <row r="873" spans="1:38" hidden="1" x14ac:dyDescent="0.25">
      <c r="A873" s="17">
        <v>52057895</v>
      </c>
      <c r="B873" s="14">
        <v>66822</v>
      </c>
      <c r="C873" s="12" t="s">
        <v>4438</v>
      </c>
      <c r="D873" s="12" t="s">
        <v>4445</v>
      </c>
      <c r="E873" s="12" t="s">
        <v>934</v>
      </c>
      <c r="F873" s="3" t="s">
        <v>933</v>
      </c>
      <c r="G873" s="12" t="s">
        <v>932</v>
      </c>
      <c r="H873" s="12" t="s">
        <v>940</v>
      </c>
      <c r="I873" s="12" t="s">
        <v>939</v>
      </c>
      <c r="J873" s="12" t="s">
        <v>931</v>
      </c>
      <c r="K873" s="12" t="s">
        <v>930</v>
      </c>
      <c r="L873" s="12" t="s">
        <v>929</v>
      </c>
      <c r="M873" s="4">
        <v>120614</v>
      </c>
      <c r="N873" s="4">
        <v>0</v>
      </c>
      <c r="O873" s="4">
        <v>120614</v>
      </c>
      <c r="P873" s="4">
        <v>0</v>
      </c>
      <c r="Q873" s="4">
        <v>120614</v>
      </c>
      <c r="R873" s="68">
        <f t="shared" si="13"/>
        <v>1</v>
      </c>
      <c r="S873" s="3" t="s">
        <v>928</v>
      </c>
      <c r="T873" s="12" t="s">
        <v>7208</v>
      </c>
      <c r="U873" s="12" t="s">
        <v>4444</v>
      </c>
      <c r="V873" s="12" t="s">
        <v>927</v>
      </c>
      <c r="W873" s="12" t="s">
        <v>955</v>
      </c>
      <c r="X873" s="12" t="s">
        <v>4443</v>
      </c>
      <c r="Y873" s="12" t="s">
        <v>925</v>
      </c>
      <c r="Z873" s="12" t="s">
        <v>984</v>
      </c>
      <c r="AA873" s="12" t="s">
        <v>983</v>
      </c>
      <c r="AB873" s="12" t="s">
        <v>936</v>
      </c>
      <c r="AC873" s="13">
        <v>522</v>
      </c>
      <c r="AD873" s="12" t="s">
        <v>4442</v>
      </c>
      <c r="AE873" s="12" t="s">
        <v>4441</v>
      </c>
      <c r="AF873" s="12" t="s">
        <v>4440</v>
      </c>
      <c r="AG873" s="12" t="s">
        <v>4439</v>
      </c>
      <c r="AH873" s="12"/>
      <c r="AI873" s="12" t="s">
        <v>4438</v>
      </c>
      <c r="AJ873" s="12" t="s">
        <v>3196</v>
      </c>
      <c r="AK873" s="12" t="s">
        <v>4437</v>
      </c>
      <c r="AL873" s="12" t="s">
        <v>4436</v>
      </c>
    </row>
    <row r="874" spans="1:38" hidden="1" x14ac:dyDescent="0.25">
      <c r="A874" s="17">
        <v>800170433</v>
      </c>
      <c r="B874" s="14">
        <v>66922</v>
      </c>
      <c r="C874" s="12" t="s">
        <v>4429</v>
      </c>
      <c r="D874" s="12" t="s">
        <v>4435</v>
      </c>
      <c r="E874" s="12" t="s">
        <v>934</v>
      </c>
      <c r="F874" s="3" t="s">
        <v>933</v>
      </c>
      <c r="G874" s="12" t="s">
        <v>932</v>
      </c>
      <c r="H874" s="12" t="s">
        <v>3892</v>
      </c>
      <c r="I874" s="12" t="s">
        <v>3891</v>
      </c>
      <c r="J874" s="12" t="s">
        <v>931</v>
      </c>
      <c r="K874" s="12" t="s">
        <v>930</v>
      </c>
      <c r="L874" s="12" t="s">
        <v>929</v>
      </c>
      <c r="M874" s="4">
        <v>120000</v>
      </c>
      <c r="N874" s="4">
        <v>0</v>
      </c>
      <c r="O874" s="4">
        <v>120000</v>
      </c>
      <c r="P874" s="4">
        <v>0</v>
      </c>
      <c r="Q874" s="4">
        <v>120000</v>
      </c>
      <c r="R874" s="68">
        <f t="shared" si="13"/>
        <v>1</v>
      </c>
      <c r="S874" s="3" t="s">
        <v>957</v>
      </c>
      <c r="T874" s="12" t="s">
        <v>5989</v>
      </c>
      <c r="U874" s="12" t="s">
        <v>956</v>
      </c>
      <c r="V874" s="12" t="s">
        <v>927</v>
      </c>
      <c r="W874" s="12" t="s">
        <v>955</v>
      </c>
      <c r="X874" s="12" t="s">
        <v>3199</v>
      </c>
      <c r="Y874" s="12" t="s">
        <v>925</v>
      </c>
      <c r="Z874" s="12" t="s">
        <v>953</v>
      </c>
      <c r="AA874" s="12" t="s">
        <v>952</v>
      </c>
      <c r="AB874" s="12" t="s">
        <v>4434</v>
      </c>
      <c r="AC874" s="13">
        <v>45722</v>
      </c>
      <c r="AD874" s="12" t="s">
        <v>4433</v>
      </c>
      <c r="AE874" s="12" t="s">
        <v>4432</v>
      </c>
      <c r="AF874" s="12" t="s">
        <v>4431</v>
      </c>
      <c r="AG874" s="12" t="s">
        <v>4430</v>
      </c>
      <c r="AH874" s="12"/>
      <c r="AI874" s="12" t="s">
        <v>4429</v>
      </c>
      <c r="AJ874" s="12" t="s">
        <v>3196</v>
      </c>
      <c r="AK874" s="12" t="s">
        <v>4428</v>
      </c>
      <c r="AL874" s="12" t="s">
        <v>4427</v>
      </c>
    </row>
    <row r="875" spans="1:38" hidden="1" x14ac:dyDescent="0.25">
      <c r="A875" s="17">
        <v>1032430518</v>
      </c>
      <c r="B875" s="14">
        <v>67022</v>
      </c>
      <c r="C875" s="12" t="s">
        <v>4420</v>
      </c>
      <c r="D875" s="12" t="s">
        <v>4426</v>
      </c>
      <c r="E875" s="12" t="s">
        <v>934</v>
      </c>
      <c r="F875" s="3" t="s">
        <v>933</v>
      </c>
      <c r="G875" s="12" t="s">
        <v>932</v>
      </c>
      <c r="H875" s="12" t="s">
        <v>1202</v>
      </c>
      <c r="I875" s="12" t="s">
        <v>1201</v>
      </c>
      <c r="J875" s="12" t="s">
        <v>931</v>
      </c>
      <c r="K875" s="12" t="s">
        <v>930</v>
      </c>
      <c r="L875" s="12" t="s">
        <v>929</v>
      </c>
      <c r="M875" s="4">
        <v>15116288</v>
      </c>
      <c r="N875" s="4">
        <v>0</v>
      </c>
      <c r="O875" s="4">
        <v>15116288</v>
      </c>
      <c r="P875" s="4">
        <v>5871616</v>
      </c>
      <c r="Q875" s="4">
        <v>9244672</v>
      </c>
      <c r="R875" s="68">
        <f t="shared" si="13"/>
        <v>0.61157024793388426</v>
      </c>
      <c r="S875" s="3" t="s">
        <v>928</v>
      </c>
      <c r="T875" s="12" t="s">
        <v>7207</v>
      </c>
      <c r="U875" s="12" t="s">
        <v>4425</v>
      </c>
      <c r="V875" s="12" t="s">
        <v>927</v>
      </c>
      <c r="W875" s="12" t="s">
        <v>926</v>
      </c>
      <c r="X875" s="12" t="s">
        <v>4424</v>
      </c>
      <c r="Y875" s="12" t="s">
        <v>925</v>
      </c>
      <c r="Z875" s="12" t="s">
        <v>1013</v>
      </c>
      <c r="AA875" s="12" t="s">
        <v>1012</v>
      </c>
      <c r="AB875" s="12" t="s">
        <v>1691</v>
      </c>
      <c r="AC875" s="13">
        <v>15322</v>
      </c>
      <c r="AD875" s="12" t="s">
        <v>4423</v>
      </c>
      <c r="AE875" s="12" t="s">
        <v>7206</v>
      </c>
      <c r="AF875" s="12" t="s">
        <v>7205</v>
      </c>
      <c r="AG875" s="12" t="s">
        <v>7204</v>
      </c>
      <c r="AH875" s="12"/>
      <c r="AI875" s="12" t="s">
        <v>4420</v>
      </c>
      <c r="AJ875" s="12" t="s">
        <v>943</v>
      </c>
      <c r="AK875" s="12" t="s">
        <v>2747</v>
      </c>
      <c r="AL875" s="12" t="s">
        <v>4422</v>
      </c>
    </row>
    <row r="876" spans="1:38" hidden="1" x14ac:dyDescent="0.25">
      <c r="A876" s="17">
        <v>830113831</v>
      </c>
      <c r="B876" s="14">
        <v>67622</v>
      </c>
      <c r="C876" s="12" t="s">
        <v>4320</v>
      </c>
      <c r="D876" s="12" t="s">
        <v>4419</v>
      </c>
      <c r="E876" s="12" t="s">
        <v>934</v>
      </c>
      <c r="F876" s="3" t="s">
        <v>933</v>
      </c>
      <c r="G876" s="12" t="s">
        <v>932</v>
      </c>
      <c r="H876" s="12" t="s">
        <v>3580</v>
      </c>
      <c r="I876" s="12" t="s">
        <v>3579</v>
      </c>
      <c r="J876" s="12" t="s">
        <v>931</v>
      </c>
      <c r="K876" s="12" t="s">
        <v>930</v>
      </c>
      <c r="L876" s="12" t="s">
        <v>929</v>
      </c>
      <c r="M876" s="4">
        <v>6357900</v>
      </c>
      <c r="N876" s="4">
        <v>0</v>
      </c>
      <c r="O876" s="4">
        <v>6357900</v>
      </c>
      <c r="P876" s="4">
        <v>0</v>
      </c>
      <c r="Q876" s="4">
        <v>6357900</v>
      </c>
      <c r="R876" s="68">
        <f t="shared" si="13"/>
        <v>1</v>
      </c>
      <c r="S876" s="3" t="s">
        <v>957</v>
      </c>
      <c r="T876" s="12" t="s">
        <v>6183</v>
      </c>
      <c r="U876" s="12" t="s">
        <v>3693</v>
      </c>
      <c r="V876" s="12" t="s">
        <v>3555</v>
      </c>
      <c r="W876" s="18"/>
      <c r="X876" s="18"/>
      <c r="Y876" s="18"/>
      <c r="Z876" s="18"/>
      <c r="AA876" s="18"/>
      <c r="AB876" s="12" t="s">
        <v>936</v>
      </c>
      <c r="AC876" s="13">
        <v>522</v>
      </c>
      <c r="AD876" s="12" t="s">
        <v>4418</v>
      </c>
      <c r="AE876" s="12" t="s">
        <v>4316</v>
      </c>
      <c r="AF876" s="12" t="s">
        <v>4417</v>
      </c>
      <c r="AG876" s="12" t="s">
        <v>4416</v>
      </c>
      <c r="AH876" s="12"/>
      <c r="AI876" s="12" t="s">
        <v>4320</v>
      </c>
      <c r="AJ876" s="12" t="s">
        <v>3306</v>
      </c>
      <c r="AK876" s="12" t="s">
        <v>3736</v>
      </c>
      <c r="AL876" s="12" t="s">
        <v>4312</v>
      </c>
    </row>
    <row r="877" spans="1:38" hidden="1" x14ac:dyDescent="0.25">
      <c r="A877" s="17">
        <v>900298372</v>
      </c>
      <c r="B877" s="14">
        <v>67722</v>
      </c>
      <c r="C877" s="12" t="s">
        <v>4320</v>
      </c>
      <c r="D877" s="12" t="s">
        <v>4415</v>
      </c>
      <c r="E877" s="12" t="s">
        <v>934</v>
      </c>
      <c r="F877" s="3" t="s">
        <v>933</v>
      </c>
      <c r="G877" s="12" t="s">
        <v>932</v>
      </c>
      <c r="H877" s="12" t="s">
        <v>3580</v>
      </c>
      <c r="I877" s="12" t="s">
        <v>3579</v>
      </c>
      <c r="J877" s="12" t="s">
        <v>931</v>
      </c>
      <c r="K877" s="12" t="s">
        <v>930</v>
      </c>
      <c r="L877" s="12" t="s">
        <v>929</v>
      </c>
      <c r="M877" s="4">
        <v>224800</v>
      </c>
      <c r="N877" s="4">
        <v>0</v>
      </c>
      <c r="O877" s="4">
        <v>224800</v>
      </c>
      <c r="P877" s="4">
        <v>0</v>
      </c>
      <c r="Q877" s="4">
        <v>224800</v>
      </c>
      <c r="R877" s="68">
        <f t="shared" si="13"/>
        <v>1</v>
      </c>
      <c r="S877" s="3" t="s">
        <v>957</v>
      </c>
      <c r="T877" s="12" t="s">
        <v>6173</v>
      </c>
      <c r="U877" s="12" t="s">
        <v>3680</v>
      </c>
      <c r="V877" s="12" t="s">
        <v>3555</v>
      </c>
      <c r="W877" s="18"/>
      <c r="X877" s="18"/>
      <c r="Y877" s="18"/>
      <c r="Z877" s="18"/>
      <c r="AA877" s="18"/>
      <c r="AB877" s="12" t="s">
        <v>936</v>
      </c>
      <c r="AC877" s="13">
        <v>522</v>
      </c>
      <c r="AD877" s="12" t="s">
        <v>4414</v>
      </c>
      <c r="AE877" s="12" t="s">
        <v>4413</v>
      </c>
      <c r="AF877" s="12" t="s">
        <v>4412</v>
      </c>
      <c r="AG877" s="12" t="s">
        <v>4411</v>
      </c>
      <c r="AH877" s="12"/>
      <c r="AI877" s="12" t="s">
        <v>4320</v>
      </c>
      <c r="AJ877" s="12" t="s">
        <v>3306</v>
      </c>
      <c r="AK877" s="12" t="s">
        <v>3736</v>
      </c>
      <c r="AL877" s="12" t="s">
        <v>4312</v>
      </c>
    </row>
    <row r="878" spans="1:38" hidden="1" x14ac:dyDescent="0.25">
      <c r="A878" s="17">
        <v>900336004</v>
      </c>
      <c r="B878" s="14">
        <v>67822</v>
      </c>
      <c r="C878" s="12" t="s">
        <v>4320</v>
      </c>
      <c r="D878" s="12" t="s">
        <v>4410</v>
      </c>
      <c r="E878" s="12" t="s">
        <v>934</v>
      </c>
      <c r="F878" s="3" t="s">
        <v>933</v>
      </c>
      <c r="G878" s="12" t="s">
        <v>932</v>
      </c>
      <c r="H878" s="12" t="s">
        <v>3588</v>
      </c>
      <c r="I878" s="12" t="s">
        <v>3587</v>
      </c>
      <c r="J878" s="12" t="s">
        <v>931</v>
      </c>
      <c r="K878" s="12" t="s">
        <v>930</v>
      </c>
      <c r="L878" s="12" t="s">
        <v>929</v>
      </c>
      <c r="M878" s="4">
        <v>66634300</v>
      </c>
      <c r="N878" s="4">
        <v>0</v>
      </c>
      <c r="O878" s="4">
        <v>66634300</v>
      </c>
      <c r="P878" s="4">
        <v>0</v>
      </c>
      <c r="Q878" s="4">
        <v>66634300</v>
      </c>
      <c r="R878" s="68">
        <f t="shared" si="13"/>
        <v>1</v>
      </c>
      <c r="S878" s="3" t="s">
        <v>957</v>
      </c>
      <c r="T878" s="12" t="s">
        <v>6163</v>
      </c>
      <c r="U878" s="12" t="s">
        <v>3670</v>
      </c>
      <c r="V878" s="12" t="s">
        <v>3555</v>
      </c>
      <c r="W878" s="18"/>
      <c r="X878" s="18"/>
      <c r="Y878" s="18"/>
      <c r="Z878" s="18"/>
      <c r="AA878" s="18"/>
      <c r="AB878" s="12" t="s">
        <v>936</v>
      </c>
      <c r="AC878" s="13">
        <v>522</v>
      </c>
      <c r="AD878" s="12" t="s">
        <v>4409</v>
      </c>
      <c r="AE878" s="12" t="s">
        <v>4408</v>
      </c>
      <c r="AF878" s="12" t="s">
        <v>4407</v>
      </c>
      <c r="AG878" s="12" t="s">
        <v>4406</v>
      </c>
      <c r="AH878" s="12"/>
      <c r="AI878" s="12" t="s">
        <v>4320</v>
      </c>
      <c r="AJ878" s="12" t="s">
        <v>3306</v>
      </c>
      <c r="AK878" s="12" t="s">
        <v>3736</v>
      </c>
      <c r="AL878" s="12" t="s">
        <v>4312</v>
      </c>
    </row>
    <row r="879" spans="1:38" hidden="1" x14ac:dyDescent="0.25">
      <c r="A879" s="17">
        <v>900226715</v>
      </c>
      <c r="B879" s="14">
        <v>67922</v>
      </c>
      <c r="C879" s="12" t="s">
        <v>4320</v>
      </c>
      <c r="D879" s="12" t="s">
        <v>4405</v>
      </c>
      <c r="E879" s="12" t="s">
        <v>934</v>
      </c>
      <c r="F879" s="3" t="s">
        <v>933</v>
      </c>
      <c r="G879" s="12" t="s">
        <v>932</v>
      </c>
      <c r="H879" s="12" t="s">
        <v>3580</v>
      </c>
      <c r="I879" s="12" t="s">
        <v>3579</v>
      </c>
      <c r="J879" s="12" t="s">
        <v>931</v>
      </c>
      <c r="K879" s="12" t="s">
        <v>930</v>
      </c>
      <c r="L879" s="12" t="s">
        <v>929</v>
      </c>
      <c r="M879" s="4">
        <v>182200</v>
      </c>
      <c r="N879" s="4">
        <v>0</v>
      </c>
      <c r="O879" s="4">
        <v>182200</v>
      </c>
      <c r="P879" s="4">
        <v>0</v>
      </c>
      <c r="Q879" s="4">
        <v>182200</v>
      </c>
      <c r="R879" s="68">
        <f t="shared" si="13"/>
        <v>1</v>
      </c>
      <c r="S879" s="3" t="s">
        <v>957</v>
      </c>
      <c r="T879" s="12" t="s">
        <v>7163</v>
      </c>
      <c r="U879" s="12" t="s">
        <v>3792</v>
      </c>
      <c r="V879" s="12" t="s">
        <v>3555</v>
      </c>
      <c r="W879" s="18"/>
      <c r="X879" s="18"/>
      <c r="Y879" s="18"/>
      <c r="Z879" s="18"/>
      <c r="AA879" s="18"/>
      <c r="AB879" s="12" t="s">
        <v>936</v>
      </c>
      <c r="AC879" s="13">
        <v>522</v>
      </c>
      <c r="AD879" s="12" t="s">
        <v>4404</v>
      </c>
      <c r="AE879" s="12" t="s">
        <v>4403</v>
      </c>
      <c r="AF879" s="12" t="s">
        <v>4402</v>
      </c>
      <c r="AG879" s="12" t="s">
        <v>4401</v>
      </c>
      <c r="AH879" s="12"/>
      <c r="AI879" s="12" t="s">
        <v>4320</v>
      </c>
      <c r="AJ879" s="12" t="s">
        <v>3306</v>
      </c>
      <c r="AK879" s="12" t="s">
        <v>3736</v>
      </c>
      <c r="AL879" s="12" t="s">
        <v>4312</v>
      </c>
    </row>
    <row r="880" spans="1:38" hidden="1" x14ac:dyDescent="0.25">
      <c r="A880" s="17">
        <v>800088702</v>
      </c>
      <c r="B880" s="14">
        <v>68022</v>
      </c>
      <c r="C880" s="12" t="s">
        <v>4320</v>
      </c>
      <c r="D880" s="12" t="s">
        <v>4400</v>
      </c>
      <c r="E880" s="12" t="s">
        <v>934</v>
      </c>
      <c r="F880" s="3" t="s">
        <v>933</v>
      </c>
      <c r="G880" s="12" t="s">
        <v>932</v>
      </c>
      <c r="H880" s="12" t="s">
        <v>3580</v>
      </c>
      <c r="I880" s="12" t="s">
        <v>3579</v>
      </c>
      <c r="J880" s="12" t="s">
        <v>931</v>
      </c>
      <c r="K880" s="12" t="s">
        <v>930</v>
      </c>
      <c r="L880" s="12" t="s">
        <v>929</v>
      </c>
      <c r="M880" s="4">
        <v>10860900</v>
      </c>
      <c r="N880" s="4">
        <v>0</v>
      </c>
      <c r="O880" s="4">
        <v>10860900</v>
      </c>
      <c r="P880" s="4">
        <v>0</v>
      </c>
      <c r="Q880" s="4">
        <v>10860900</v>
      </c>
      <c r="R880" s="68">
        <f t="shared" si="13"/>
        <v>1</v>
      </c>
      <c r="S880" s="3" t="s">
        <v>957</v>
      </c>
      <c r="T880" s="12" t="s">
        <v>6153</v>
      </c>
      <c r="U880" s="12" t="s">
        <v>3578</v>
      </c>
      <c r="V880" s="12" t="s">
        <v>3555</v>
      </c>
      <c r="W880" s="18"/>
      <c r="X880" s="18"/>
      <c r="Y880" s="18"/>
      <c r="Z880" s="18"/>
      <c r="AA880" s="18"/>
      <c r="AB880" s="12" t="s">
        <v>936</v>
      </c>
      <c r="AC880" s="13">
        <v>522</v>
      </c>
      <c r="AD880" s="12" t="s">
        <v>4399</v>
      </c>
      <c r="AE880" s="12" t="s">
        <v>4398</v>
      </c>
      <c r="AF880" s="12" t="s">
        <v>4397</v>
      </c>
      <c r="AG880" s="12" t="s">
        <v>4396</v>
      </c>
      <c r="AH880" s="12"/>
      <c r="AI880" s="12" t="s">
        <v>4320</v>
      </c>
      <c r="AJ880" s="12" t="s">
        <v>3306</v>
      </c>
      <c r="AK880" s="12" t="s">
        <v>3736</v>
      </c>
      <c r="AL880" s="12" t="s">
        <v>4312</v>
      </c>
    </row>
    <row r="881" spans="1:38" hidden="1" x14ac:dyDescent="0.25">
      <c r="A881" s="17">
        <v>900156264</v>
      </c>
      <c r="B881" s="14">
        <v>68122</v>
      </c>
      <c r="C881" s="12" t="s">
        <v>4320</v>
      </c>
      <c r="D881" s="12" t="s">
        <v>4395</v>
      </c>
      <c r="E881" s="12" t="s">
        <v>934</v>
      </c>
      <c r="F881" s="3" t="s">
        <v>933</v>
      </c>
      <c r="G881" s="12" t="s">
        <v>932</v>
      </c>
      <c r="H881" s="12" t="s">
        <v>3580</v>
      </c>
      <c r="I881" s="12" t="s">
        <v>3579</v>
      </c>
      <c r="J881" s="12" t="s">
        <v>931</v>
      </c>
      <c r="K881" s="12" t="s">
        <v>930</v>
      </c>
      <c r="L881" s="12" t="s">
        <v>929</v>
      </c>
      <c r="M881" s="4">
        <v>3108700</v>
      </c>
      <c r="N881" s="4">
        <v>0</v>
      </c>
      <c r="O881" s="4">
        <v>3108700</v>
      </c>
      <c r="P881" s="4">
        <v>0</v>
      </c>
      <c r="Q881" s="4">
        <v>3108700</v>
      </c>
      <c r="R881" s="68">
        <f t="shared" si="13"/>
        <v>1</v>
      </c>
      <c r="S881" s="3" t="s">
        <v>957</v>
      </c>
      <c r="T881" s="12" t="s">
        <v>6138</v>
      </c>
      <c r="U881" s="12" t="s">
        <v>3648</v>
      </c>
      <c r="V881" s="12" t="s">
        <v>3555</v>
      </c>
      <c r="W881" s="18"/>
      <c r="X881" s="18"/>
      <c r="Y881" s="18"/>
      <c r="Z881" s="18"/>
      <c r="AA881" s="18"/>
      <c r="AB881" s="12" t="s">
        <v>936</v>
      </c>
      <c r="AC881" s="13">
        <v>522</v>
      </c>
      <c r="AD881" s="12" t="s">
        <v>4394</v>
      </c>
      <c r="AE881" s="12" t="s">
        <v>4393</v>
      </c>
      <c r="AF881" s="12" t="s">
        <v>4392</v>
      </c>
      <c r="AG881" s="12" t="s">
        <v>4391</v>
      </c>
      <c r="AH881" s="12"/>
      <c r="AI881" s="12" t="s">
        <v>4320</v>
      </c>
      <c r="AJ881" s="12" t="s">
        <v>3306</v>
      </c>
      <c r="AK881" s="12" t="s">
        <v>4313</v>
      </c>
      <c r="AL881" s="12" t="s">
        <v>4312</v>
      </c>
    </row>
    <row r="882" spans="1:38" hidden="1" x14ac:dyDescent="0.25">
      <c r="A882" s="17">
        <v>800224808</v>
      </c>
      <c r="B882" s="14">
        <v>68222</v>
      </c>
      <c r="C882" s="12" t="s">
        <v>4320</v>
      </c>
      <c r="D882" s="12" t="s">
        <v>4390</v>
      </c>
      <c r="E882" s="12" t="s">
        <v>934</v>
      </c>
      <c r="F882" s="3" t="s">
        <v>933</v>
      </c>
      <c r="G882" s="12" t="s">
        <v>932</v>
      </c>
      <c r="H882" s="12" t="s">
        <v>3588</v>
      </c>
      <c r="I882" s="12" t="s">
        <v>3587</v>
      </c>
      <c r="J882" s="12" t="s">
        <v>931</v>
      </c>
      <c r="K882" s="12" t="s">
        <v>930</v>
      </c>
      <c r="L882" s="12" t="s">
        <v>929</v>
      </c>
      <c r="M882" s="4">
        <v>28909800</v>
      </c>
      <c r="N882" s="4">
        <v>0</v>
      </c>
      <c r="O882" s="4">
        <v>28909800</v>
      </c>
      <c r="P882" s="4">
        <v>0</v>
      </c>
      <c r="Q882" s="4">
        <v>28909800</v>
      </c>
      <c r="R882" s="68">
        <f t="shared" si="13"/>
        <v>1</v>
      </c>
      <c r="S882" s="3" t="s">
        <v>957</v>
      </c>
      <c r="T882" s="12" t="s">
        <v>6118</v>
      </c>
      <c r="U882" s="12" t="s">
        <v>3619</v>
      </c>
      <c r="V882" s="12" t="s">
        <v>3555</v>
      </c>
      <c r="W882" s="18"/>
      <c r="X882" s="18"/>
      <c r="Y882" s="18"/>
      <c r="Z882" s="18"/>
      <c r="AA882" s="18"/>
      <c r="AB882" s="12" t="s">
        <v>936</v>
      </c>
      <c r="AC882" s="13">
        <v>522</v>
      </c>
      <c r="AD882" s="12" t="s">
        <v>4389</v>
      </c>
      <c r="AE882" s="12" t="s">
        <v>4388</v>
      </c>
      <c r="AF882" s="12" t="s">
        <v>4387</v>
      </c>
      <c r="AG882" s="12" t="s">
        <v>4386</v>
      </c>
      <c r="AH882" s="12"/>
      <c r="AI882" s="12" t="s">
        <v>4320</v>
      </c>
      <c r="AJ882" s="12" t="s">
        <v>3306</v>
      </c>
      <c r="AK882" s="12" t="s">
        <v>3736</v>
      </c>
      <c r="AL882" s="12" t="s">
        <v>4312</v>
      </c>
    </row>
    <row r="883" spans="1:38" hidden="1" x14ac:dyDescent="0.25">
      <c r="A883" s="17">
        <v>800251440</v>
      </c>
      <c r="B883" s="14">
        <v>68322</v>
      </c>
      <c r="C883" s="12" t="s">
        <v>4320</v>
      </c>
      <c r="D883" s="12" t="s">
        <v>4385</v>
      </c>
      <c r="E883" s="12" t="s">
        <v>934</v>
      </c>
      <c r="F883" s="3" t="s">
        <v>933</v>
      </c>
      <c r="G883" s="12" t="s">
        <v>932</v>
      </c>
      <c r="H883" s="12" t="s">
        <v>3580</v>
      </c>
      <c r="I883" s="12" t="s">
        <v>3579</v>
      </c>
      <c r="J883" s="12" t="s">
        <v>931</v>
      </c>
      <c r="K883" s="12" t="s">
        <v>930</v>
      </c>
      <c r="L883" s="12" t="s">
        <v>929</v>
      </c>
      <c r="M883" s="4">
        <v>29792700</v>
      </c>
      <c r="N883" s="4">
        <v>0</v>
      </c>
      <c r="O883" s="4">
        <v>29792700</v>
      </c>
      <c r="P883" s="4">
        <v>0</v>
      </c>
      <c r="Q883" s="4">
        <v>29792700</v>
      </c>
      <c r="R883" s="68">
        <f t="shared" si="13"/>
        <v>1</v>
      </c>
      <c r="S883" s="3" t="s">
        <v>957</v>
      </c>
      <c r="T883" s="12" t="s">
        <v>6105</v>
      </c>
      <c r="U883" s="12" t="s">
        <v>3594</v>
      </c>
      <c r="V883" s="12" t="s">
        <v>3555</v>
      </c>
      <c r="W883" s="18"/>
      <c r="X883" s="18"/>
      <c r="Y883" s="18"/>
      <c r="Z883" s="18"/>
      <c r="AA883" s="18"/>
      <c r="AB883" s="12" t="s">
        <v>936</v>
      </c>
      <c r="AC883" s="13">
        <v>522</v>
      </c>
      <c r="AD883" s="12" t="s">
        <v>4384</v>
      </c>
      <c r="AE883" s="12" t="s">
        <v>4383</v>
      </c>
      <c r="AF883" s="12" t="s">
        <v>4382</v>
      </c>
      <c r="AG883" s="12" t="s">
        <v>4381</v>
      </c>
      <c r="AH883" s="12"/>
      <c r="AI883" s="12" t="s">
        <v>4320</v>
      </c>
      <c r="AJ883" s="12" t="s">
        <v>3306</v>
      </c>
      <c r="AK883" s="12" t="s">
        <v>4313</v>
      </c>
      <c r="AL883" s="12" t="s">
        <v>4312</v>
      </c>
    </row>
    <row r="884" spans="1:38" hidden="1" x14ac:dyDescent="0.25">
      <c r="A884" s="17">
        <v>860011153</v>
      </c>
      <c r="B884" s="14">
        <v>68422</v>
      </c>
      <c r="C884" s="12" t="s">
        <v>4320</v>
      </c>
      <c r="D884" s="12" t="s">
        <v>4380</v>
      </c>
      <c r="E884" s="12" t="s">
        <v>1002</v>
      </c>
      <c r="F884" s="3" t="s">
        <v>933</v>
      </c>
      <c r="G884" s="12" t="s">
        <v>932</v>
      </c>
      <c r="H884" s="12" t="s">
        <v>3588</v>
      </c>
      <c r="I884" s="12" t="s">
        <v>3587</v>
      </c>
      <c r="J884" s="12" t="s">
        <v>931</v>
      </c>
      <c r="K884" s="12" t="s">
        <v>930</v>
      </c>
      <c r="L884" s="12" t="s">
        <v>929</v>
      </c>
      <c r="M884" s="4">
        <v>6002000</v>
      </c>
      <c r="N884" s="4">
        <v>-6002000</v>
      </c>
      <c r="O884" s="4">
        <v>0</v>
      </c>
      <c r="P884" s="4">
        <v>0</v>
      </c>
      <c r="Q884" s="4">
        <v>0</v>
      </c>
      <c r="R884" s="68">
        <f t="shared" si="13"/>
        <v>0</v>
      </c>
      <c r="S884" s="3" t="s">
        <v>957</v>
      </c>
      <c r="T884" s="12" t="s">
        <v>6178</v>
      </c>
      <c r="U884" s="12" t="s">
        <v>3556</v>
      </c>
      <c r="V884" s="12" t="s">
        <v>3555</v>
      </c>
      <c r="W884" s="18"/>
      <c r="X884" s="18"/>
      <c r="Y884" s="18"/>
      <c r="Z884" s="18"/>
      <c r="AA884" s="18"/>
      <c r="AB884" s="12" t="s">
        <v>936</v>
      </c>
      <c r="AC884" s="13">
        <v>522</v>
      </c>
      <c r="AD884" s="12" t="s">
        <v>4379</v>
      </c>
      <c r="AE884" s="12"/>
      <c r="AF884" s="12"/>
      <c r="AG884" s="12"/>
      <c r="AH884" s="12"/>
      <c r="AI884" s="12" t="s">
        <v>4320</v>
      </c>
      <c r="AJ884" s="12" t="s">
        <v>3306</v>
      </c>
      <c r="AK884" s="12" t="s">
        <v>4313</v>
      </c>
      <c r="AL884" s="12" t="s">
        <v>4312</v>
      </c>
    </row>
    <row r="885" spans="1:38" hidden="1" x14ac:dyDescent="0.25">
      <c r="A885" s="17">
        <v>800227940</v>
      </c>
      <c r="B885" s="14">
        <v>68522</v>
      </c>
      <c r="C885" s="12" t="s">
        <v>4320</v>
      </c>
      <c r="D885" s="12" t="s">
        <v>4378</v>
      </c>
      <c r="E885" s="12" t="s">
        <v>934</v>
      </c>
      <c r="F885" s="3" t="s">
        <v>933</v>
      </c>
      <c r="G885" s="12" t="s">
        <v>932</v>
      </c>
      <c r="H885" s="12" t="s">
        <v>3588</v>
      </c>
      <c r="I885" s="12" t="s">
        <v>3587</v>
      </c>
      <c r="J885" s="12" t="s">
        <v>931</v>
      </c>
      <c r="K885" s="12" t="s">
        <v>930</v>
      </c>
      <c r="L885" s="12" t="s">
        <v>929</v>
      </c>
      <c r="M885" s="4">
        <v>14095800</v>
      </c>
      <c r="N885" s="4">
        <v>0</v>
      </c>
      <c r="O885" s="4">
        <v>14095800</v>
      </c>
      <c r="P885" s="4">
        <v>0</v>
      </c>
      <c r="Q885" s="4">
        <v>14095800</v>
      </c>
      <c r="R885" s="68">
        <f t="shared" si="13"/>
        <v>1</v>
      </c>
      <c r="S885" s="3" t="s">
        <v>957</v>
      </c>
      <c r="T885" s="12" t="s">
        <v>6168</v>
      </c>
      <c r="U885" s="12" t="s">
        <v>3676</v>
      </c>
      <c r="V885" s="12" t="s">
        <v>3555</v>
      </c>
      <c r="W885" s="18"/>
      <c r="X885" s="18"/>
      <c r="Y885" s="18"/>
      <c r="Z885" s="18"/>
      <c r="AA885" s="18"/>
      <c r="AB885" s="12" t="s">
        <v>936</v>
      </c>
      <c r="AC885" s="13">
        <v>522</v>
      </c>
      <c r="AD885" s="12" t="s">
        <v>3008</v>
      </c>
      <c r="AE885" s="12" t="s">
        <v>4377</v>
      </c>
      <c r="AF885" s="12" t="s">
        <v>4376</v>
      </c>
      <c r="AG885" s="12" t="s">
        <v>4375</v>
      </c>
      <c r="AH885" s="12"/>
      <c r="AI885" s="12" t="s">
        <v>4320</v>
      </c>
      <c r="AJ885" s="12" t="s">
        <v>3306</v>
      </c>
      <c r="AK885" s="12" t="s">
        <v>4313</v>
      </c>
      <c r="AL885" s="12" t="s">
        <v>4312</v>
      </c>
    </row>
    <row r="886" spans="1:38" hidden="1" x14ac:dyDescent="0.25">
      <c r="A886" s="17">
        <v>860066942</v>
      </c>
      <c r="B886" s="14">
        <v>68622</v>
      </c>
      <c r="C886" s="12" t="s">
        <v>4320</v>
      </c>
      <c r="D886" s="12" t="s">
        <v>4374</v>
      </c>
      <c r="E886" s="12" t="s">
        <v>934</v>
      </c>
      <c r="F886" s="3" t="s">
        <v>933</v>
      </c>
      <c r="G886" s="12" t="s">
        <v>932</v>
      </c>
      <c r="H886" s="12" t="s">
        <v>3580</v>
      </c>
      <c r="I886" s="12" t="s">
        <v>3579</v>
      </c>
      <c r="J886" s="12" t="s">
        <v>931</v>
      </c>
      <c r="K886" s="12" t="s">
        <v>930</v>
      </c>
      <c r="L886" s="12" t="s">
        <v>929</v>
      </c>
      <c r="M886" s="4">
        <v>25852900</v>
      </c>
      <c r="N886" s="4">
        <v>0</v>
      </c>
      <c r="O886" s="4">
        <v>25852900</v>
      </c>
      <c r="P886" s="4">
        <v>0</v>
      </c>
      <c r="Q886" s="4">
        <v>25852900</v>
      </c>
      <c r="R886" s="68">
        <f t="shared" si="13"/>
        <v>1</v>
      </c>
      <c r="S886" s="3" t="s">
        <v>957</v>
      </c>
      <c r="T886" s="12" t="s">
        <v>6133</v>
      </c>
      <c r="U886" s="12" t="s">
        <v>3639</v>
      </c>
      <c r="V886" s="12" t="s">
        <v>3555</v>
      </c>
      <c r="W886" s="18"/>
      <c r="X886" s="18"/>
      <c r="Y886" s="18"/>
      <c r="Z886" s="18"/>
      <c r="AA886" s="18"/>
      <c r="AB886" s="12" t="s">
        <v>936</v>
      </c>
      <c r="AC886" s="13">
        <v>522</v>
      </c>
      <c r="AD886" s="12" t="s">
        <v>3003</v>
      </c>
      <c r="AE886" s="12" t="s">
        <v>4373</v>
      </c>
      <c r="AF886" s="12" t="s">
        <v>4372</v>
      </c>
      <c r="AG886" s="12" t="s">
        <v>4371</v>
      </c>
      <c r="AH886" s="12"/>
      <c r="AI886" s="12" t="s">
        <v>4320</v>
      </c>
      <c r="AJ886" s="12" t="s">
        <v>3306</v>
      </c>
      <c r="AK886" s="12" t="s">
        <v>3736</v>
      </c>
      <c r="AL886" s="12" t="s">
        <v>4312</v>
      </c>
    </row>
    <row r="887" spans="1:38" hidden="1" x14ac:dyDescent="0.25">
      <c r="A887" s="17">
        <v>830003564</v>
      </c>
      <c r="B887" s="14">
        <v>68722</v>
      </c>
      <c r="C887" s="12" t="s">
        <v>4320</v>
      </c>
      <c r="D887" s="12" t="s">
        <v>4370</v>
      </c>
      <c r="E887" s="12" t="s">
        <v>934</v>
      </c>
      <c r="F887" s="3" t="s">
        <v>933</v>
      </c>
      <c r="G887" s="12" t="s">
        <v>932</v>
      </c>
      <c r="H887" s="12" t="s">
        <v>3580</v>
      </c>
      <c r="I887" s="12" t="s">
        <v>3579</v>
      </c>
      <c r="J887" s="12" t="s">
        <v>931</v>
      </c>
      <c r="K887" s="12" t="s">
        <v>930</v>
      </c>
      <c r="L887" s="12" t="s">
        <v>929</v>
      </c>
      <c r="M887" s="4">
        <v>9345000</v>
      </c>
      <c r="N887" s="4">
        <v>0</v>
      </c>
      <c r="O887" s="4">
        <v>9345000</v>
      </c>
      <c r="P887" s="4">
        <v>0</v>
      </c>
      <c r="Q887" s="4">
        <v>9345000</v>
      </c>
      <c r="R887" s="68">
        <f t="shared" si="13"/>
        <v>1</v>
      </c>
      <c r="S887" s="3" t="s">
        <v>957</v>
      </c>
      <c r="T887" s="12" t="s">
        <v>6148</v>
      </c>
      <c r="U887" s="12" t="s">
        <v>3659</v>
      </c>
      <c r="V887" s="12" t="s">
        <v>3555</v>
      </c>
      <c r="W887" s="18"/>
      <c r="X887" s="18"/>
      <c r="Y887" s="18"/>
      <c r="Z887" s="18"/>
      <c r="AA887" s="18"/>
      <c r="AB887" s="12" t="s">
        <v>936</v>
      </c>
      <c r="AC887" s="13">
        <v>522</v>
      </c>
      <c r="AD887" s="12" t="s">
        <v>4369</v>
      </c>
      <c r="AE887" s="12" t="s">
        <v>4368</v>
      </c>
      <c r="AF887" s="12" t="s">
        <v>4367</v>
      </c>
      <c r="AG887" s="12" t="s">
        <v>4366</v>
      </c>
      <c r="AH887" s="12"/>
      <c r="AI887" s="12" t="s">
        <v>4320</v>
      </c>
      <c r="AJ887" s="12" t="s">
        <v>3306</v>
      </c>
      <c r="AK887" s="12" t="s">
        <v>3736</v>
      </c>
      <c r="AL887" s="12" t="s">
        <v>4312</v>
      </c>
    </row>
    <row r="888" spans="1:38" hidden="1" x14ac:dyDescent="0.25">
      <c r="A888" s="17">
        <v>860066942</v>
      </c>
      <c r="B888" s="14">
        <v>68822</v>
      </c>
      <c r="C888" s="12" t="s">
        <v>4320</v>
      </c>
      <c r="D888" s="12" t="s">
        <v>4365</v>
      </c>
      <c r="E888" s="12" t="s">
        <v>934</v>
      </c>
      <c r="F888" s="3" t="s">
        <v>933</v>
      </c>
      <c r="G888" s="12" t="s">
        <v>932</v>
      </c>
      <c r="H888" s="12" t="s">
        <v>3641</v>
      </c>
      <c r="I888" s="12" t="s">
        <v>3640</v>
      </c>
      <c r="J888" s="12" t="s">
        <v>931</v>
      </c>
      <c r="K888" s="12" t="s">
        <v>930</v>
      </c>
      <c r="L888" s="12" t="s">
        <v>929</v>
      </c>
      <c r="M888" s="4">
        <v>43080700</v>
      </c>
      <c r="N888" s="4">
        <v>0</v>
      </c>
      <c r="O888" s="4">
        <v>43080700</v>
      </c>
      <c r="P888" s="4">
        <v>0</v>
      </c>
      <c r="Q888" s="4">
        <v>43080700</v>
      </c>
      <c r="R888" s="68">
        <f t="shared" si="13"/>
        <v>1</v>
      </c>
      <c r="S888" s="3" t="s">
        <v>957</v>
      </c>
      <c r="T888" s="12" t="s">
        <v>6133</v>
      </c>
      <c r="U888" s="12" t="s">
        <v>3639</v>
      </c>
      <c r="V888" s="12" t="s">
        <v>3555</v>
      </c>
      <c r="W888" s="18"/>
      <c r="X888" s="18"/>
      <c r="Y888" s="18"/>
      <c r="Z888" s="18"/>
      <c r="AA888" s="18"/>
      <c r="AB888" s="12" t="s">
        <v>936</v>
      </c>
      <c r="AC888" s="13">
        <v>522</v>
      </c>
      <c r="AD888" s="12" t="s">
        <v>4364</v>
      </c>
      <c r="AE888" s="12" t="s">
        <v>4363</v>
      </c>
      <c r="AF888" s="12" t="s">
        <v>4362</v>
      </c>
      <c r="AG888" s="12" t="s">
        <v>4361</v>
      </c>
      <c r="AH888" s="12"/>
      <c r="AI888" s="12" t="s">
        <v>4320</v>
      </c>
      <c r="AJ888" s="12" t="s">
        <v>3306</v>
      </c>
      <c r="AK888" s="12" t="s">
        <v>3736</v>
      </c>
      <c r="AL888" s="12" t="s">
        <v>4312</v>
      </c>
    </row>
    <row r="889" spans="1:38" hidden="1" x14ac:dyDescent="0.25">
      <c r="A889" s="17">
        <v>899999034</v>
      </c>
      <c r="B889" s="14">
        <v>68922</v>
      </c>
      <c r="C889" s="12" t="s">
        <v>4320</v>
      </c>
      <c r="D889" s="12" t="s">
        <v>4360</v>
      </c>
      <c r="E889" s="12" t="s">
        <v>934</v>
      </c>
      <c r="F889" s="3" t="s">
        <v>933</v>
      </c>
      <c r="G889" s="12" t="s">
        <v>932</v>
      </c>
      <c r="H889" s="12" t="s">
        <v>3634</v>
      </c>
      <c r="I889" s="12" t="s">
        <v>3633</v>
      </c>
      <c r="J889" s="12" t="s">
        <v>931</v>
      </c>
      <c r="K889" s="12" t="s">
        <v>930</v>
      </c>
      <c r="L889" s="12" t="s">
        <v>929</v>
      </c>
      <c r="M889" s="4">
        <v>21547100</v>
      </c>
      <c r="N889" s="4">
        <v>0</v>
      </c>
      <c r="O889" s="4">
        <v>21547100</v>
      </c>
      <c r="P889" s="4">
        <v>0</v>
      </c>
      <c r="Q889" s="4">
        <v>21547100</v>
      </c>
      <c r="R889" s="68">
        <f t="shared" si="13"/>
        <v>1</v>
      </c>
      <c r="S889" s="3" t="s">
        <v>957</v>
      </c>
      <c r="T889" s="12" t="s">
        <v>6128</v>
      </c>
      <c r="U889" s="12" t="s">
        <v>3632</v>
      </c>
      <c r="V889" s="12" t="s">
        <v>3555</v>
      </c>
      <c r="W889" s="18"/>
      <c r="X889" s="18"/>
      <c r="Y889" s="18"/>
      <c r="Z889" s="18"/>
      <c r="AA889" s="18"/>
      <c r="AB889" s="12" t="s">
        <v>936</v>
      </c>
      <c r="AC889" s="13">
        <v>522</v>
      </c>
      <c r="AD889" s="12" t="s">
        <v>4359</v>
      </c>
      <c r="AE889" s="12" t="s">
        <v>4358</v>
      </c>
      <c r="AF889" s="12" t="s">
        <v>4357</v>
      </c>
      <c r="AG889" s="12" t="s">
        <v>4356</v>
      </c>
      <c r="AH889" s="12"/>
      <c r="AI889" s="12" t="s">
        <v>4320</v>
      </c>
      <c r="AJ889" s="12" t="s">
        <v>3306</v>
      </c>
      <c r="AK889" s="12" t="s">
        <v>3736</v>
      </c>
      <c r="AL889" s="12" t="s">
        <v>4312</v>
      </c>
    </row>
    <row r="890" spans="1:38" hidden="1" x14ac:dyDescent="0.25">
      <c r="A890" s="17">
        <v>899999239</v>
      </c>
      <c r="B890" s="14">
        <v>69022</v>
      </c>
      <c r="C890" s="12" t="s">
        <v>4320</v>
      </c>
      <c r="D890" s="12" t="s">
        <v>4355</v>
      </c>
      <c r="E890" s="12" t="s">
        <v>934</v>
      </c>
      <c r="F890" s="3" t="s">
        <v>933</v>
      </c>
      <c r="G890" s="12" t="s">
        <v>932</v>
      </c>
      <c r="H890" s="12" t="s">
        <v>3626</v>
      </c>
      <c r="I890" s="12" t="s">
        <v>3625</v>
      </c>
      <c r="J890" s="12" t="s">
        <v>931</v>
      </c>
      <c r="K890" s="12" t="s">
        <v>930</v>
      </c>
      <c r="L890" s="12" t="s">
        <v>929</v>
      </c>
      <c r="M890" s="4">
        <v>32314000</v>
      </c>
      <c r="N890" s="4">
        <v>0</v>
      </c>
      <c r="O890" s="4">
        <v>32314000</v>
      </c>
      <c r="P890" s="4">
        <v>0</v>
      </c>
      <c r="Q890" s="4">
        <v>32314000</v>
      </c>
      <c r="R890" s="68">
        <f t="shared" si="13"/>
        <v>1</v>
      </c>
      <c r="S890" s="3" t="s">
        <v>957</v>
      </c>
      <c r="T890" s="12" t="s">
        <v>6123</v>
      </c>
      <c r="U890" s="12" t="s">
        <v>3624</v>
      </c>
      <c r="V890" s="12" t="s">
        <v>3555</v>
      </c>
      <c r="W890" s="18"/>
      <c r="X890" s="18"/>
      <c r="Y890" s="18"/>
      <c r="Z890" s="18"/>
      <c r="AA890" s="18"/>
      <c r="AB890" s="12" t="s">
        <v>936</v>
      </c>
      <c r="AC890" s="13">
        <v>522</v>
      </c>
      <c r="AD890" s="12" t="s">
        <v>4354</v>
      </c>
      <c r="AE890" s="12" t="s">
        <v>4353</v>
      </c>
      <c r="AF890" s="12" t="s">
        <v>4352</v>
      </c>
      <c r="AG890" s="12" t="s">
        <v>4351</v>
      </c>
      <c r="AH890" s="12"/>
      <c r="AI890" s="12" t="s">
        <v>4320</v>
      </c>
      <c r="AJ890" s="12" t="s">
        <v>3306</v>
      </c>
      <c r="AK890" s="12" t="s">
        <v>3736</v>
      </c>
      <c r="AL890" s="12" t="s">
        <v>4312</v>
      </c>
    </row>
    <row r="891" spans="1:38" hidden="1" x14ac:dyDescent="0.25">
      <c r="A891" s="17">
        <v>901037916</v>
      </c>
      <c r="B891" s="14">
        <v>69122</v>
      </c>
      <c r="C891" s="12" t="s">
        <v>4320</v>
      </c>
      <c r="D891" s="12" t="s">
        <v>4350</v>
      </c>
      <c r="E891" s="12" t="s">
        <v>934</v>
      </c>
      <c r="F891" s="3" t="s">
        <v>933</v>
      </c>
      <c r="G891" s="12" t="s">
        <v>932</v>
      </c>
      <c r="H891" s="12" t="s">
        <v>3580</v>
      </c>
      <c r="I891" s="12" t="s">
        <v>3579</v>
      </c>
      <c r="J891" s="12" t="s">
        <v>931</v>
      </c>
      <c r="K891" s="12" t="s">
        <v>930</v>
      </c>
      <c r="L891" s="12" t="s">
        <v>929</v>
      </c>
      <c r="M891" s="4">
        <v>250100</v>
      </c>
      <c r="N891" s="4">
        <v>0</v>
      </c>
      <c r="O891" s="4">
        <v>250100</v>
      </c>
      <c r="P891" s="4">
        <v>0</v>
      </c>
      <c r="Q891" s="4">
        <v>250100</v>
      </c>
      <c r="R891" s="68">
        <f t="shared" si="13"/>
        <v>1</v>
      </c>
      <c r="S891" s="3" t="s">
        <v>957</v>
      </c>
      <c r="T891" s="12" t="s">
        <v>6143</v>
      </c>
      <c r="U891" s="12" t="s">
        <v>3654</v>
      </c>
      <c r="V891" s="12" t="s">
        <v>3555</v>
      </c>
      <c r="W891" s="18"/>
      <c r="X891" s="18"/>
      <c r="Y891" s="18"/>
      <c r="Z891" s="18"/>
      <c r="AA891" s="18"/>
      <c r="AB891" s="12" t="s">
        <v>936</v>
      </c>
      <c r="AC891" s="13">
        <v>522</v>
      </c>
      <c r="AD891" s="12" t="s">
        <v>4349</v>
      </c>
      <c r="AE891" s="12" t="s">
        <v>4348</v>
      </c>
      <c r="AF891" s="12" t="s">
        <v>4347</v>
      </c>
      <c r="AG891" s="12" t="s">
        <v>4346</v>
      </c>
      <c r="AH891" s="12"/>
      <c r="AI891" s="12" t="s">
        <v>4320</v>
      </c>
      <c r="AJ891" s="12" t="s">
        <v>3306</v>
      </c>
      <c r="AK891" s="12" t="s">
        <v>3736</v>
      </c>
      <c r="AL891" s="12" t="s">
        <v>4312</v>
      </c>
    </row>
    <row r="892" spans="1:38" hidden="1" x14ac:dyDescent="0.25">
      <c r="A892" s="17">
        <v>800229739</v>
      </c>
      <c r="B892" s="14">
        <v>69222</v>
      </c>
      <c r="C892" s="12" t="s">
        <v>4320</v>
      </c>
      <c r="D892" s="12" t="s">
        <v>4345</v>
      </c>
      <c r="E892" s="12" t="s">
        <v>934</v>
      </c>
      <c r="F892" s="3" t="s">
        <v>933</v>
      </c>
      <c r="G892" s="12" t="s">
        <v>932</v>
      </c>
      <c r="H892" s="12" t="s">
        <v>3588</v>
      </c>
      <c r="I892" s="12" t="s">
        <v>3587</v>
      </c>
      <c r="J892" s="12" t="s">
        <v>931</v>
      </c>
      <c r="K892" s="12" t="s">
        <v>930</v>
      </c>
      <c r="L892" s="12" t="s">
        <v>929</v>
      </c>
      <c r="M892" s="4">
        <v>14042100</v>
      </c>
      <c r="N892" s="4">
        <v>0</v>
      </c>
      <c r="O892" s="4">
        <v>14042100</v>
      </c>
      <c r="P892" s="4">
        <v>0</v>
      </c>
      <c r="Q892" s="4">
        <v>14042100</v>
      </c>
      <c r="R892" s="68">
        <f t="shared" si="13"/>
        <v>1</v>
      </c>
      <c r="S892" s="3" t="s">
        <v>957</v>
      </c>
      <c r="T892" s="12" t="s">
        <v>6113</v>
      </c>
      <c r="U892" s="12" t="s">
        <v>3613</v>
      </c>
      <c r="V892" s="12" t="s">
        <v>3555</v>
      </c>
      <c r="W892" s="18"/>
      <c r="X892" s="18"/>
      <c r="Y892" s="18"/>
      <c r="Z892" s="18"/>
      <c r="AA892" s="18"/>
      <c r="AB892" s="12" t="s">
        <v>936</v>
      </c>
      <c r="AC892" s="13">
        <v>522</v>
      </c>
      <c r="AD892" s="12" t="s">
        <v>4344</v>
      </c>
      <c r="AE892" s="12" t="s">
        <v>4343</v>
      </c>
      <c r="AF892" s="12" t="s">
        <v>4342</v>
      </c>
      <c r="AG892" s="12" t="s">
        <v>4341</v>
      </c>
      <c r="AH892" s="12"/>
      <c r="AI892" s="12" t="s">
        <v>4320</v>
      </c>
      <c r="AJ892" s="12" t="s">
        <v>3306</v>
      </c>
      <c r="AK892" s="12" t="s">
        <v>3736</v>
      </c>
      <c r="AL892" s="12" t="s">
        <v>4312</v>
      </c>
    </row>
    <row r="893" spans="1:38" hidden="1" x14ac:dyDescent="0.25">
      <c r="A893" s="17">
        <v>800253055</v>
      </c>
      <c r="B893" s="14">
        <v>69322</v>
      </c>
      <c r="C893" s="12" t="s">
        <v>4320</v>
      </c>
      <c r="D893" s="12" t="s">
        <v>4340</v>
      </c>
      <c r="E893" s="12" t="s">
        <v>934</v>
      </c>
      <c r="F893" s="3" t="s">
        <v>933</v>
      </c>
      <c r="G893" s="12" t="s">
        <v>932</v>
      </c>
      <c r="H893" s="12" t="s">
        <v>3588</v>
      </c>
      <c r="I893" s="12" t="s">
        <v>3587</v>
      </c>
      <c r="J893" s="12" t="s">
        <v>931</v>
      </c>
      <c r="K893" s="12" t="s">
        <v>930</v>
      </c>
      <c r="L893" s="12" t="s">
        <v>929</v>
      </c>
      <c r="M893" s="4">
        <v>5526600</v>
      </c>
      <c r="N893" s="4">
        <v>0</v>
      </c>
      <c r="O893" s="4">
        <v>5526600</v>
      </c>
      <c r="P893" s="4">
        <v>0</v>
      </c>
      <c r="Q893" s="4">
        <v>5526600</v>
      </c>
      <c r="R893" s="68">
        <f t="shared" si="13"/>
        <v>1</v>
      </c>
      <c r="S893" s="3" t="s">
        <v>957</v>
      </c>
      <c r="T893" s="12" t="s">
        <v>6100</v>
      </c>
      <c r="U893" s="12" t="s">
        <v>3586</v>
      </c>
      <c r="V893" s="12" t="s">
        <v>3555</v>
      </c>
      <c r="W893" s="18"/>
      <c r="X893" s="18"/>
      <c r="Y893" s="18"/>
      <c r="Z893" s="18"/>
      <c r="AA893" s="18"/>
      <c r="AB893" s="12" t="s">
        <v>936</v>
      </c>
      <c r="AC893" s="13">
        <v>522</v>
      </c>
      <c r="AD893" s="12" t="s">
        <v>4339</v>
      </c>
      <c r="AE893" s="12" t="s">
        <v>4338</v>
      </c>
      <c r="AF893" s="12" t="s">
        <v>4337</v>
      </c>
      <c r="AG893" s="12" t="s">
        <v>4336</v>
      </c>
      <c r="AH893" s="12"/>
      <c r="AI893" s="12" t="s">
        <v>4320</v>
      </c>
      <c r="AJ893" s="12" t="s">
        <v>3306</v>
      </c>
      <c r="AK893" s="12" t="s">
        <v>3736</v>
      </c>
      <c r="AL893" s="12" t="s">
        <v>4312</v>
      </c>
    </row>
    <row r="894" spans="1:38" hidden="1" x14ac:dyDescent="0.25">
      <c r="A894" s="17">
        <v>800130907</v>
      </c>
      <c r="B894" s="14">
        <v>69422</v>
      </c>
      <c r="C894" s="12" t="s">
        <v>4320</v>
      </c>
      <c r="D894" s="12" t="s">
        <v>4335</v>
      </c>
      <c r="E894" s="12" t="s">
        <v>934</v>
      </c>
      <c r="F894" s="3" t="s">
        <v>933</v>
      </c>
      <c r="G894" s="12" t="s">
        <v>932</v>
      </c>
      <c r="H894" s="12" t="s">
        <v>3580</v>
      </c>
      <c r="I894" s="12" t="s">
        <v>3579</v>
      </c>
      <c r="J894" s="12" t="s">
        <v>931</v>
      </c>
      <c r="K894" s="12" t="s">
        <v>930</v>
      </c>
      <c r="L894" s="12" t="s">
        <v>929</v>
      </c>
      <c r="M894" s="4">
        <v>5543000</v>
      </c>
      <c r="N894" s="4">
        <v>0</v>
      </c>
      <c r="O894" s="4">
        <v>5543000</v>
      </c>
      <c r="P894" s="4">
        <v>0</v>
      </c>
      <c r="Q894" s="4">
        <v>5543000</v>
      </c>
      <c r="R894" s="68">
        <f t="shared" si="13"/>
        <v>1</v>
      </c>
      <c r="S894" s="3" t="s">
        <v>957</v>
      </c>
      <c r="T894" s="12" t="s">
        <v>6109</v>
      </c>
      <c r="U894" s="12" t="s">
        <v>3600</v>
      </c>
      <c r="V894" s="12" t="s">
        <v>3555</v>
      </c>
      <c r="W894" s="18"/>
      <c r="X894" s="18"/>
      <c r="Y894" s="18"/>
      <c r="Z894" s="18"/>
      <c r="AA894" s="18"/>
      <c r="AB894" s="12" t="s">
        <v>936</v>
      </c>
      <c r="AC894" s="13">
        <v>522</v>
      </c>
      <c r="AD894" s="12" t="s">
        <v>4334</v>
      </c>
      <c r="AE894" s="12" t="s">
        <v>4333</v>
      </c>
      <c r="AF894" s="12" t="s">
        <v>4332</v>
      </c>
      <c r="AG894" s="12" t="s">
        <v>4331</v>
      </c>
      <c r="AH894" s="12"/>
      <c r="AI894" s="12" t="s">
        <v>4320</v>
      </c>
      <c r="AJ894" s="12" t="s">
        <v>3306</v>
      </c>
      <c r="AK894" s="12" t="s">
        <v>3736</v>
      </c>
      <c r="AL894" s="12" t="s">
        <v>4312</v>
      </c>
    </row>
    <row r="895" spans="1:38" hidden="1" x14ac:dyDescent="0.25">
      <c r="A895" s="17">
        <v>899999284</v>
      </c>
      <c r="B895" s="14">
        <v>69522</v>
      </c>
      <c r="C895" s="12" t="s">
        <v>4320</v>
      </c>
      <c r="D895" s="12" t="s">
        <v>4330</v>
      </c>
      <c r="E895" s="12" t="s">
        <v>934</v>
      </c>
      <c r="F895" s="3" t="s">
        <v>933</v>
      </c>
      <c r="G895" s="12" t="s">
        <v>932</v>
      </c>
      <c r="H895" s="12" t="s">
        <v>3607</v>
      </c>
      <c r="I895" s="12" t="s">
        <v>3606</v>
      </c>
      <c r="J895" s="12" t="s">
        <v>931</v>
      </c>
      <c r="K895" s="12" t="s">
        <v>930</v>
      </c>
      <c r="L895" s="12" t="s">
        <v>929</v>
      </c>
      <c r="M895" s="4">
        <v>109250933</v>
      </c>
      <c r="N895" s="4">
        <v>0</v>
      </c>
      <c r="O895" s="4">
        <v>109250933</v>
      </c>
      <c r="P895" s="4">
        <v>0</v>
      </c>
      <c r="Q895" s="4">
        <v>109250933</v>
      </c>
      <c r="R895" s="68">
        <f t="shared" si="13"/>
        <v>1</v>
      </c>
      <c r="S895" s="3" t="s">
        <v>957</v>
      </c>
      <c r="T895" s="12" t="s">
        <v>6213</v>
      </c>
      <c r="U895" s="12" t="s">
        <v>3247</v>
      </c>
      <c r="V895" s="12" t="s">
        <v>927</v>
      </c>
      <c r="W895" s="12" t="s">
        <v>955</v>
      </c>
      <c r="X895" s="12" t="s">
        <v>3246</v>
      </c>
      <c r="Y895" s="12" t="s">
        <v>925</v>
      </c>
      <c r="Z895" s="12" t="s">
        <v>979</v>
      </c>
      <c r="AA895" s="12" t="s">
        <v>978</v>
      </c>
      <c r="AB895" s="12" t="s">
        <v>936</v>
      </c>
      <c r="AC895" s="13">
        <v>522</v>
      </c>
      <c r="AD895" s="12" t="s">
        <v>4329</v>
      </c>
      <c r="AE895" s="12" t="s">
        <v>2863</v>
      </c>
      <c r="AF895" s="12" t="s">
        <v>4328</v>
      </c>
      <c r="AG895" s="12" t="s">
        <v>4327</v>
      </c>
      <c r="AH895" s="12"/>
      <c r="AI895" s="12" t="s">
        <v>4320</v>
      </c>
      <c r="AJ895" s="12" t="s">
        <v>3306</v>
      </c>
      <c r="AK895" s="12" t="s">
        <v>3736</v>
      </c>
      <c r="AL895" s="12" t="s">
        <v>4312</v>
      </c>
    </row>
    <row r="896" spans="1:38" hidden="1" x14ac:dyDescent="0.25">
      <c r="A896" s="17">
        <v>800170433</v>
      </c>
      <c r="B896" s="14">
        <v>69622</v>
      </c>
      <c r="C896" s="12" t="s">
        <v>4320</v>
      </c>
      <c r="D896" s="12" t="s">
        <v>4326</v>
      </c>
      <c r="E896" s="12" t="s">
        <v>934</v>
      </c>
      <c r="F896" s="3" t="s">
        <v>933</v>
      </c>
      <c r="G896" s="12" t="s">
        <v>932</v>
      </c>
      <c r="H896" s="12" t="s">
        <v>967</v>
      </c>
      <c r="I896" s="12" t="s">
        <v>966</v>
      </c>
      <c r="J896" s="12" t="s">
        <v>931</v>
      </c>
      <c r="K896" s="12" t="s">
        <v>930</v>
      </c>
      <c r="L896" s="12" t="s">
        <v>929</v>
      </c>
      <c r="M896" s="4">
        <v>1665436.4</v>
      </c>
      <c r="N896" s="4">
        <v>0</v>
      </c>
      <c r="O896" s="4">
        <v>1665436.4</v>
      </c>
      <c r="P896" s="4">
        <v>0.4</v>
      </c>
      <c r="Q896" s="4">
        <v>1665436</v>
      </c>
      <c r="R896" s="68">
        <f t="shared" si="13"/>
        <v>0.99999975982271083</v>
      </c>
      <c r="S896" s="3" t="s">
        <v>957</v>
      </c>
      <c r="T896" s="12" t="s">
        <v>5989</v>
      </c>
      <c r="U896" s="12" t="s">
        <v>956</v>
      </c>
      <c r="V896" s="12" t="s">
        <v>927</v>
      </c>
      <c r="W896" s="12" t="s">
        <v>955</v>
      </c>
      <c r="X896" s="12" t="s">
        <v>954</v>
      </c>
      <c r="Y896" s="12" t="s">
        <v>925</v>
      </c>
      <c r="Z896" s="12" t="s">
        <v>953</v>
      </c>
      <c r="AA896" s="12" t="s">
        <v>952</v>
      </c>
      <c r="AB896" s="12" t="s">
        <v>936</v>
      </c>
      <c r="AC896" s="13">
        <v>522</v>
      </c>
      <c r="AD896" s="12" t="s">
        <v>4325</v>
      </c>
      <c r="AE896" s="12" t="s">
        <v>4324</v>
      </c>
      <c r="AF896" s="12" t="s">
        <v>4323</v>
      </c>
      <c r="AG896" s="12" t="s">
        <v>4322</v>
      </c>
      <c r="AH896" s="12"/>
      <c r="AI896" s="12" t="s">
        <v>4320</v>
      </c>
      <c r="AJ896" s="12" t="s">
        <v>3306</v>
      </c>
      <c r="AK896" s="12" t="s">
        <v>3736</v>
      </c>
      <c r="AL896" s="12" t="s">
        <v>4321</v>
      </c>
    </row>
    <row r="897" spans="1:38" hidden="1" x14ac:dyDescent="0.25">
      <c r="A897" s="17">
        <v>860011153</v>
      </c>
      <c r="B897" s="14">
        <v>69822</v>
      </c>
      <c r="C897" s="12" t="s">
        <v>4314</v>
      </c>
      <c r="D897" s="12" t="s">
        <v>4319</v>
      </c>
      <c r="E897" s="12" t="s">
        <v>934</v>
      </c>
      <c r="F897" s="3" t="s">
        <v>933</v>
      </c>
      <c r="G897" s="12" t="s">
        <v>932</v>
      </c>
      <c r="H897" s="12" t="s">
        <v>3687</v>
      </c>
      <c r="I897" s="12" t="s">
        <v>3686</v>
      </c>
      <c r="J897" s="12" t="s">
        <v>931</v>
      </c>
      <c r="K897" s="12" t="s">
        <v>930</v>
      </c>
      <c r="L897" s="12" t="s">
        <v>929</v>
      </c>
      <c r="M897" s="4">
        <v>6002000</v>
      </c>
      <c r="N897" s="4">
        <v>0</v>
      </c>
      <c r="O897" s="4">
        <v>6002000</v>
      </c>
      <c r="P897" s="4">
        <v>0</v>
      </c>
      <c r="Q897" s="4">
        <v>6002000</v>
      </c>
      <c r="R897" s="68">
        <f t="shared" si="13"/>
        <v>1</v>
      </c>
      <c r="S897" s="3" t="s">
        <v>957</v>
      </c>
      <c r="T897" s="12" t="s">
        <v>6178</v>
      </c>
      <c r="U897" s="12" t="s">
        <v>3556</v>
      </c>
      <c r="V897" s="12" t="s">
        <v>3555</v>
      </c>
      <c r="W897" s="18"/>
      <c r="X897" s="18"/>
      <c r="Y897" s="18"/>
      <c r="Z897" s="18"/>
      <c r="AA897" s="18"/>
      <c r="AB897" s="12" t="s">
        <v>936</v>
      </c>
      <c r="AC897" s="13">
        <v>522</v>
      </c>
      <c r="AD897" s="12" t="s">
        <v>4318</v>
      </c>
      <c r="AE897" s="12" t="s">
        <v>4317</v>
      </c>
      <c r="AF897" s="12" t="s">
        <v>4316</v>
      </c>
      <c r="AG897" s="12" t="s">
        <v>4315</v>
      </c>
      <c r="AH897" s="12"/>
      <c r="AI897" s="12" t="s">
        <v>4314</v>
      </c>
      <c r="AJ897" s="12" t="s">
        <v>3306</v>
      </c>
      <c r="AK897" s="12" t="s">
        <v>4313</v>
      </c>
      <c r="AL897" s="12" t="s">
        <v>4312</v>
      </c>
    </row>
    <row r="898" spans="1:38" hidden="1" x14ac:dyDescent="0.25">
      <c r="A898" s="17">
        <v>52780086</v>
      </c>
      <c r="B898" s="14">
        <v>70222</v>
      </c>
      <c r="C898" s="12" t="s">
        <v>4292</v>
      </c>
      <c r="D898" s="12" t="s">
        <v>4311</v>
      </c>
      <c r="E898" s="12" t="s">
        <v>934</v>
      </c>
      <c r="F898" s="3" t="s">
        <v>933</v>
      </c>
      <c r="G898" s="12" t="s">
        <v>932</v>
      </c>
      <c r="H898" s="12" t="s">
        <v>1141</v>
      </c>
      <c r="I898" s="12" t="s">
        <v>1140</v>
      </c>
      <c r="J898" s="12" t="s">
        <v>931</v>
      </c>
      <c r="K898" s="12" t="s">
        <v>930</v>
      </c>
      <c r="L898" s="12" t="s">
        <v>929</v>
      </c>
      <c r="M898" s="4">
        <v>10270763</v>
      </c>
      <c r="N898" s="4">
        <v>0</v>
      </c>
      <c r="O898" s="4">
        <v>10270763</v>
      </c>
      <c r="P898" s="4">
        <v>6419227</v>
      </c>
      <c r="Q898" s="4">
        <v>3851536</v>
      </c>
      <c r="R898" s="68">
        <f t="shared" si="13"/>
        <v>0.37499998782953126</v>
      </c>
      <c r="S898" s="3" t="s">
        <v>928</v>
      </c>
      <c r="T898" s="12" t="s">
        <v>7203</v>
      </c>
      <c r="U898" s="12" t="s">
        <v>4310</v>
      </c>
      <c r="V898" s="12" t="s">
        <v>927</v>
      </c>
      <c r="W898" s="12" t="s">
        <v>926</v>
      </c>
      <c r="X898" s="12" t="s">
        <v>4309</v>
      </c>
      <c r="Y898" s="12" t="s">
        <v>925</v>
      </c>
      <c r="Z898" s="12" t="s">
        <v>979</v>
      </c>
      <c r="AA898" s="12" t="s">
        <v>978</v>
      </c>
      <c r="AB898" s="12" t="s">
        <v>1529</v>
      </c>
      <c r="AC898" s="13">
        <v>18222</v>
      </c>
      <c r="AD898" s="12" t="s">
        <v>2951</v>
      </c>
      <c r="AE898" s="12" t="s">
        <v>7202</v>
      </c>
      <c r="AF898" s="12" t="s">
        <v>7201</v>
      </c>
      <c r="AG898" s="12" t="s">
        <v>7200</v>
      </c>
      <c r="AH898" s="12"/>
      <c r="AI898" s="12" t="s">
        <v>4292</v>
      </c>
      <c r="AJ898" s="12" t="s">
        <v>1083</v>
      </c>
      <c r="AK898" s="12" t="s">
        <v>2721</v>
      </c>
      <c r="AL898" s="12" t="s">
        <v>4308</v>
      </c>
    </row>
    <row r="899" spans="1:38" hidden="1" x14ac:dyDescent="0.25">
      <c r="A899" s="17">
        <v>800170433</v>
      </c>
      <c r="B899" s="14">
        <v>70422</v>
      </c>
      <c r="C899" s="12" t="s">
        <v>4292</v>
      </c>
      <c r="D899" s="12" t="s">
        <v>4307</v>
      </c>
      <c r="E899" s="12" t="s">
        <v>934</v>
      </c>
      <c r="F899" s="3" t="s">
        <v>933</v>
      </c>
      <c r="G899" s="12" t="s">
        <v>932</v>
      </c>
      <c r="H899" s="12" t="s">
        <v>963</v>
      </c>
      <c r="I899" s="12" t="s">
        <v>962</v>
      </c>
      <c r="J899" s="12" t="s">
        <v>931</v>
      </c>
      <c r="K899" s="12" t="s">
        <v>930</v>
      </c>
      <c r="L899" s="12" t="s">
        <v>929</v>
      </c>
      <c r="M899" s="4">
        <v>1521854</v>
      </c>
      <c r="N899" s="4">
        <v>0</v>
      </c>
      <c r="O899" s="4">
        <v>1521854</v>
      </c>
      <c r="P899" s="4">
        <v>0</v>
      </c>
      <c r="Q899" s="4">
        <v>1521854</v>
      </c>
      <c r="R899" s="68">
        <f t="shared" ref="R899:R962" si="14">+IFERROR(Q899/O899,0)</f>
        <v>1</v>
      </c>
      <c r="S899" s="3" t="s">
        <v>957</v>
      </c>
      <c r="T899" s="12" t="s">
        <v>5989</v>
      </c>
      <c r="U899" s="12" t="s">
        <v>956</v>
      </c>
      <c r="V899" s="12" t="s">
        <v>927</v>
      </c>
      <c r="W899" s="12" t="s">
        <v>955</v>
      </c>
      <c r="X899" s="12" t="s">
        <v>954</v>
      </c>
      <c r="Y899" s="12" t="s">
        <v>925</v>
      </c>
      <c r="Z899" s="12" t="s">
        <v>953</v>
      </c>
      <c r="AA899" s="12" t="s">
        <v>952</v>
      </c>
      <c r="AB899" s="12" t="s">
        <v>936</v>
      </c>
      <c r="AC899" s="13">
        <v>522</v>
      </c>
      <c r="AD899" s="12" t="s">
        <v>4306</v>
      </c>
      <c r="AE899" s="12" t="s">
        <v>4305</v>
      </c>
      <c r="AF899" s="12" t="s">
        <v>4304</v>
      </c>
      <c r="AG899" s="12" t="s">
        <v>4303</v>
      </c>
      <c r="AH899" s="12"/>
      <c r="AI899" s="12" t="s">
        <v>4292</v>
      </c>
      <c r="AJ899" s="12" t="s">
        <v>950</v>
      </c>
      <c r="AK899" s="12" t="s">
        <v>4302</v>
      </c>
      <c r="AL899" s="12" t="s">
        <v>4301</v>
      </c>
    </row>
    <row r="900" spans="1:38" hidden="1" x14ac:dyDescent="0.25">
      <c r="A900" s="17">
        <v>830122566</v>
      </c>
      <c r="B900" s="14">
        <v>70622</v>
      </c>
      <c r="C900" s="12" t="s">
        <v>4236</v>
      </c>
      <c r="D900" s="12" t="s">
        <v>4300</v>
      </c>
      <c r="E900" s="12" t="s">
        <v>934</v>
      </c>
      <c r="F900" s="3" t="s">
        <v>933</v>
      </c>
      <c r="G900" s="12" t="s">
        <v>932</v>
      </c>
      <c r="H900" s="12" t="s">
        <v>982</v>
      </c>
      <c r="I900" s="12" t="s">
        <v>981</v>
      </c>
      <c r="J900" s="12" t="s">
        <v>931</v>
      </c>
      <c r="K900" s="12" t="s">
        <v>930</v>
      </c>
      <c r="L900" s="12" t="s">
        <v>929</v>
      </c>
      <c r="M900" s="4">
        <v>3609922</v>
      </c>
      <c r="N900" s="4">
        <v>0</v>
      </c>
      <c r="O900" s="4">
        <v>3609922</v>
      </c>
      <c r="P900" s="4">
        <v>0</v>
      </c>
      <c r="Q900" s="4">
        <v>3609922</v>
      </c>
      <c r="R900" s="68">
        <f t="shared" si="14"/>
        <v>1</v>
      </c>
      <c r="S900" s="3" t="s">
        <v>957</v>
      </c>
      <c r="T900" s="12" t="s">
        <v>6061</v>
      </c>
      <c r="U900" s="12" t="s">
        <v>980</v>
      </c>
      <c r="V900" s="12" t="s">
        <v>927</v>
      </c>
      <c r="W900" s="12" t="s">
        <v>955</v>
      </c>
      <c r="X900" s="12" t="s">
        <v>3513</v>
      </c>
      <c r="Y900" s="12" t="s">
        <v>995</v>
      </c>
      <c r="Z900" s="12" t="s">
        <v>979</v>
      </c>
      <c r="AA900" s="12" t="s">
        <v>978</v>
      </c>
      <c r="AB900" s="12" t="s">
        <v>2637</v>
      </c>
      <c r="AC900" s="13">
        <v>8222</v>
      </c>
      <c r="AD900" s="12" t="s">
        <v>4299</v>
      </c>
      <c r="AE900" s="12" t="s">
        <v>4298</v>
      </c>
      <c r="AF900" s="12" t="s">
        <v>4297</v>
      </c>
      <c r="AG900" s="12" t="s">
        <v>4296</v>
      </c>
      <c r="AH900" s="12"/>
      <c r="AI900" s="12" t="s">
        <v>4236</v>
      </c>
      <c r="AJ900" s="12" t="s">
        <v>950</v>
      </c>
      <c r="AK900" s="12" t="s">
        <v>4295</v>
      </c>
      <c r="AL900" s="12" t="s">
        <v>4294</v>
      </c>
    </row>
    <row r="901" spans="1:38" hidden="1" x14ac:dyDescent="0.25">
      <c r="A901" s="17">
        <v>1030623881</v>
      </c>
      <c r="B901" s="14">
        <v>72122</v>
      </c>
      <c r="C901" s="12" t="s">
        <v>4287</v>
      </c>
      <c r="D901" s="12" t="s">
        <v>4291</v>
      </c>
      <c r="E901" s="12" t="s">
        <v>934</v>
      </c>
      <c r="F901" s="3" t="s">
        <v>933</v>
      </c>
      <c r="G901" s="12" t="s">
        <v>932</v>
      </c>
      <c r="H901" s="12" t="s">
        <v>1092</v>
      </c>
      <c r="I901" s="12" t="s">
        <v>1091</v>
      </c>
      <c r="J901" s="12" t="s">
        <v>931</v>
      </c>
      <c r="K901" s="12" t="s">
        <v>930</v>
      </c>
      <c r="L901" s="12" t="s">
        <v>929</v>
      </c>
      <c r="M901" s="4">
        <v>30998528</v>
      </c>
      <c r="N901" s="4">
        <v>0</v>
      </c>
      <c r="O901" s="4">
        <v>30998528</v>
      </c>
      <c r="P901" s="4">
        <v>12399411</v>
      </c>
      <c r="Q901" s="4">
        <v>18599117</v>
      </c>
      <c r="R901" s="68">
        <f t="shared" si="14"/>
        <v>0.60000000645191931</v>
      </c>
      <c r="S901" s="3" t="s">
        <v>928</v>
      </c>
      <c r="T901" s="12" t="s">
        <v>7199</v>
      </c>
      <c r="U901" s="12" t="s">
        <v>4290</v>
      </c>
      <c r="V901" s="12" t="s">
        <v>927</v>
      </c>
      <c r="W901" s="12" t="s">
        <v>926</v>
      </c>
      <c r="X901" s="12" t="s">
        <v>4289</v>
      </c>
      <c r="Y901" s="12" t="s">
        <v>925</v>
      </c>
      <c r="Z901" s="12" t="s">
        <v>1015</v>
      </c>
      <c r="AA901" s="12" t="s">
        <v>1014</v>
      </c>
      <c r="AB901" s="12" t="s">
        <v>2467</v>
      </c>
      <c r="AC901" s="13">
        <v>7822</v>
      </c>
      <c r="AD901" s="12" t="s">
        <v>4288</v>
      </c>
      <c r="AE901" s="12" t="s">
        <v>7198</v>
      </c>
      <c r="AF901" s="12" t="s">
        <v>7197</v>
      </c>
      <c r="AG901" s="12" t="s">
        <v>7196</v>
      </c>
      <c r="AH901" s="12"/>
      <c r="AI901" s="12" t="s">
        <v>4287</v>
      </c>
      <c r="AJ901" s="12" t="s">
        <v>1083</v>
      </c>
      <c r="AK901" s="12" t="s">
        <v>2465</v>
      </c>
      <c r="AL901" s="12" t="s">
        <v>4286</v>
      </c>
    </row>
    <row r="902" spans="1:38" hidden="1" x14ac:dyDescent="0.25">
      <c r="A902" s="17">
        <v>800170433</v>
      </c>
      <c r="B902" s="14">
        <v>72222</v>
      </c>
      <c r="C902" s="12" t="s">
        <v>4240</v>
      </c>
      <c r="D902" s="12" t="s">
        <v>4285</v>
      </c>
      <c r="E902" s="12" t="s">
        <v>934</v>
      </c>
      <c r="F902" s="3" t="s">
        <v>933</v>
      </c>
      <c r="G902" s="12" t="s">
        <v>932</v>
      </c>
      <c r="H902" s="12" t="s">
        <v>3231</v>
      </c>
      <c r="I902" s="12" t="s">
        <v>3230</v>
      </c>
      <c r="J902" s="12" t="s">
        <v>931</v>
      </c>
      <c r="K902" s="12" t="s">
        <v>930</v>
      </c>
      <c r="L902" s="12" t="s">
        <v>929</v>
      </c>
      <c r="M902" s="4">
        <v>88688</v>
      </c>
      <c r="N902" s="4">
        <v>0</v>
      </c>
      <c r="O902" s="4">
        <v>88688</v>
      </c>
      <c r="P902" s="4">
        <v>0</v>
      </c>
      <c r="Q902" s="4">
        <v>88688</v>
      </c>
      <c r="R902" s="68">
        <f t="shared" si="14"/>
        <v>1</v>
      </c>
      <c r="S902" s="3" t="s">
        <v>957</v>
      </c>
      <c r="T902" s="12" t="s">
        <v>5989</v>
      </c>
      <c r="U902" s="12" t="s">
        <v>956</v>
      </c>
      <c r="V902" s="12" t="s">
        <v>927</v>
      </c>
      <c r="W902" s="12" t="s">
        <v>955</v>
      </c>
      <c r="X902" s="12" t="s">
        <v>954</v>
      </c>
      <c r="Y902" s="12" t="s">
        <v>925</v>
      </c>
      <c r="Z902" s="12" t="s">
        <v>953</v>
      </c>
      <c r="AA902" s="12" t="s">
        <v>952</v>
      </c>
      <c r="AB902" s="12" t="s">
        <v>4284</v>
      </c>
      <c r="AC902" s="13">
        <v>47122</v>
      </c>
      <c r="AD902" s="12" t="s">
        <v>2941</v>
      </c>
      <c r="AE902" s="12" t="s">
        <v>4237</v>
      </c>
      <c r="AF902" s="12" t="s">
        <v>4283</v>
      </c>
      <c r="AG902" s="12" t="s">
        <v>4282</v>
      </c>
      <c r="AH902" s="12"/>
      <c r="AI902" s="12" t="s">
        <v>4240</v>
      </c>
      <c r="AJ902" s="12" t="s">
        <v>950</v>
      </c>
      <c r="AK902" s="12" t="s">
        <v>3305</v>
      </c>
      <c r="AL902" s="12" t="s">
        <v>4281</v>
      </c>
    </row>
    <row r="903" spans="1:38" hidden="1" x14ac:dyDescent="0.25">
      <c r="A903" s="17">
        <v>830068050</v>
      </c>
      <c r="B903" s="14">
        <v>72322</v>
      </c>
      <c r="C903" s="12" t="s">
        <v>4240</v>
      </c>
      <c r="D903" s="12" t="s">
        <v>4280</v>
      </c>
      <c r="E903" s="12" t="s">
        <v>934</v>
      </c>
      <c r="F903" s="3" t="s">
        <v>933</v>
      </c>
      <c r="G903" s="12" t="s">
        <v>932</v>
      </c>
      <c r="H903" s="12" t="s">
        <v>4147</v>
      </c>
      <c r="I903" s="12" t="s">
        <v>4146</v>
      </c>
      <c r="J903" s="12" t="s">
        <v>931</v>
      </c>
      <c r="K903" s="12" t="s">
        <v>930</v>
      </c>
      <c r="L903" s="12" t="s">
        <v>929</v>
      </c>
      <c r="M903" s="4">
        <v>2947500</v>
      </c>
      <c r="N903" s="4">
        <v>0</v>
      </c>
      <c r="O903" s="4">
        <v>2947500</v>
      </c>
      <c r="P903" s="4">
        <v>0</v>
      </c>
      <c r="Q903" s="4">
        <v>2947500</v>
      </c>
      <c r="R903" s="68">
        <f t="shared" si="14"/>
        <v>1</v>
      </c>
      <c r="S903" s="3" t="s">
        <v>957</v>
      </c>
      <c r="T903" s="12" t="s">
        <v>7195</v>
      </c>
      <c r="U903" s="12" t="s">
        <v>4265</v>
      </c>
      <c r="V903" s="12" t="s">
        <v>927</v>
      </c>
      <c r="W903" s="12" t="s">
        <v>955</v>
      </c>
      <c r="X903" s="12" t="s">
        <v>4264</v>
      </c>
      <c r="Y903" s="12" t="s">
        <v>925</v>
      </c>
      <c r="Z903" s="12" t="s">
        <v>947</v>
      </c>
      <c r="AA903" s="12" t="s">
        <v>946</v>
      </c>
      <c r="AB903" s="12" t="s">
        <v>4279</v>
      </c>
      <c r="AC903" s="13">
        <v>47022</v>
      </c>
      <c r="AD903" s="12" t="s">
        <v>4278</v>
      </c>
      <c r="AE903" s="12" t="s">
        <v>4277</v>
      </c>
      <c r="AF903" s="12" t="s">
        <v>4270</v>
      </c>
      <c r="AG903" s="12" t="s">
        <v>4276</v>
      </c>
      <c r="AH903" s="12"/>
      <c r="AI903" s="12" t="s">
        <v>4240</v>
      </c>
      <c r="AJ903" s="12" t="s">
        <v>950</v>
      </c>
      <c r="AK903" s="12" t="s">
        <v>4275</v>
      </c>
      <c r="AL903" s="12" t="s">
        <v>4274</v>
      </c>
    </row>
    <row r="904" spans="1:38" hidden="1" x14ac:dyDescent="0.25">
      <c r="A904" s="17">
        <v>830131713</v>
      </c>
      <c r="B904" s="14">
        <v>72422</v>
      </c>
      <c r="C904" s="12" t="s">
        <v>4240</v>
      </c>
      <c r="D904" s="12" t="s">
        <v>4273</v>
      </c>
      <c r="E904" s="12" t="s">
        <v>934</v>
      </c>
      <c r="F904" s="3" t="s">
        <v>933</v>
      </c>
      <c r="G904" s="12" t="s">
        <v>932</v>
      </c>
      <c r="H904" s="12" t="s">
        <v>4147</v>
      </c>
      <c r="I904" s="12" t="s">
        <v>4146</v>
      </c>
      <c r="J904" s="12" t="s">
        <v>931</v>
      </c>
      <c r="K904" s="12" t="s">
        <v>930</v>
      </c>
      <c r="L904" s="12" t="s">
        <v>929</v>
      </c>
      <c r="M904" s="4">
        <v>2997043</v>
      </c>
      <c r="N904" s="4">
        <v>0</v>
      </c>
      <c r="O904" s="4">
        <v>2997043</v>
      </c>
      <c r="P904" s="4">
        <v>0</v>
      </c>
      <c r="Q904" s="4">
        <v>2997043</v>
      </c>
      <c r="R904" s="68">
        <f t="shared" si="14"/>
        <v>1</v>
      </c>
      <c r="S904" s="3" t="s">
        <v>957</v>
      </c>
      <c r="T904" s="12" t="s">
        <v>7175</v>
      </c>
      <c r="U904" s="12" t="s">
        <v>4171</v>
      </c>
      <c r="V904" s="12" t="s">
        <v>927</v>
      </c>
      <c r="W904" s="12" t="s">
        <v>955</v>
      </c>
      <c r="X904" s="12" t="s">
        <v>4170</v>
      </c>
      <c r="Y904" s="12" t="s">
        <v>925</v>
      </c>
      <c r="Z904" s="12" t="s">
        <v>984</v>
      </c>
      <c r="AA904" s="12" t="s">
        <v>983</v>
      </c>
      <c r="AB904" s="12" t="s">
        <v>4272</v>
      </c>
      <c r="AC904" s="13">
        <v>46922</v>
      </c>
      <c r="AD904" s="12" t="s">
        <v>4271</v>
      </c>
      <c r="AE904" s="12" t="s">
        <v>4270</v>
      </c>
      <c r="AF904" s="12" t="s">
        <v>4261</v>
      </c>
      <c r="AG904" s="12" t="s">
        <v>4269</v>
      </c>
      <c r="AH904" s="12"/>
      <c r="AI904" s="12" t="s">
        <v>4240</v>
      </c>
      <c r="AJ904" s="12" t="s">
        <v>950</v>
      </c>
      <c r="AK904" s="12" t="s">
        <v>4268</v>
      </c>
      <c r="AL904" s="12" t="s">
        <v>4267</v>
      </c>
    </row>
    <row r="905" spans="1:38" hidden="1" x14ac:dyDescent="0.25">
      <c r="A905" s="17">
        <v>830068050</v>
      </c>
      <c r="B905" s="14">
        <v>72522</v>
      </c>
      <c r="C905" s="12" t="s">
        <v>4240</v>
      </c>
      <c r="D905" s="12" t="s">
        <v>4266</v>
      </c>
      <c r="E905" s="12" t="s">
        <v>934</v>
      </c>
      <c r="F905" s="3" t="s">
        <v>933</v>
      </c>
      <c r="G905" s="12" t="s">
        <v>932</v>
      </c>
      <c r="H905" s="12" t="s">
        <v>4147</v>
      </c>
      <c r="I905" s="12" t="s">
        <v>4146</v>
      </c>
      <c r="J905" s="12" t="s">
        <v>931</v>
      </c>
      <c r="K905" s="12" t="s">
        <v>930</v>
      </c>
      <c r="L905" s="12" t="s">
        <v>929</v>
      </c>
      <c r="M905" s="4">
        <v>3380692</v>
      </c>
      <c r="N905" s="4">
        <v>0</v>
      </c>
      <c r="O905" s="4">
        <v>3380692</v>
      </c>
      <c r="P905" s="4">
        <v>0</v>
      </c>
      <c r="Q905" s="4">
        <v>3380692</v>
      </c>
      <c r="R905" s="68">
        <f t="shared" si="14"/>
        <v>1</v>
      </c>
      <c r="S905" s="3" t="s">
        <v>957</v>
      </c>
      <c r="T905" s="12" t="s">
        <v>7195</v>
      </c>
      <c r="U905" s="12" t="s">
        <v>4265</v>
      </c>
      <c r="V905" s="12" t="s">
        <v>927</v>
      </c>
      <c r="W905" s="12" t="s">
        <v>955</v>
      </c>
      <c r="X905" s="12" t="s">
        <v>4264</v>
      </c>
      <c r="Y905" s="12" t="s">
        <v>925</v>
      </c>
      <c r="Z905" s="12" t="s">
        <v>947</v>
      </c>
      <c r="AA905" s="12" t="s">
        <v>946</v>
      </c>
      <c r="AB905" s="12" t="s">
        <v>4263</v>
      </c>
      <c r="AC905" s="13">
        <v>46822</v>
      </c>
      <c r="AD905" s="12" t="s">
        <v>4262</v>
      </c>
      <c r="AE905" s="12" t="s">
        <v>4261</v>
      </c>
      <c r="AF905" s="12" t="s">
        <v>4260</v>
      </c>
      <c r="AG905" s="12" t="s">
        <v>4259</v>
      </c>
      <c r="AH905" s="12"/>
      <c r="AI905" s="12" t="s">
        <v>4240</v>
      </c>
      <c r="AJ905" s="12" t="s">
        <v>950</v>
      </c>
      <c r="AK905" s="12" t="s">
        <v>4258</v>
      </c>
      <c r="AL905" s="12" t="s">
        <v>4257</v>
      </c>
    </row>
    <row r="906" spans="1:38" hidden="1" x14ac:dyDescent="0.25">
      <c r="A906" s="17">
        <v>860063875</v>
      </c>
      <c r="B906" s="14">
        <v>72622</v>
      </c>
      <c r="C906" s="12" t="s">
        <v>4240</v>
      </c>
      <c r="D906" s="12" t="s">
        <v>4256</v>
      </c>
      <c r="E906" s="12" t="s">
        <v>934</v>
      </c>
      <c r="F906" s="3" t="s">
        <v>933</v>
      </c>
      <c r="G906" s="12" t="s">
        <v>932</v>
      </c>
      <c r="H906" s="12" t="s">
        <v>999</v>
      </c>
      <c r="I906" s="12" t="s">
        <v>998</v>
      </c>
      <c r="J906" s="12" t="s">
        <v>931</v>
      </c>
      <c r="K906" s="12" t="s">
        <v>930</v>
      </c>
      <c r="L906" s="12" t="s">
        <v>929</v>
      </c>
      <c r="M906" s="4">
        <v>527580</v>
      </c>
      <c r="N906" s="4">
        <v>0</v>
      </c>
      <c r="O906" s="4">
        <v>527580</v>
      </c>
      <c r="P906" s="4">
        <v>0</v>
      </c>
      <c r="Q906" s="4">
        <v>527580</v>
      </c>
      <c r="R906" s="68">
        <f t="shared" si="14"/>
        <v>1</v>
      </c>
      <c r="S906" s="3" t="s">
        <v>957</v>
      </c>
      <c r="T906" s="12" t="s">
        <v>6054</v>
      </c>
      <c r="U906" s="12" t="s">
        <v>3380</v>
      </c>
      <c r="V906" s="12" t="s">
        <v>927</v>
      </c>
      <c r="W906" s="12" t="s">
        <v>926</v>
      </c>
      <c r="X906" s="12" t="s">
        <v>996</v>
      </c>
      <c r="Y906" s="12" t="s">
        <v>925</v>
      </c>
      <c r="Z906" s="12" t="s">
        <v>994</v>
      </c>
      <c r="AA906" s="12" t="s">
        <v>993</v>
      </c>
      <c r="AB906" s="12" t="s">
        <v>992</v>
      </c>
      <c r="AC906" s="13">
        <v>25122</v>
      </c>
      <c r="AD906" s="12" t="s">
        <v>2945</v>
      </c>
      <c r="AE906" s="12" t="s">
        <v>4255</v>
      </c>
      <c r="AF906" s="12" t="s">
        <v>4255</v>
      </c>
      <c r="AG906" s="12" t="s">
        <v>4254</v>
      </c>
      <c r="AH906" s="12"/>
      <c r="AI906" s="12" t="s">
        <v>4240</v>
      </c>
      <c r="AJ906" s="12" t="s">
        <v>950</v>
      </c>
      <c r="AK906" s="12" t="s">
        <v>4253</v>
      </c>
      <c r="AL906" s="12" t="s">
        <v>4252</v>
      </c>
    </row>
    <row r="907" spans="1:38" hidden="1" x14ac:dyDescent="0.25">
      <c r="A907" s="17">
        <v>899999115</v>
      </c>
      <c r="B907" s="14">
        <v>72722</v>
      </c>
      <c r="C907" s="12" t="s">
        <v>4240</v>
      </c>
      <c r="D907" s="12" t="s">
        <v>4251</v>
      </c>
      <c r="E907" s="12" t="s">
        <v>934</v>
      </c>
      <c r="F907" s="3" t="s">
        <v>933</v>
      </c>
      <c r="G907" s="12" t="s">
        <v>932</v>
      </c>
      <c r="H907" s="12" t="s">
        <v>982</v>
      </c>
      <c r="I907" s="12" t="s">
        <v>981</v>
      </c>
      <c r="J907" s="12" t="s">
        <v>931</v>
      </c>
      <c r="K907" s="12" t="s">
        <v>930</v>
      </c>
      <c r="L907" s="12" t="s">
        <v>929</v>
      </c>
      <c r="M907" s="4">
        <v>1335870</v>
      </c>
      <c r="N907" s="4">
        <v>0</v>
      </c>
      <c r="O907" s="4">
        <v>1335870</v>
      </c>
      <c r="P907" s="4">
        <v>0</v>
      </c>
      <c r="Q907" s="4">
        <v>1335870</v>
      </c>
      <c r="R907" s="68">
        <f t="shared" si="14"/>
        <v>1</v>
      </c>
      <c r="S907" s="3" t="s">
        <v>957</v>
      </c>
      <c r="T907" s="12" t="s">
        <v>6004</v>
      </c>
      <c r="U907" s="12" t="s">
        <v>3373</v>
      </c>
      <c r="V907" s="12" t="s">
        <v>927</v>
      </c>
      <c r="W907" s="12" t="s">
        <v>955</v>
      </c>
      <c r="X907" s="12" t="s">
        <v>3372</v>
      </c>
      <c r="Y907" s="12" t="s">
        <v>925</v>
      </c>
      <c r="Z907" s="12" t="s">
        <v>3264</v>
      </c>
      <c r="AA907" s="12" t="s">
        <v>3263</v>
      </c>
      <c r="AB907" s="12" t="s">
        <v>2631</v>
      </c>
      <c r="AC907" s="13">
        <v>8322</v>
      </c>
      <c r="AD907" s="12" t="s">
        <v>4250</v>
      </c>
      <c r="AE907" s="12" t="s">
        <v>4249</v>
      </c>
      <c r="AF907" s="12" t="s">
        <v>4249</v>
      </c>
      <c r="AG907" s="12" t="s">
        <v>4248</v>
      </c>
      <c r="AH907" s="12"/>
      <c r="AI907" s="12" t="s">
        <v>4240</v>
      </c>
      <c r="AJ907" s="12" t="s">
        <v>950</v>
      </c>
      <c r="AK907" s="12" t="s">
        <v>4247</v>
      </c>
      <c r="AL907" s="12" t="s">
        <v>4246</v>
      </c>
    </row>
    <row r="908" spans="1:38" hidden="1" x14ac:dyDescent="0.25">
      <c r="A908" s="17">
        <v>860063875</v>
      </c>
      <c r="B908" s="14">
        <v>72822</v>
      </c>
      <c r="C908" s="12" t="s">
        <v>4240</v>
      </c>
      <c r="D908" s="12" t="s">
        <v>4245</v>
      </c>
      <c r="E908" s="12" t="s">
        <v>934</v>
      </c>
      <c r="F908" s="3" t="s">
        <v>933</v>
      </c>
      <c r="G908" s="12" t="s">
        <v>932</v>
      </c>
      <c r="H908" s="12" t="s">
        <v>999</v>
      </c>
      <c r="I908" s="12" t="s">
        <v>998</v>
      </c>
      <c r="J908" s="12" t="s">
        <v>931</v>
      </c>
      <c r="K908" s="12" t="s">
        <v>930</v>
      </c>
      <c r="L908" s="12" t="s">
        <v>929</v>
      </c>
      <c r="M908" s="4">
        <v>20785440</v>
      </c>
      <c r="N908" s="4">
        <v>0</v>
      </c>
      <c r="O908" s="4">
        <v>20785440</v>
      </c>
      <c r="P908" s="4">
        <v>0</v>
      </c>
      <c r="Q908" s="4">
        <v>20785440</v>
      </c>
      <c r="R908" s="68">
        <f t="shared" si="14"/>
        <v>1</v>
      </c>
      <c r="S908" s="3" t="s">
        <v>957</v>
      </c>
      <c r="T908" s="12" t="s">
        <v>6054</v>
      </c>
      <c r="U908" s="12" t="s">
        <v>3380</v>
      </c>
      <c r="V908" s="12" t="s">
        <v>927</v>
      </c>
      <c r="W908" s="12" t="s">
        <v>926</v>
      </c>
      <c r="X908" s="12" t="s">
        <v>996</v>
      </c>
      <c r="Y908" s="12" t="s">
        <v>925</v>
      </c>
      <c r="Z908" s="12" t="s">
        <v>994</v>
      </c>
      <c r="AA908" s="12" t="s">
        <v>993</v>
      </c>
      <c r="AB908" s="12" t="s">
        <v>992</v>
      </c>
      <c r="AC908" s="13">
        <v>25122</v>
      </c>
      <c r="AD908" s="12" t="s">
        <v>4244</v>
      </c>
      <c r="AE908" s="12" t="s">
        <v>4243</v>
      </c>
      <c r="AF908" s="12" t="s">
        <v>4242</v>
      </c>
      <c r="AG908" s="12" t="s">
        <v>4241</v>
      </c>
      <c r="AH908" s="12"/>
      <c r="AI908" s="12" t="s">
        <v>4240</v>
      </c>
      <c r="AJ908" s="12" t="s">
        <v>950</v>
      </c>
      <c r="AK908" s="12" t="s">
        <v>4239</v>
      </c>
      <c r="AL908" s="12" t="s">
        <v>4238</v>
      </c>
    </row>
    <row r="909" spans="1:38" hidden="1" x14ac:dyDescent="0.25">
      <c r="A909" s="17">
        <v>900092385</v>
      </c>
      <c r="B909" s="14">
        <v>73422</v>
      </c>
      <c r="C909" s="12" t="s">
        <v>4213</v>
      </c>
      <c r="D909" s="12" t="s">
        <v>4235</v>
      </c>
      <c r="E909" s="12" t="s">
        <v>934</v>
      </c>
      <c r="F909" s="3" t="s">
        <v>933</v>
      </c>
      <c r="G909" s="12" t="s">
        <v>932</v>
      </c>
      <c r="H909" s="12" t="s">
        <v>982</v>
      </c>
      <c r="I909" s="12" t="s">
        <v>981</v>
      </c>
      <c r="J909" s="12" t="s">
        <v>931</v>
      </c>
      <c r="K909" s="12" t="s">
        <v>930</v>
      </c>
      <c r="L909" s="12" t="s">
        <v>929</v>
      </c>
      <c r="M909" s="4">
        <v>9006905.2699999996</v>
      </c>
      <c r="N909" s="4">
        <v>0</v>
      </c>
      <c r="O909" s="4">
        <v>9006905.2699999996</v>
      </c>
      <c r="P909" s="4">
        <v>4247302.2699999996</v>
      </c>
      <c r="Q909" s="4">
        <v>4759603</v>
      </c>
      <c r="R909" s="68">
        <f t="shared" si="14"/>
        <v>0.52843933152635458</v>
      </c>
      <c r="S909" s="3" t="s">
        <v>957</v>
      </c>
      <c r="T909" s="12" t="s">
        <v>7194</v>
      </c>
      <c r="U909" s="12" t="s">
        <v>4234</v>
      </c>
      <c r="V909" s="12" t="s">
        <v>927</v>
      </c>
      <c r="W909" s="12" t="s">
        <v>926</v>
      </c>
      <c r="X909" s="12" t="s">
        <v>4233</v>
      </c>
      <c r="Y909" s="12" t="s">
        <v>925</v>
      </c>
      <c r="Z909" s="12" t="s">
        <v>979</v>
      </c>
      <c r="AA909" s="12" t="s">
        <v>978</v>
      </c>
      <c r="AB909" s="12" t="s">
        <v>1008</v>
      </c>
      <c r="AC909" s="13">
        <v>45622</v>
      </c>
      <c r="AD909" s="12" t="s">
        <v>2973</v>
      </c>
      <c r="AE909" s="12" t="s">
        <v>7193</v>
      </c>
      <c r="AF909" s="12" t="s">
        <v>7192</v>
      </c>
      <c r="AG909" s="12" t="s">
        <v>7191</v>
      </c>
      <c r="AH909" s="12"/>
      <c r="AI909" s="12" t="s">
        <v>4213</v>
      </c>
      <c r="AJ909" s="12" t="s">
        <v>3260</v>
      </c>
      <c r="AK909" s="12" t="s">
        <v>4232</v>
      </c>
      <c r="AL909" s="12" t="s">
        <v>4231</v>
      </c>
    </row>
    <row r="910" spans="1:38" hidden="1" x14ac:dyDescent="0.25">
      <c r="A910" s="17">
        <v>860002184</v>
      </c>
      <c r="B910" s="14">
        <v>73522</v>
      </c>
      <c r="C910" s="12" t="s">
        <v>4212</v>
      </c>
      <c r="D910" s="12" t="s">
        <v>4230</v>
      </c>
      <c r="E910" s="12" t="s">
        <v>934</v>
      </c>
      <c r="F910" s="3" t="s">
        <v>933</v>
      </c>
      <c r="G910" s="12" t="s">
        <v>932</v>
      </c>
      <c r="H910" s="12" t="s">
        <v>3231</v>
      </c>
      <c r="I910" s="12" t="s">
        <v>3230</v>
      </c>
      <c r="J910" s="12" t="s">
        <v>931</v>
      </c>
      <c r="K910" s="12" t="s">
        <v>930</v>
      </c>
      <c r="L910" s="12" t="s">
        <v>929</v>
      </c>
      <c r="M910" s="4">
        <v>123641340</v>
      </c>
      <c r="N910" s="4">
        <v>0</v>
      </c>
      <c r="O910" s="4">
        <v>123641340</v>
      </c>
      <c r="P910" s="4">
        <v>0</v>
      </c>
      <c r="Q910" s="4">
        <v>123641340</v>
      </c>
      <c r="R910" s="68">
        <f t="shared" si="14"/>
        <v>1</v>
      </c>
      <c r="S910" s="3" t="s">
        <v>957</v>
      </c>
      <c r="T910" s="12" t="s">
        <v>7190</v>
      </c>
      <c r="U910" s="12" t="s">
        <v>4229</v>
      </c>
      <c r="V910" s="12" t="s">
        <v>927</v>
      </c>
      <c r="W910" s="12" t="s">
        <v>955</v>
      </c>
      <c r="X910" s="12" t="s">
        <v>4228</v>
      </c>
      <c r="Y910" s="12" t="s">
        <v>925</v>
      </c>
      <c r="Z910" s="12" t="s">
        <v>1013</v>
      </c>
      <c r="AA910" s="12" t="s">
        <v>1012</v>
      </c>
      <c r="AB910" s="12" t="s">
        <v>4227</v>
      </c>
      <c r="AC910" s="13">
        <v>46422</v>
      </c>
      <c r="AD910" s="12" t="s">
        <v>3104</v>
      </c>
      <c r="AE910" s="12" t="s">
        <v>7189</v>
      </c>
      <c r="AF910" s="12" t="s">
        <v>7188</v>
      </c>
      <c r="AG910" s="12" t="s">
        <v>7187</v>
      </c>
      <c r="AH910" s="12"/>
      <c r="AI910" s="12" t="s">
        <v>4212</v>
      </c>
      <c r="AJ910" s="12" t="s">
        <v>943</v>
      </c>
      <c r="AK910" s="12" t="s">
        <v>1377</v>
      </c>
      <c r="AL910" s="12" t="s">
        <v>4226</v>
      </c>
    </row>
    <row r="911" spans="1:38" hidden="1" x14ac:dyDescent="0.25">
      <c r="A911" s="17">
        <v>1014225950</v>
      </c>
      <c r="B911" s="14">
        <v>73622</v>
      </c>
      <c r="C911" s="12" t="s">
        <v>4215</v>
      </c>
      <c r="D911" s="12" t="s">
        <v>4225</v>
      </c>
      <c r="E911" s="12" t="s">
        <v>934</v>
      </c>
      <c r="F911" s="3" t="s">
        <v>933</v>
      </c>
      <c r="G911" s="12" t="s">
        <v>932</v>
      </c>
      <c r="H911" s="12" t="s">
        <v>1105</v>
      </c>
      <c r="I911" s="12" t="s">
        <v>1104</v>
      </c>
      <c r="J911" s="12" t="s">
        <v>931</v>
      </c>
      <c r="K911" s="12" t="s">
        <v>930</v>
      </c>
      <c r="L911" s="12" t="s">
        <v>929</v>
      </c>
      <c r="M911" s="4">
        <v>22760902</v>
      </c>
      <c r="N911" s="4">
        <v>0</v>
      </c>
      <c r="O911" s="4">
        <v>22760902</v>
      </c>
      <c r="P911" s="4">
        <v>14131176</v>
      </c>
      <c r="Q911" s="4">
        <v>8629726</v>
      </c>
      <c r="R911" s="68">
        <f t="shared" si="14"/>
        <v>0.37914692484506984</v>
      </c>
      <c r="S911" s="3" t="s">
        <v>928</v>
      </c>
      <c r="T911" s="12" t="s">
        <v>7186</v>
      </c>
      <c r="U911" s="12" t="s">
        <v>4224</v>
      </c>
      <c r="V911" s="12" t="s">
        <v>927</v>
      </c>
      <c r="W911" s="12" t="s">
        <v>926</v>
      </c>
      <c r="X911" s="12" t="s">
        <v>4223</v>
      </c>
      <c r="Y911" s="12" t="s">
        <v>925</v>
      </c>
      <c r="Z911" s="12" t="s">
        <v>1013</v>
      </c>
      <c r="AA911" s="12" t="s">
        <v>1012</v>
      </c>
      <c r="AB911" s="12" t="s">
        <v>1133</v>
      </c>
      <c r="AC911" s="13">
        <v>31722</v>
      </c>
      <c r="AD911" s="12" t="s">
        <v>4222</v>
      </c>
      <c r="AE911" s="12" t="s">
        <v>7185</v>
      </c>
      <c r="AF911" s="12" t="s">
        <v>7184</v>
      </c>
      <c r="AG911" s="12" t="s">
        <v>7183</v>
      </c>
      <c r="AH911" s="12"/>
      <c r="AI911" s="12" t="s">
        <v>4215</v>
      </c>
      <c r="AJ911" s="12" t="s">
        <v>1083</v>
      </c>
      <c r="AK911" s="12" t="s">
        <v>4221</v>
      </c>
      <c r="AL911" s="12" t="s">
        <v>4220</v>
      </c>
    </row>
    <row r="912" spans="1:38" hidden="1" x14ac:dyDescent="0.25">
      <c r="A912" s="17">
        <v>52200990</v>
      </c>
      <c r="B912" s="14">
        <v>73722</v>
      </c>
      <c r="C912" s="12" t="s">
        <v>4215</v>
      </c>
      <c r="D912" s="12" t="s">
        <v>4219</v>
      </c>
      <c r="E912" s="12" t="s">
        <v>934</v>
      </c>
      <c r="F912" s="3" t="s">
        <v>933</v>
      </c>
      <c r="G912" s="12" t="s">
        <v>932</v>
      </c>
      <c r="H912" s="12" t="s">
        <v>1202</v>
      </c>
      <c r="I912" s="12" t="s">
        <v>1201</v>
      </c>
      <c r="J912" s="12" t="s">
        <v>931</v>
      </c>
      <c r="K912" s="12" t="s">
        <v>930</v>
      </c>
      <c r="L912" s="12" t="s">
        <v>929</v>
      </c>
      <c r="M912" s="4">
        <v>55152162.130000003</v>
      </c>
      <c r="N912" s="4">
        <v>0</v>
      </c>
      <c r="O912" s="4">
        <v>55152162.130000003</v>
      </c>
      <c r="P912" s="4">
        <v>24296107.129999999</v>
      </c>
      <c r="Q912" s="4">
        <v>30856055.000000004</v>
      </c>
      <c r="R912" s="68">
        <f t="shared" si="14"/>
        <v>0.55947135721114116</v>
      </c>
      <c r="S912" s="3" t="s">
        <v>928</v>
      </c>
      <c r="T912" s="12" t="s">
        <v>7182</v>
      </c>
      <c r="U912" s="12" t="s">
        <v>4218</v>
      </c>
      <c r="V912" s="12" t="s">
        <v>927</v>
      </c>
      <c r="W912" s="12" t="s">
        <v>926</v>
      </c>
      <c r="X912" s="12" t="s">
        <v>4217</v>
      </c>
      <c r="Y912" s="12" t="s">
        <v>925</v>
      </c>
      <c r="Z912" s="12" t="s">
        <v>1013</v>
      </c>
      <c r="AA912" s="12" t="s">
        <v>1012</v>
      </c>
      <c r="AB912" s="12" t="s">
        <v>1275</v>
      </c>
      <c r="AC912" s="13">
        <v>24322</v>
      </c>
      <c r="AD912" s="12" t="s">
        <v>4216</v>
      </c>
      <c r="AE912" s="12" t="s">
        <v>7181</v>
      </c>
      <c r="AF912" s="12" t="s">
        <v>7180</v>
      </c>
      <c r="AG912" s="12" t="s">
        <v>7179</v>
      </c>
      <c r="AH912" s="12"/>
      <c r="AI912" s="12" t="s">
        <v>4215</v>
      </c>
      <c r="AJ912" s="12" t="s">
        <v>1083</v>
      </c>
      <c r="AK912" s="12" t="s">
        <v>2090</v>
      </c>
      <c r="AL912" s="12" t="s">
        <v>4214</v>
      </c>
    </row>
    <row r="913" spans="1:38" hidden="1" x14ac:dyDescent="0.25">
      <c r="A913" s="17">
        <v>13438483</v>
      </c>
      <c r="B913" s="14">
        <v>74122</v>
      </c>
      <c r="C913" s="12" t="s">
        <v>4199</v>
      </c>
      <c r="D913" s="12" t="s">
        <v>4211</v>
      </c>
      <c r="E913" s="12" t="s">
        <v>934</v>
      </c>
      <c r="F913" s="3" t="s">
        <v>933</v>
      </c>
      <c r="G913" s="12" t="s">
        <v>932</v>
      </c>
      <c r="H913" s="12" t="s">
        <v>3188</v>
      </c>
      <c r="I913" s="12" t="s">
        <v>3187</v>
      </c>
      <c r="J913" s="12" t="s">
        <v>931</v>
      </c>
      <c r="K913" s="12" t="s">
        <v>930</v>
      </c>
      <c r="L913" s="12" t="s">
        <v>929</v>
      </c>
      <c r="M913" s="4">
        <v>13400288</v>
      </c>
      <c r="N913" s="4">
        <v>0</v>
      </c>
      <c r="O913" s="4">
        <v>13400288</v>
      </c>
      <c r="P913" s="4">
        <v>0</v>
      </c>
      <c r="Q913" s="4">
        <v>13400288</v>
      </c>
      <c r="R913" s="68">
        <f t="shared" si="14"/>
        <v>1</v>
      </c>
      <c r="S913" s="3" t="s">
        <v>928</v>
      </c>
      <c r="T913" s="12" t="s">
        <v>7084</v>
      </c>
      <c r="U913" s="12" t="s">
        <v>3181</v>
      </c>
      <c r="V913" s="12" t="s">
        <v>927</v>
      </c>
      <c r="W913" s="12" t="s">
        <v>926</v>
      </c>
      <c r="X913" s="12" t="s">
        <v>3180</v>
      </c>
      <c r="Y913" s="12" t="s">
        <v>925</v>
      </c>
      <c r="Z913" s="12" t="s">
        <v>984</v>
      </c>
      <c r="AA913" s="12" t="s">
        <v>983</v>
      </c>
      <c r="AB913" s="12" t="s">
        <v>936</v>
      </c>
      <c r="AC913" s="13">
        <v>522</v>
      </c>
      <c r="AD913" s="12" t="s">
        <v>4210</v>
      </c>
      <c r="AE913" s="12" t="s">
        <v>4209</v>
      </c>
      <c r="AF913" s="12" t="s">
        <v>4208</v>
      </c>
      <c r="AG913" s="12" t="s">
        <v>4207</v>
      </c>
      <c r="AH913" s="12"/>
      <c r="AI913" s="12" t="s">
        <v>4199</v>
      </c>
      <c r="AJ913" s="12" t="s">
        <v>950</v>
      </c>
      <c r="AK913" s="12" t="s">
        <v>4206</v>
      </c>
      <c r="AL913" s="12" t="s">
        <v>4205</v>
      </c>
    </row>
    <row r="914" spans="1:38" hidden="1" x14ac:dyDescent="0.25">
      <c r="A914" s="17">
        <v>13438483</v>
      </c>
      <c r="B914" s="14">
        <v>74122</v>
      </c>
      <c r="C914" s="12" t="s">
        <v>4199</v>
      </c>
      <c r="D914" s="12" t="s">
        <v>4211</v>
      </c>
      <c r="E914" s="12" t="s">
        <v>934</v>
      </c>
      <c r="F914" s="3" t="s">
        <v>933</v>
      </c>
      <c r="G914" s="12" t="s">
        <v>932</v>
      </c>
      <c r="H914" s="12" t="s">
        <v>938</v>
      </c>
      <c r="I914" s="12" t="s">
        <v>937</v>
      </c>
      <c r="J914" s="12" t="s">
        <v>931</v>
      </c>
      <c r="K914" s="12" t="s">
        <v>930</v>
      </c>
      <c r="L914" s="12" t="s">
        <v>929</v>
      </c>
      <c r="M914" s="4">
        <v>1096210</v>
      </c>
      <c r="N914" s="4">
        <v>0</v>
      </c>
      <c r="O914" s="4">
        <v>1096210</v>
      </c>
      <c r="P914" s="4">
        <v>0</v>
      </c>
      <c r="Q914" s="4">
        <v>1096210</v>
      </c>
      <c r="R914" s="68">
        <f t="shared" si="14"/>
        <v>1</v>
      </c>
      <c r="S914" s="3" t="s">
        <v>928</v>
      </c>
      <c r="T914" s="12" t="s">
        <v>7084</v>
      </c>
      <c r="U914" s="12" t="s">
        <v>3181</v>
      </c>
      <c r="V914" s="12" t="s">
        <v>927</v>
      </c>
      <c r="W914" s="12" t="s">
        <v>926</v>
      </c>
      <c r="X914" s="12" t="s">
        <v>3180</v>
      </c>
      <c r="Y914" s="12" t="s">
        <v>925</v>
      </c>
      <c r="Z914" s="12" t="s">
        <v>984</v>
      </c>
      <c r="AA914" s="12" t="s">
        <v>983</v>
      </c>
      <c r="AB914" s="12" t="s">
        <v>936</v>
      </c>
      <c r="AC914" s="13">
        <v>522</v>
      </c>
      <c r="AD914" s="12" t="s">
        <v>4210</v>
      </c>
      <c r="AE914" s="12" t="s">
        <v>4209</v>
      </c>
      <c r="AF914" s="12" t="s">
        <v>4208</v>
      </c>
      <c r="AG914" s="12" t="s">
        <v>4207</v>
      </c>
      <c r="AH914" s="12"/>
      <c r="AI914" s="12" t="s">
        <v>4199</v>
      </c>
      <c r="AJ914" s="12" t="s">
        <v>950</v>
      </c>
      <c r="AK914" s="12" t="s">
        <v>4206</v>
      </c>
      <c r="AL914" s="12" t="s">
        <v>4205</v>
      </c>
    </row>
    <row r="915" spans="1:38" hidden="1" x14ac:dyDescent="0.25">
      <c r="A915" s="17">
        <v>13438483</v>
      </c>
      <c r="B915" s="14">
        <v>74122</v>
      </c>
      <c r="C915" s="12" t="s">
        <v>4199</v>
      </c>
      <c r="D915" s="12" t="s">
        <v>4211</v>
      </c>
      <c r="E915" s="12" t="s">
        <v>934</v>
      </c>
      <c r="F915" s="3" t="s">
        <v>933</v>
      </c>
      <c r="G915" s="12" t="s">
        <v>932</v>
      </c>
      <c r="H915" s="12" t="s">
        <v>3193</v>
      </c>
      <c r="I915" s="12" t="s">
        <v>3192</v>
      </c>
      <c r="J915" s="12" t="s">
        <v>931</v>
      </c>
      <c r="K915" s="12" t="s">
        <v>930</v>
      </c>
      <c r="L915" s="12" t="s">
        <v>929</v>
      </c>
      <c r="M915" s="4">
        <v>2638185</v>
      </c>
      <c r="N915" s="4">
        <v>0</v>
      </c>
      <c r="O915" s="4">
        <v>2638185</v>
      </c>
      <c r="P915" s="4">
        <v>0</v>
      </c>
      <c r="Q915" s="4">
        <v>2638185</v>
      </c>
      <c r="R915" s="68">
        <f t="shared" si="14"/>
        <v>1</v>
      </c>
      <c r="S915" s="3" t="s">
        <v>928</v>
      </c>
      <c r="T915" s="12" t="s">
        <v>7084</v>
      </c>
      <c r="U915" s="12" t="s">
        <v>3181</v>
      </c>
      <c r="V915" s="12" t="s">
        <v>927</v>
      </c>
      <c r="W915" s="12" t="s">
        <v>926</v>
      </c>
      <c r="X915" s="12" t="s">
        <v>3180</v>
      </c>
      <c r="Y915" s="12" t="s">
        <v>925</v>
      </c>
      <c r="Z915" s="12" t="s">
        <v>984</v>
      </c>
      <c r="AA915" s="12" t="s">
        <v>983</v>
      </c>
      <c r="AB915" s="12" t="s">
        <v>936</v>
      </c>
      <c r="AC915" s="13">
        <v>522</v>
      </c>
      <c r="AD915" s="12" t="s">
        <v>4210</v>
      </c>
      <c r="AE915" s="12" t="s">
        <v>4209</v>
      </c>
      <c r="AF915" s="12" t="s">
        <v>4208</v>
      </c>
      <c r="AG915" s="12" t="s">
        <v>4207</v>
      </c>
      <c r="AH915" s="12"/>
      <c r="AI915" s="12" t="s">
        <v>4199</v>
      </c>
      <c r="AJ915" s="12" t="s">
        <v>950</v>
      </c>
      <c r="AK915" s="12" t="s">
        <v>4206</v>
      </c>
      <c r="AL915" s="12" t="s">
        <v>4205</v>
      </c>
    </row>
    <row r="916" spans="1:38" hidden="1" x14ac:dyDescent="0.25">
      <c r="A916" s="17">
        <v>13438483</v>
      </c>
      <c r="B916" s="14">
        <v>74122</v>
      </c>
      <c r="C916" s="12" t="s">
        <v>4199</v>
      </c>
      <c r="D916" s="12" t="s">
        <v>4211</v>
      </c>
      <c r="E916" s="12" t="s">
        <v>934</v>
      </c>
      <c r="F916" s="3" t="s">
        <v>933</v>
      </c>
      <c r="G916" s="12" t="s">
        <v>932</v>
      </c>
      <c r="H916" s="12" t="s">
        <v>963</v>
      </c>
      <c r="I916" s="12" t="s">
        <v>962</v>
      </c>
      <c r="J916" s="12" t="s">
        <v>931</v>
      </c>
      <c r="K916" s="12" t="s">
        <v>930</v>
      </c>
      <c r="L916" s="12" t="s">
        <v>929</v>
      </c>
      <c r="M916" s="4">
        <v>1013130</v>
      </c>
      <c r="N916" s="4">
        <v>0</v>
      </c>
      <c r="O916" s="4">
        <v>1013130</v>
      </c>
      <c r="P916" s="4">
        <v>0</v>
      </c>
      <c r="Q916" s="4">
        <v>1013130</v>
      </c>
      <c r="R916" s="68">
        <f t="shared" si="14"/>
        <v>1</v>
      </c>
      <c r="S916" s="3" t="s">
        <v>928</v>
      </c>
      <c r="T916" s="12" t="s">
        <v>7084</v>
      </c>
      <c r="U916" s="12" t="s">
        <v>3181</v>
      </c>
      <c r="V916" s="12" t="s">
        <v>927</v>
      </c>
      <c r="W916" s="12" t="s">
        <v>926</v>
      </c>
      <c r="X916" s="12" t="s">
        <v>3180</v>
      </c>
      <c r="Y916" s="12" t="s">
        <v>925</v>
      </c>
      <c r="Z916" s="12" t="s">
        <v>984</v>
      </c>
      <c r="AA916" s="12" t="s">
        <v>983</v>
      </c>
      <c r="AB916" s="12" t="s">
        <v>936</v>
      </c>
      <c r="AC916" s="13">
        <v>522</v>
      </c>
      <c r="AD916" s="12" t="s">
        <v>4210</v>
      </c>
      <c r="AE916" s="12" t="s">
        <v>4209</v>
      </c>
      <c r="AF916" s="12" t="s">
        <v>4208</v>
      </c>
      <c r="AG916" s="12" t="s">
        <v>4207</v>
      </c>
      <c r="AH916" s="12"/>
      <c r="AI916" s="12" t="s">
        <v>4199</v>
      </c>
      <c r="AJ916" s="12" t="s">
        <v>950</v>
      </c>
      <c r="AK916" s="12" t="s">
        <v>4206</v>
      </c>
      <c r="AL916" s="12" t="s">
        <v>4205</v>
      </c>
    </row>
    <row r="917" spans="1:38" hidden="1" x14ac:dyDescent="0.25">
      <c r="A917" s="17">
        <v>13438483</v>
      </c>
      <c r="B917" s="14">
        <v>74122</v>
      </c>
      <c r="C917" s="12" t="s">
        <v>4199</v>
      </c>
      <c r="D917" s="12" t="s">
        <v>4211</v>
      </c>
      <c r="E917" s="12" t="s">
        <v>934</v>
      </c>
      <c r="F917" s="3" t="s">
        <v>933</v>
      </c>
      <c r="G917" s="12" t="s">
        <v>932</v>
      </c>
      <c r="H917" s="12" t="s">
        <v>3191</v>
      </c>
      <c r="I917" s="12" t="s">
        <v>3190</v>
      </c>
      <c r="J917" s="12" t="s">
        <v>931</v>
      </c>
      <c r="K917" s="12" t="s">
        <v>930</v>
      </c>
      <c r="L917" s="12" t="s">
        <v>929</v>
      </c>
      <c r="M917" s="4">
        <v>1958062</v>
      </c>
      <c r="N917" s="4">
        <v>0</v>
      </c>
      <c r="O917" s="4">
        <v>1958062</v>
      </c>
      <c r="P917" s="4">
        <v>0</v>
      </c>
      <c r="Q917" s="4">
        <v>1958062</v>
      </c>
      <c r="R917" s="68">
        <f t="shared" si="14"/>
        <v>1</v>
      </c>
      <c r="S917" s="3" t="s">
        <v>928</v>
      </c>
      <c r="T917" s="12" t="s">
        <v>7084</v>
      </c>
      <c r="U917" s="12" t="s">
        <v>3181</v>
      </c>
      <c r="V917" s="12" t="s">
        <v>927</v>
      </c>
      <c r="W917" s="12" t="s">
        <v>926</v>
      </c>
      <c r="X917" s="12" t="s">
        <v>3180</v>
      </c>
      <c r="Y917" s="12" t="s">
        <v>925</v>
      </c>
      <c r="Z917" s="12" t="s">
        <v>984</v>
      </c>
      <c r="AA917" s="12" t="s">
        <v>983</v>
      </c>
      <c r="AB917" s="12" t="s">
        <v>936</v>
      </c>
      <c r="AC917" s="13">
        <v>522</v>
      </c>
      <c r="AD917" s="12" t="s">
        <v>4210</v>
      </c>
      <c r="AE917" s="12" t="s">
        <v>4209</v>
      </c>
      <c r="AF917" s="12" t="s">
        <v>4208</v>
      </c>
      <c r="AG917" s="12" t="s">
        <v>4207</v>
      </c>
      <c r="AH917" s="12"/>
      <c r="AI917" s="12" t="s">
        <v>4199</v>
      </c>
      <c r="AJ917" s="12" t="s">
        <v>950</v>
      </c>
      <c r="AK917" s="12" t="s">
        <v>4206</v>
      </c>
      <c r="AL917" s="12" t="s">
        <v>4205</v>
      </c>
    </row>
    <row r="918" spans="1:38" hidden="1" x14ac:dyDescent="0.25">
      <c r="A918" s="17">
        <v>13438483</v>
      </c>
      <c r="B918" s="14">
        <v>74122</v>
      </c>
      <c r="C918" s="12" t="s">
        <v>4199</v>
      </c>
      <c r="D918" s="12" t="s">
        <v>4211</v>
      </c>
      <c r="E918" s="12" t="s">
        <v>934</v>
      </c>
      <c r="F918" s="3" t="s">
        <v>933</v>
      </c>
      <c r="G918" s="12" t="s">
        <v>932</v>
      </c>
      <c r="H918" s="12" t="s">
        <v>940</v>
      </c>
      <c r="I918" s="12" t="s">
        <v>939</v>
      </c>
      <c r="J918" s="12" t="s">
        <v>931</v>
      </c>
      <c r="K918" s="12" t="s">
        <v>930</v>
      </c>
      <c r="L918" s="12" t="s">
        <v>929</v>
      </c>
      <c r="M918" s="4">
        <v>9135876</v>
      </c>
      <c r="N918" s="4">
        <v>0</v>
      </c>
      <c r="O918" s="4">
        <v>9135876</v>
      </c>
      <c r="P918" s="4">
        <v>0</v>
      </c>
      <c r="Q918" s="4">
        <v>9135876</v>
      </c>
      <c r="R918" s="68">
        <f t="shared" si="14"/>
        <v>1</v>
      </c>
      <c r="S918" s="3" t="s">
        <v>928</v>
      </c>
      <c r="T918" s="12" t="s">
        <v>7084</v>
      </c>
      <c r="U918" s="12" t="s">
        <v>3181</v>
      </c>
      <c r="V918" s="12" t="s">
        <v>927</v>
      </c>
      <c r="W918" s="12" t="s">
        <v>926</v>
      </c>
      <c r="X918" s="12" t="s">
        <v>3180</v>
      </c>
      <c r="Y918" s="12" t="s">
        <v>925</v>
      </c>
      <c r="Z918" s="12" t="s">
        <v>984</v>
      </c>
      <c r="AA918" s="12" t="s">
        <v>983</v>
      </c>
      <c r="AB918" s="12" t="s">
        <v>936</v>
      </c>
      <c r="AC918" s="13">
        <v>522</v>
      </c>
      <c r="AD918" s="12" t="s">
        <v>4210</v>
      </c>
      <c r="AE918" s="12" t="s">
        <v>4209</v>
      </c>
      <c r="AF918" s="12" t="s">
        <v>4208</v>
      </c>
      <c r="AG918" s="12" t="s">
        <v>4207</v>
      </c>
      <c r="AH918" s="12"/>
      <c r="AI918" s="12" t="s">
        <v>4199</v>
      </c>
      <c r="AJ918" s="12" t="s">
        <v>950</v>
      </c>
      <c r="AK918" s="12" t="s">
        <v>4206</v>
      </c>
      <c r="AL918" s="12" t="s">
        <v>4205</v>
      </c>
    </row>
    <row r="919" spans="1:38" hidden="1" x14ac:dyDescent="0.25">
      <c r="A919" s="17">
        <v>800170433</v>
      </c>
      <c r="B919" s="14">
        <v>74222</v>
      </c>
      <c r="C919" s="12" t="s">
        <v>4199</v>
      </c>
      <c r="D919" s="12" t="s">
        <v>4204</v>
      </c>
      <c r="E919" s="12" t="s">
        <v>934</v>
      </c>
      <c r="F919" s="3" t="s">
        <v>933</v>
      </c>
      <c r="G919" s="12" t="s">
        <v>932</v>
      </c>
      <c r="H919" s="12" t="s">
        <v>977</v>
      </c>
      <c r="I919" s="12" t="s">
        <v>976</v>
      </c>
      <c r="J919" s="12" t="s">
        <v>931</v>
      </c>
      <c r="K919" s="12" t="s">
        <v>930</v>
      </c>
      <c r="L919" s="12" t="s">
        <v>929</v>
      </c>
      <c r="M919" s="4">
        <v>3028783</v>
      </c>
      <c r="N919" s="4">
        <v>0</v>
      </c>
      <c r="O919" s="4">
        <v>3028783</v>
      </c>
      <c r="P919" s="4">
        <v>0</v>
      </c>
      <c r="Q919" s="4">
        <v>3028783</v>
      </c>
      <c r="R919" s="68">
        <f t="shared" si="14"/>
        <v>1</v>
      </c>
      <c r="S919" s="3" t="s">
        <v>957</v>
      </c>
      <c r="T919" s="12" t="s">
        <v>5989</v>
      </c>
      <c r="U919" s="12" t="s">
        <v>956</v>
      </c>
      <c r="V919" s="12" t="s">
        <v>927</v>
      </c>
      <c r="W919" s="12" t="s">
        <v>955</v>
      </c>
      <c r="X919" s="12" t="s">
        <v>954</v>
      </c>
      <c r="Y919" s="12" t="s">
        <v>925</v>
      </c>
      <c r="Z919" s="12" t="s">
        <v>953</v>
      </c>
      <c r="AA919" s="12" t="s">
        <v>952</v>
      </c>
      <c r="AB919" s="12" t="s">
        <v>936</v>
      </c>
      <c r="AC919" s="13">
        <v>522</v>
      </c>
      <c r="AD919" s="12" t="s">
        <v>4203</v>
      </c>
      <c r="AE919" s="12" t="s">
        <v>4202</v>
      </c>
      <c r="AF919" s="12" t="s">
        <v>4201</v>
      </c>
      <c r="AG919" s="12" t="s">
        <v>4200</v>
      </c>
      <c r="AH919" s="12" t="s">
        <v>7178</v>
      </c>
      <c r="AI919" s="12" t="s">
        <v>4199</v>
      </c>
      <c r="AJ919" s="12" t="s">
        <v>950</v>
      </c>
      <c r="AK919" s="12" t="s">
        <v>4198</v>
      </c>
      <c r="AL919" s="12" t="s">
        <v>4197</v>
      </c>
    </row>
    <row r="920" spans="1:38" hidden="1" x14ac:dyDescent="0.25">
      <c r="A920" s="17">
        <v>800170433</v>
      </c>
      <c r="B920" s="14">
        <v>74222</v>
      </c>
      <c r="C920" s="12" t="s">
        <v>4199</v>
      </c>
      <c r="D920" s="12" t="s">
        <v>4204</v>
      </c>
      <c r="E920" s="12" t="s">
        <v>934</v>
      </c>
      <c r="F920" s="3" t="s">
        <v>933</v>
      </c>
      <c r="G920" s="12" t="s">
        <v>932</v>
      </c>
      <c r="H920" s="12" t="s">
        <v>3303</v>
      </c>
      <c r="I920" s="12" t="s">
        <v>3302</v>
      </c>
      <c r="J920" s="12" t="s">
        <v>931</v>
      </c>
      <c r="K920" s="12" t="s">
        <v>930</v>
      </c>
      <c r="L920" s="12" t="s">
        <v>929</v>
      </c>
      <c r="M920" s="4">
        <v>585860</v>
      </c>
      <c r="N920" s="4">
        <v>0</v>
      </c>
      <c r="O920" s="4">
        <v>585860</v>
      </c>
      <c r="P920" s="4">
        <v>0</v>
      </c>
      <c r="Q920" s="4">
        <v>585860</v>
      </c>
      <c r="R920" s="68">
        <f t="shared" si="14"/>
        <v>1</v>
      </c>
      <c r="S920" s="3" t="s">
        <v>957</v>
      </c>
      <c r="T920" s="12" t="s">
        <v>5989</v>
      </c>
      <c r="U920" s="12" t="s">
        <v>956</v>
      </c>
      <c r="V920" s="12" t="s">
        <v>927</v>
      </c>
      <c r="W920" s="12" t="s">
        <v>955</v>
      </c>
      <c r="X920" s="12" t="s">
        <v>954</v>
      </c>
      <c r="Y920" s="12" t="s">
        <v>925</v>
      </c>
      <c r="Z920" s="12" t="s">
        <v>953</v>
      </c>
      <c r="AA920" s="12" t="s">
        <v>952</v>
      </c>
      <c r="AB920" s="12" t="s">
        <v>936</v>
      </c>
      <c r="AC920" s="13">
        <v>522</v>
      </c>
      <c r="AD920" s="12" t="s">
        <v>4203</v>
      </c>
      <c r="AE920" s="12" t="s">
        <v>4202</v>
      </c>
      <c r="AF920" s="12" t="s">
        <v>4201</v>
      </c>
      <c r="AG920" s="12" t="s">
        <v>4200</v>
      </c>
      <c r="AH920" s="12" t="s">
        <v>7178</v>
      </c>
      <c r="AI920" s="12" t="s">
        <v>4199</v>
      </c>
      <c r="AJ920" s="12" t="s">
        <v>950</v>
      </c>
      <c r="AK920" s="12" t="s">
        <v>4198</v>
      </c>
      <c r="AL920" s="12" t="s">
        <v>4197</v>
      </c>
    </row>
    <row r="921" spans="1:38" hidden="1" x14ac:dyDescent="0.25">
      <c r="A921" s="17">
        <v>800170433</v>
      </c>
      <c r="B921" s="14">
        <v>74222</v>
      </c>
      <c r="C921" s="12" t="s">
        <v>4199</v>
      </c>
      <c r="D921" s="12" t="s">
        <v>4204</v>
      </c>
      <c r="E921" s="12" t="s">
        <v>934</v>
      </c>
      <c r="F921" s="3" t="s">
        <v>933</v>
      </c>
      <c r="G921" s="12" t="s">
        <v>932</v>
      </c>
      <c r="H921" s="12" t="s">
        <v>3301</v>
      </c>
      <c r="I921" s="12" t="s">
        <v>3300</v>
      </c>
      <c r="J921" s="12" t="s">
        <v>931</v>
      </c>
      <c r="K921" s="12" t="s">
        <v>930</v>
      </c>
      <c r="L921" s="12" t="s">
        <v>929</v>
      </c>
      <c r="M921" s="4">
        <v>4477794</v>
      </c>
      <c r="N921" s="4">
        <v>0</v>
      </c>
      <c r="O921" s="4">
        <v>4477794</v>
      </c>
      <c r="P921" s="4">
        <v>0</v>
      </c>
      <c r="Q921" s="4">
        <v>4477794</v>
      </c>
      <c r="R921" s="68">
        <f t="shared" si="14"/>
        <v>1</v>
      </c>
      <c r="S921" s="3" t="s">
        <v>957</v>
      </c>
      <c r="T921" s="12" t="s">
        <v>5989</v>
      </c>
      <c r="U921" s="12" t="s">
        <v>956</v>
      </c>
      <c r="V921" s="12" t="s">
        <v>927</v>
      </c>
      <c r="W921" s="12" t="s">
        <v>955</v>
      </c>
      <c r="X921" s="12" t="s">
        <v>954</v>
      </c>
      <c r="Y921" s="12" t="s">
        <v>925</v>
      </c>
      <c r="Z921" s="12" t="s">
        <v>953</v>
      </c>
      <c r="AA921" s="12" t="s">
        <v>952</v>
      </c>
      <c r="AB921" s="12" t="s">
        <v>936</v>
      </c>
      <c r="AC921" s="13">
        <v>522</v>
      </c>
      <c r="AD921" s="12" t="s">
        <v>4203</v>
      </c>
      <c r="AE921" s="12" t="s">
        <v>4202</v>
      </c>
      <c r="AF921" s="12" t="s">
        <v>4201</v>
      </c>
      <c r="AG921" s="12" t="s">
        <v>4200</v>
      </c>
      <c r="AH921" s="12" t="s">
        <v>7178</v>
      </c>
      <c r="AI921" s="12" t="s">
        <v>4199</v>
      </c>
      <c r="AJ921" s="12" t="s">
        <v>950</v>
      </c>
      <c r="AK921" s="12" t="s">
        <v>4198</v>
      </c>
      <c r="AL921" s="12" t="s">
        <v>4197</v>
      </c>
    </row>
    <row r="922" spans="1:38" hidden="1" x14ac:dyDescent="0.25">
      <c r="A922" s="17">
        <v>800170433</v>
      </c>
      <c r="B922" s="14">
        <v>74222</v>
      </c>
      <c r="C922" s="12" t="s">
        <v>4199</v>
      </c>
      <c r="D922" s="12" t="s">
        <v>4204</v>
      </c>
      <c r="E922" s="12" t="s">
        <v>934</v>
      </c>
      <c r="F922" s="3" t="s">
        <v>933</v>
      </c>
      <c r="G922" s="12" t="s">
        <v>932</v>
      </c>
      <c r="H922" s="12" t="s">
        <v>975</v>
      </c>
      <c r="I922" s="12" t="s">
        <v>974</v>
      </c>
      <c r="J922" s="12" t="s">
        <v>931</v>
      </c>
      <c r="K922" s="12" t="s">
        <v>930</v>
      </c>
      <c r="L922" s="12" t="s">
        <v>929</v>
      </c>
      <c r="M922" s="4">
        <v>4175230</v>
      </c>
      <c r="N922" s="4">
        <v>0</v>
      </c>
      <c r="O922" s="4">
        <v>4175230</v>
      </c>
      <c r="P922" s="4">
        <v>0</v>
      </c>
      <c r="Q922" s="4">
        <v>4175230</v>
      </c>
      <c r="R922" s="68">
        <f t="shared" si="14"/>
        <v>1</v>
      </c>
      <c r="S922" s="3" t="s">
        <v>957</v>
      </c>
      <c r="T922" s="12" t="s">
        <v>5989</v>
      </c>
      <c r="U922" s="12" t="s">
        <v>956</v>
      </c>
      <c r="V922" s="12" t="s">
        <v>927</v>
      </c>
      <c r="W922" s="12" t="s">
        <v>955</v>
      </c>
      <c r="X922" s="12" t="s">
        <v>954</v>
      </c>
      <c r="Y922" s="12" t="s">
        <v>925</v>
      </c>
      <c r="Z922" s="12" t="s">
        <v>953</v>
      </c>
      <c r="AA922" s="12" t="s">
        <v>952</v>
      </c>
      <c r="AB922" s="12" t="s">
        <v>936</v>
      </c>
      <c r="AC922" s="13">
        <v>522</v>
      </c>
      <c r="AD922" s="12" t="s">
        <v>4203</v>
      </c>
      <c r="AE922" s="12" t="s">
        <v>4202</v>
      </c>
      <c r="AF922" s="12" t="s">
        <v>4201</v>
      </c>
      <c r="AG922" s="12" t="s">
        <v>4200</v>
      </c>
      <c r="AH922" s="12" t="s">
        <v>7178</v>
      </c>
      <c r="AI922" s="12" t="s">
        <v>4199</v>
      </c>
      <c r="AJ922" s="12" t="s">
        <v>950</v>
      </c>
      <c r="AK922" s="12" t="s">
        <v>4198</v>
      </c>
      <c r="AL922" s="12" t="s">
        <v>4197</v>
      </c>
    </row>
    <row r="923" spans="1:38" hidden="1" x14ac:dyDescent="0.25">
      <c r="A923" s="17">
        <v>800170433</v>
      </c>
      <c r="B923" s="14">
        <v>74222</v>
      </c>
      <c r="C923" s="12" t="s">
        <v>4199</v>
      </c>
      <c r="D923" s="12" t="s">
        <v>4204</v>
      </c>
      <c r="E923" s="12" t="s">
        <v>934</v>
      </c>
      <c r="F923" s="3" t="s">
        <v>933</v>
      </c>
      <c r="G923" s="12" t="s">
        <v>932</v>
      </c>
      <c r="H923" s="12" t="s">
        <v>938</v>
      </c>
      <c r="I923" s="12" t="s">
        <v>937</v>
      </c>
      <c r="J923" s="12" t="s">
        <v>931</v>
      </c>
      <c r="K923" s="12" t="s">
        <v>930</v>
      </c>
      <c r="L923" s="12" t="s">
        <v>929</v>
      </c>
      <c r="M923" s="4">
        <v>6985635</v>
      </c>
      <c r="N923" s="4">
        <v>0</v>
      </c>
      <c r="O923" s="4">
        <v>6985635</v>
      </c>
      <c r="P923" s="4">
        <v>0</v>
      </c>
      <c r="Q923" s="4">
        <v>6985635</v>
      </c>
      <c r="R923" s="68">
        <f t="shared" si="14"/>
        <v>1</v>
      </c>
      <c r="S923" s="3" t="s">
        <v>957</v>
      </c>
      <c r="T923" s="12" t="s">
        <v>5989</v>
      </c>
      <c r="U923" s="12" t="s">
        <v>956</v>
      </c>
      <c r="V923" s="12" t="s">
        <v>927</v>
      </c>
      <c r="W923" s="12" t="s">
        <v>955</v>
      </c>
      <c r="X923" s="12" t="s">
        <v>954</v>
      </c>
      <c r="Y923" s="12" t="s">
        <v>925</v>
      </c>
      <c r="Z923" s="12" t="s">
        <v>953</v>
      </c>
      <c r="AA923" s="12" t="s">
        <v>952</v>
      </c>
      <c r="AB923" s="12" t="s">
        <v>936</v>
      </c>
      <c r="AC923" s="13">
        <v>522</v>
      </c>
      <c r="AD923" s="12" t="s">
        <v>4203</v>
      </c>
      <c r="AE923" s="12" t="s">
        <v>4202</v>
      </c>
      <c r="AF923" s="12" t="s">
        <v>4201</v>
      </c>
      <c r="AG923" s="12" t="s">
        <v>4200</v>
      </c>
      <c r="AH923" s="12" t="s">
        <v>7178</v>
      </c>
      <c r="AI923" s="12" t="s">
        <v>4199</v>
      </c>
      <c r="AJ923" s="12" t="s">
        <v>950</v>
      </c>
      <c r="AK923" s="12" t="s">
        <v>4198</v>
      </c>
      <c r="AL923" s="12" t="s">
        <v>4197</v>
      </c>
    </row>
    <row r="924" spans="1:38" hidden="1" x14ac:dyDescent="0.25">
      <c r="A924" s="17">
        <v>800170433</v>
      </c>
      <c r="B924" s="14">
        <v>74222</v>
      </c>
      <c r="C924" s="12" t="s">
        <v>4199</v>
      </c>
      <c r="D924" s="12" t="s">
        <v>4204</v>
      </c>
      <c r="E924" s="12" t="s">
        <v>934</v>
      </c>
      <c r="F924" s="3" t="s">
        <v>933</v>
      </c>
      <c r="G924" s="12" t="s">
        <v>932</v>
      </c>
      <c r="H924" s="12" t="s">
        <v>971</v>
      </c>
      <c r="I924" s="12" t="s">
        <v>970</v>
      </c>
      <c r="J924" s="12" t="s">
        <v>931</v>
      </c>
      <c r="K924" s="12" t="s">
        <v>930</v>
      </c>
      <c r="L924" s="12" t="s">
        <v>929</v>
      </c>
      <c r="M924" s="4">
        <v>6296464</v>
      </c>
      <c r="N924" s="4">
        <v>-4730880</v>
      </c>
      <c r="O924" s="4">
        <v>1565584</v>
      </c>
      <c r="P924" s="4">
        <v>0</v>
      </c>
      <c r="Q924" s="4">
        <v>1565584</v>
      </c>
      <c r="R924" s="68">
        <f t="shared" si="14"/>
        <v>1</v>
      </c>
      <c r="S924" s="3" t="s">
        <v>957</v>
      </c>
      <c r="T924" s="12" t="s">
        <v>5989</v>
      </c>
      <c r="U924" s="12" t="s">
        <v>956</v>
      </c>
      <c r="V924" s="12" t="s">
        <v>927</v>
      </c>
      <c r="W924" s="12" t="s">
        <v>955</v>
      </c>
      <c r="X924" s="12" t="s">
        <v>954</v>
      </c>
      <c r="Y924" s="12" t="s">
        <v>925</v>
      </c>
      <c r="Z924" s="12" t="s">
        <v>953</v>
      </c>
      <c r="AA924" s="12" t="s">
        <v>952</v>
      </c>
      <c r="AB924" s="12" t="s">
        <v>936</v>
      </c>
      <c r="AC924" s="13">
        <v>522</v>
      </c>
      <c r="AD924" s="12" t="s">
        <v>4203</v>
      </c>
      <c r="AE924" s="12" t="s">
        <v>4202</v>
      </c>
      <c r="AF924" s="12" t="s">
        <v>4201</v>
      </c>
      <c r="AG924" s="12" t="s">
        <v>4200</v>
      </c>
      <c r="AH924" s="12" t="s">
        <v>7178</v>
      </c>
      <c r="AI924" s="12" t="s">
        <v>4199</v>
      </c>
      <c r="AJ924" s="12" t="s">
        <v>950</v>
      </c>
      <c r="AK924" s="12" t="s">
        <v>4198</v>
      </c>
      <c r="AL924" s="12" t="s">
        <v>4197</v>
      </c>
    </row>
    <row r="925" spans="1:38" hidden="1" x14ac:dyDescent="0.25">
      <c r="A925" s="17">
        <v>800170433</v>
      </c>
      <c r="B925" s="14">
        <v>74222</v>
      </c>
      <c r="C925" s="12" t="s">
        <v>4199</v>
      </c>
      <c r="D925" s="12" t="s">
        <v>4204</v>
      </c>
      <c r="E925" s="12" t="s">
        <v>934</v>
      </c>
      <c r="F925" s="3" t="s">
        <v>933</v>
      </c>
      <c r="G925" s="12" t="s">
        <v>932</v>
      </c>
      <c r="H925" s="12" t="s">
        <v>967</v>
      </c>
      <c r="I925" s="12" t="s">
        <v>966</v>
      </c>
      <c r="J925" s="12" t="s">
        <v>931</v>
      </c>
      <c r="K925" s="12" t="s">
        <v>930</v>
      </c>
      <c r="L925" s="12" t="s">
        <v>929</v>
      </c>
      <c r="M925" s="4">
        <v>1001895618</v>
      </c>
      <c r="N925" s="4">
        <v>0</v>
      </c>
      <c r="O925" s="4">
        <v>1001895618</v>
      </c>
      <c r="P925" s="4">
        <v>0</v>
      </c>
      <c r="Q925" s="4">
        <v>1001895618</v>
      </c>
      <c r="R925" s="68">
        <f t="shared" si="14"/>
        <v>1</v>
      </c>
      <c r="S925" s="3" t="s">
        <v>957</v>
      </c>
      <c r="T925" s="12" t="s">
        <v>5989</v>
      </c>
      <c r="U925" s="12" t="s">
        <v>956</v>
      </c>
      <c r="V925" s="12" t="s">
        <v>927</v>
      </c>
      <c r="W925" s="12" t="s">
        <v>955</v>
      </c>
      <c r="X925" s="12" t="s">
        <v>954</v>
      </c>
      <c r="Y925" s="12" t="s">
        <v>925</v>
      </c>
      <c r="Z925" s="12" t="s">
        <v>953</v>
      </c>
      <c r="AA925" s="12" t="s">
        <v>952</v>
      </c>
      <c r="AB925" s="12" t="s">
        <v>936</v>
      </c>
      <c r="AC925" s="13">
        <v>522</v>
      </c>
      <c r="AD925" s="12" t="s">
        <v>4203</v>
      </c>
      <c r="AE925" s="12" t="s">
        <v>4202</v>
      </c>
      <c r="AF925" s="12" t="s">
        <v>4201</v>
      </c>
      <c r="AG925" s="12" t="s">
        <v>4200</v>
      </c>
      <c r="AH925" s="12" t="s">
        <v>7178</v>
      </c>
      <c r="AI925" s="12" t="s">
        <v>4199</v>
      </c>
      <c r="AJ925" s="12" t="s">
        <v>950</v>
      </c>
      <c r="AK925" s="12" t="s">
        <v>4198</v>
      </c>
      <c r="AL925" s="12" t="s">
        <v>4197</v>
      </c>
    </row>
    <row r="926" spans="1:38" hidden="1" x14ac:dyDescent="0.25">
      <c r="A926" s="17">
        <v>800170433</v>
      </c>
      <c r="B926" s="14">
        <v>74222</v>
      </c>
      <c r="C926" s="12" t="s">
        <v>4199</v>
      </c>
      <c r="D926" s="12" t="s">
        <v>4204</v>
      </c>
      <c r="E926" s="12" t="s">
        <v>934</v>
      </c>
      <c r="F926" s="3" t="s">
        <v>933</v>
      </c>
      <c r="G926" s="12" t="s">
        <v>932</v>
      </c>
      <c r="H926" s="12" t="s">
        <v>965</v>
      </c>
      <c r="I926" s="12" t="s">
        <v>964</v>
      </c>
      <c r="J926" s="12" t="s">
        <v>931</v>
      </c>
      <c r="K926" s="12" t="s">
        <v>930</v>
      </c>
      <c r="L926" s="12" t="s">
        <v>929</v>
      </c>
      <c r="M926" s="4">
        <v>21319311</v>
      </c>
      <c r="N926" s="4">
        <v>0</v>
      </c>
      <c r="O926" s="4">
        <v>21319311</v>
      </c>
      <c r="P926" s="4">
        <v>0</v>
      </c>
      <c r="Q926" s="4">
        <v>21319311</v>
      </c>
      <c r="R926" s="68">
        <f t="shared" si="14"/>
        <v>1</v>
      </c>
      <c r="S926" s="3" t="s">
        <v>957</v>
      </c>
      <c r="T926" s="12" t="s">
        <v>5989</v>
      </c>
      <c r="U926" s="12" t="s">
        <v>956</v>
      </c>
      <c r="V926" s="12" t="s">
        <v>927</v>
      </c>
      <c r="W926" s="12" t="s">
        <v>955</v>
      </c>
      <c r="X926" s="12" t="s">
        <v>954</v>
      </c>
      <c r="Y926" s="12" t="s">
        <v>925</v>
      </c>
      <c r="Z926" s="12" t="s">
        <v>953</v>
      </c>
      <c r="AA926" s="12" t="s">
        <v>952</v>
      </c>
      <c r="AB926" s="12" t="s">
        <v>936</v>
      </c>
      <c r="AC926" s="13">
        <v>522</v>
      </c>
      <c r="AD926" s="12" t="s">
        <v>4203</v>
      </c>
      <c r="AE926" s="12" t="s">
        <v>4202</v>
      </c>
      <c r="AF926" s="12" t="s">
        <v>4201</v>
      </c>
      <c r="AG926" s="12" t="s">
        <v>4200</v>
      </c>
      <c r="AH926" s="12" t="s">
        <v>7178</v>
      </c>
      <c r="AI926" s="12" t="s">
        <v>4199</v>
      </c>
      <c r="AJ926" s="12" t="s">
        <v>950</v>
      </c>
      <c r="AK926" s="12" t="s">
        <v>4198</v>
      </c>
      <c r="AL926" s="12" t="s">
        <v>4197</v>
      </c>
    </row>
    <row r="927" spans="1:38" hidden="1" x14ac:dyDescent="0.25">
      <c r="A927" s="17">
        <v>800170433</v>
      </c>
      <c r="B927" s="14">
        <v>74222</v>
      </c>
      <c r="C927" s="12" t="s">
        <v>4199</v>
      </c>
      <c r="D927" s="12" t="s">
        <v>4204</v>
      </c>
      <c r="E927" s="12" t="s">
        <v>934</v>
      </c>
      <c r="F927" s="3" t="s">
        <v>933</v>
      </c>
      <c r="G927" s="12" t="s">
        <v>932</v>
      </c>
      <c r="H927" s="12" t="s">
        <v>963</v>
      </c>
      <c r="I927" s="12" t="s">
        <v>962</v>
      </c>
      <c r="J927" s="12" t="s">
        <v>931</v>
      </c>
      <c r="K927" s="12" t="s">
        <v>930</v>
      </c>
      <c r="L927" s="12" t="s">
        <v>929</v>
      </c>
      <c r="M927" s="4">
        <v>29949844</v>
      </c>
      <c r="N927" s="4">
        <v>0</v>
      </c>
      <c r="O927" s="4">
        <v>29949844</v>
      </c>
      <c r="P927" s="4">
        <v>0</v>
      </c>
      <c r="Q927" s="4">
        <v>29949844</v>
      </c>
      <c r="R927" s="68">
        <f t="shared" si="14"/>
        <v>1</v>
      </c>
      <c r="S927" s="3" t="s">
        <v>957</v>
      </c>
      <c r="T927" s="12" t="s">
        <v>5989</v>
      </c>
      <c r="U927" s="12" t="s">
        <v>956</v>
      </c>
      <c r="V927" s="12" t="s">
        <v>927</v>
      </c>
      <c r="W927" s="12" t="s">
        <v>955</v>
      </c>
      <c r="X927" s="12" t="s">
        <v>954</v>
      </c>
      <c r="Y927" s="12" t="s">
        <v>925</v>
      </c>
      <c r="Z927" s="12" t="s">
        <v>953</v>
      </c>
      <c r="AA927" s="12" t="s">
        <v>952</v>
      </c>
      <c r="AB927" s="12" t="s">
        <v>936</v>
      </c>
      <c r="AC927" s="13">
        <v>522</v>
      </c>
      <c r="AD927" s="12" t="s">
        <v>4203</v>
      </c>
      <c r="AE927" s="12" t="s">
        <v>4202</v>
      </c>
      <c r="AF927" s="12" t="s">
        <v>4201</v>
      </c>
      <c r="AG927" s="12" t="s">
        <v>4200</v>
      </c>
      <c r="AH927" s="12" t="s">
        <v>7178</v>
      </c>
      <c r="AI927" s="12" t="s">
        <v>4199</v>
      </c>
      <c r="AJ927" s="12" t="s">
        <v>950</v>
      </c>
      <c r="AK927" s="12" t="s">
        <v>4198</v>
      </c>
      <c r="AL927" s="12" t="s">
        <v>4197</v>
      </c>
    </row>
    <row r="928" spans="1:38" hidden="1" x14ac:dyDescent="0.25">
      <c r="A928" s="17">
        <v>800170433</v>
      </c>
      <c r="B928" s="14">
        <v>74222</v>
      </c>
      <c r="C928" s="12" t="s">
        <v>4199</v>
      </c>
      <c r="D928" s="12" t="s">
        <v>4204</v>
      </c>
      <c r="E928" s="12" t="s">
        <v>934</v>
      </c>
      <c r="F928" s="3" t="s">
        <v>933</v>
      </c>
      <c r="G928" s="12" t="s">
        <v>932</v>
      </c>
      <c r="H928" s="12" t="s">
        <v>940</v>
      </c>
      <c r="I928" s="12" t="s">
        <v>939</v>
      </c>
      <c r="J928" s="12" t="s">
        <v>931</v>
      </c>
      <c r="K928" s="12" t="s">
        <v>930</v>
      </c>
      <c r="L928" s="12" t="s">
        <v>929</v>
      </c>
      <c r="M928" s="4">
        <v>58198338</v>
      </c>
      <c r="N928" s="4">
        <v>0</v>
      </c>
      <c r="O928" s="4">
        <v>58198338</v>
      </c>
      <c r="P928" s="4">
        <v>0</v>
      </c>
      <c r="Q928" s="4">
        <v>58198338</v>
      </c>
      <c r="R928" s="68">
        <f t="shared" si="14"/>
        <v>1</v>
      </c>
      <c r="S928" s="3" t="s">
        <v>957</v>
      </c>
      <c r="T928" s="12" t="s">
        <v>5989</v>
      </c>
      <c r="U928" s="12" t="s">
        <v>956</v>
      </c>
      <c r="V928" s="12" t="s">
        <v>927</v>
      </c>
      <c r="W928" s="12" t="s">
        <v>955</v>
      </c>
      <c r="X928" s="12" t="s">
        <v>954</v>
      </c>
      <c r="Y928" s="12" t="s">
        <v>925</v>
      </c>
      <c r="Z928" s="12" t="s">
        <v>953</v>
      </c>
      <c r="AA928" s="12" t="s">
        <v>952</v>
      </c>
      <c r="AB928" s="12" t="s">
        <v>936</v>
      </c>
      <c r="AC928" s="13">
        <v>522</v>
      </c>
      <c r="AD928" s="12" t="s">
        <v>4203</v>
      </c>
      <c r="AE928" s="12" t="s">
        <v>4202</v>
      </c>
      <c r="AF928" s="12" t="s">
        <v>4201</v>
      </c>
      <c r="AG928" s="12" t="s">
        <v>4200</v>
      </c>
      <c r="AH928" s="12" t="s">
        <v>7178</v>
      </c>
      <c r="AI928" s="12" t="s">
        <v>4199</v>
      </c>
      <c r="AJ928" s="12" t="s">
        <v>950</v>
      </c>
      <c r="AK928" s="12" t="s">
        <v>4198</v>
      </c>
      <c r="AL928" s="12" t="s">
        <v>4197</v>
      </c>
    </row>
    <row r="929" spans="1:38" hidden="1" x14ac:dyDescent="0.25">
      <c r="A929" s="17">
        <v>800170433</v>
      </c>
      <c r="B929" s="14">
        <v>74222</v>
      </c>
      <c r="C929" s="12" t="s">
        <v>4199</v>
      </c>
      <c r="D929" s="12" t="s">
        <v>4204</v>
      </c>
      <c r="E929" s="12" t="s">
        <v>934</v>
      </c>
      <c r="F929" s="3" t="s">
        <v>933</v>
      </c>
      <c r="G929" s="12" t="s">
        <v>932</v>
      </c>
      <c r="H929" s="12" t="s">
        <v>961</v>
      </c>
      <c r="I929" s="12" t="s">
        <v>960</v>
      </c>
      <c r="J929" s="12" t="s">
        <v>931</v>
      </c>
      <c r="K929" s="12" t="s">
        <v>930</v>
      </c>
      <c r="L929" s="12" t="s">
        <v>929</v>
      </c>
      <c r="M929" s="4">
        <v>91216862</v>
      </c>
      <c r="N929" s="4">
        <v>0</v>
      </c>
      <c r="O929" s="4">
        <v>91216862</v>
      </c>
      <c r="P929" s="4">
        <v>0</v>
      </c>
      <c r="Q929" s="4">
        <v>91216862</v>
      </c>
      <c r="R929" s="68">
        <f t="shared" si="14"/>
        <v>1</v>
      </c>
      <c r="S929" s="3" t="s">
        <v>957</v>
      </c>
      <c r="T929" s="12" t="s">
        <v>5989</v>
      </c>
      <c r="U929" s="12" t="s">
        <v>956</v>
      </c>
      <c r="V929" s="12" t="s">
        <v>927</v>
      </c>
      <c r="W929" s="12" t="s">
        <v>955</v>
      </c>
      <c r="X929" s="12" t="s">
        <v>954</v>
      </c>
      <c r="Y929" s="12" t="s">
        <v>925</v>
      </c>
      <c r="Z929" s="12" t="s">
        <v>953</v>
      </c>
      <c r="AA929" s="12" t="s">
        <v>952</v>
      </c>
      <c r="AB929" s="12" t="s">
        <v>936</v>
      </c>
      <c r="AC929" s="13">
        <v>522</v>
      </c>
      <c r="AD929" s="12" t="s">
        <v>4203</v>
      </c>
      <c r="AE929" s="12" t="s">
        <v>4202</v>
      </c>
      <c r="AF929" s="12" t="s">
        <v>4201</v>
      </c>
      <c r="AG929" s="12" t="s">
        <v>4200</v>
      </c>
      <c r="AH929" s="12" t="s">
        <v>7178</v>
      </c>
      <c r="AI929" s="12" t="s">
        <v>4199</v>
      </c>
      <c r="AJ929" s="12" t="s">
        <v>950</v>
      </c>
      <c r="AK929" s="12" t="s">
        <v>4198</v>
      </c>
      <c r="AL929" s="12" t="s">
        <v>4197</v>
      </c>
    </row>
    <row r="930" spans="1:38" hidden="1" x14ac:dyDescent="0.25">
      <c r="A930" s="17">
        <v>800170433</v>
      </c>
      <c r="B930" s="14">
        <v>74222</v>
      </c>
      <c r="C930" s="12" t="s">
        <v>4199</v>
      </c>
      <c r="D930" s="12" t="s">
        <v>4204</v>
      </c>
      <c r="E930" s="12" t="s">
        <v>934</v>
      </c>
      <c r="F930" s="3" t="s">
        <v>933</v>
      </c>
      <c r="G930" s="12" t="s">
        <v>932</v>
      </c>
      <c r="H930" s="12" t="s">
        <v>959</v>
      </c>
      <c r="I930" s="12" t="s">
        <v>958</v>
      </c>
      <c r="J930" s="12" t="s">
        <v>931</v>
      </c>
      <c r="K930" s="12" t="s">
        <v>930</v>
      </c>
      <c r="L930" s="12" t="s">
        <v>929</v>
      </c>
      <c r="M930" s="4">
        <v>127359635</v>
      </c>
      <c r="N930" s="4">
        <v>0</v>
      </c>
      <c r="O930" s="4">
        <v>127359635</v>
      </c>
      <c r="P930" s="4">
        <v>0</v>
      </c>
      <c r="Q930" s="4">
        <v>127359635</v>
      </c>
      <c r="R930" s="68">
        <f t="shared" si="14"/>
        <v>1</v>
      </c>
      <c r="S930" s="3" t="s">
        <v>957</v>
      </c>
      <c r="T930" s="12" t="s">
        <v>5989</v>
      </c>
      <c r="U930" s="12" t="s">
        <v>956</v>
      </c>
      <c r="V930" s="12" t="s">
        <v>927</v>
      </c>
      <c r="W930" s="12" t="s">
        <v>955</v>
      </c>
      <c r="X930" s="12" t="s">
        <v>954</v>
      </c>
      <c r="Y930" s="12" t="s">
        <v>925</v>
      </c>
      <c r="Z930" s="12" t="s">
        <v>953</v>
      </c>
      <c r="AA930" s="12" t="s">
        <v>952</v>
      </c>
      <c r="AB930" s="12" t="s">
        <v>936</v>
      </c>
      <c r="AC930" s="13">
        <v>522</v>
      </c>
      <c r="AD930" s="12" t="s">
        <v>4203</v>
      </c>
      <c r="AE930" s="12" t="s">
        <v>4202</v>
      </c>
      <c r="AF930" s="12" t="s">
        <v>4201</v>
      </c>
      <c r="AG930" s="12" t="s">
        <v>4200</v>
      </c>
      <c r="AH930" s="12" t="s">
        <v>7178</v>
      </c>
      <c r="AI930" s="12" t="s">
        <v>4199</v>
      </c>
      <c r="AJ930" s="12" t="s">
        <v>950</v>
      </c>
      <c r="AK930" s="12" t="s">
        <v>4198</v>
      </c>
      <c r="AL930" s="12" t="s">
        <v>4197</v>
      </c>
    </row>
    <row r="931" spans="1:38" hidden="1" x14ac:dyDescent="0.25">
      <c r="A931" s="17">
        <v>800170433</v>
      </c>
      <c r="B931" s="14">
        <v>74222</v>
      </c>
      <c r="C931" s="12" t="s">
        <v>4199</v>
      </c>
      <c r="D931" s="12" t="s">
        <v>4204</v>
      </c>
      <c r="E931" s="12" t="s">
        <v>934</v>
      </c>
      <c r="F931" s="3" t="s">
        <v>933</v>
      </c>
      <c r="G931" s="12" t="s">
        <v>932</v>
      </c>
      <c r="H931" s="12" t="s">
        <v>973</v>
      </c>
      <c r="I931" s="12" t="s">
        <v>972</v>
      </c>
      <c r="J931" s="12" t="s">
        <v>931</v>
      </c>
      <c r="K931" s="12" t="s">
        <v>930</v>
      </c>
      <c r="L931" s="12" t="s">
        <v>929</v>
      </c>
      <c r="M931" s="4">
        <v>9569745</v>
      </c>
      <c r="N931" s="4">
        <v>0</v>
      </c>
      <c r="O931" s="4">
        <v>9569745</v>
      </c>
      <c r="P931" s="4">
        <v>0</v>
      </c>
      <c r="Q931" s="4">
        <v>9569745</v>
      </c>
      <c r="R931" s="68">
        <f t="shared" si="14"/>
        <v>1</v>
      </c>
      <c r="S931" s="3" t="s">
        <v>957</v>
      </c>
      <c r="T931" s="12" t="s">
        <v>5989</v>
      </c>
      <c r="U931" s="12" t="s">
        <v>956</v>
      </c>
      <c r="V931" s="12" t="s">
        <v>927</v>
      </c>
      <c r="W931" s="12" t="s">
        <v>955</v>
      </c>
      <c r="X931" s="12" t="s">
        <v>954</v>
      </c>
      <c r="Y931" s="12" t="s">
        <v>925</v>
      </c>
      <c r="Z931" s="12" t="s">
        <v>953</v>
      </c>
      <c r="AA931" s="12" t="s">
        <v>952</v>
      </c>
      <c r="AB931" s="12" t="s">
        <v>936</v>
      </c>
      <c r="AC931" s="13">
        <v>522</v>
      </c>
      <c r="AD931" s="12" t="s">
        <v>4203</v>
      </c>
      <c r="AE931" s="12" t="s">
        <v>4202</v>
      </c>
      <c r="AF931" s="12" t="s">
        <v>4201</v>
      </c>
      <c r="AG931" s="12" t="s">
        <v>4200</v>
      </c>
      <c r="AH931" s="12" t="s">
        <v>7178</v>
      </c>
      <c r="AI931" s="12" t="s">
        <v>4199</v>
      </c>
      <c r="AJ931" s="12" t="s">
        <v>950</v>
      </c>
      <c r="AK931" s="12" t="s">
        <v>4198</v>
      </c>
      <c r="AL931" s="12" t="s">
        <v>4197</v>
      </c>
    </row>
    <row r="932" spans="1:38" hidden="1" x14ac:dyDescent="0.25">
      <c r="A932" s="17">
        <v>899999094</v>
      </c>
      <c r="B932" s="14">
        <v>74322</v>
      </c>
      <c r="C932" s="12" t="s">
        <v>4164</v>
      </c>
      <c r="D932" s="12" t="s">
        <v>4196</v>
      </c>
      <c r="E932" s="12" t="s">
        <v>934</v>
      </c>
      <c r="F932" s="3" t="s">
        <v>933</v>
      </c>
      <c r="G932" s="12" t="s">
        <v>932</v>
      </c>
      <c r="H932" s="12" t="s">
        <v>999</v>
      </c>
      <c r="I932" s="12" t="s">
        <v>998</v>
      </c>
      <c r="J932" s="12" t="s">
        <v>931</v>
      </c>
      <c r="K932" s="12" t="s">
        <v>930</v>
      </c>
      <c r="L932" s="12" t="s">
        <v>929</v>
      </c>
      <c r="M932" s="4">
        <v>1689703</v>
      </c>
      <c r="N932" s="4">
        <v>0</v>
      </c>
      <c r="O932" s="4">
        <v>1689703</v>
      </c>
      <c r="P932" s="4">
        <v>0</v>
      </c>
      <c r="Q932" s="4">
        <v>1689703</v>
      </c>
      <c r="R932" s="68">
        <f t="shared" si="14"/>
        <v>1</v>
      </c>
      <c r="S932" s="3" t="s">
        <v>957</v>
      </c>
      <c r="T932" s="12" t="s">
        <v>6414</v>
      </c>
      <c r="U932" s="12" t="s">
        <v>3288</v>
      </c>
      <c r="V932" s="12" t="s">
        <v>927</v>
      </c>
      <c r="W932" s="12" t="s">
        <v>955</v>
      </c>
      <c r="X932" s="12" t="s">
        <v>3287</v>
      </c>
      <c r="Y932" s="12" t="s">
        <v>925</v>
      </c>
      <c r="Z932" s="12" t="s">
        <v>994</v>
      </c>
      <c r="AA932" s="12" t="s">
        <v>993</v>
      </c>
      <c r="AB932" s="12" t="s">
        <v>992</v>
      </c>
      <c r="AC932" s="13">
        <v>25122</v>
      </c>
      <c r="AD932" s="12" t="s">
        <v>4195</v>
      </c>
      <c r="AE932" s="12" t="s">
        <v>4194</v>
      </c>
      <c r="AF932" s="12" t="s">
        <v>4193</v>
      </c>
      <c r="AG932" s="12" t="s">
        <v>4192</v>
      </c>
      <c r="AH932" s="12"/>
      <c r="AI932" s="12" t="s">
        <v>4164</v>
      </c>
      <c r="AJ932" s="12" t="s">
        <v>950</v>
      </c>
      <c r="AK932" s="12" t="s">
        <v>4127</v>
      </c>
      <c r="AL932" s="12" t="s">
        <v>4191</v>
      </c>
    </row>
    <row r="933" spans="1:38" hidden="1" x14ac:dyDescent="0.25">
      <c r="A933" s="17">
        <v>860040576</v>
      </c>
      <c r="B933" s="14">
        <v>74422</v>
      </c>
      <c r="C933" s="12" t="s">
        <v>4164</v>
      </c>
      <c r="D933" s="12" t="s">
        <v>4190</v>
      </c>
      <c r="E933" s="12" t="s">
        <v>934</v>
      </c>
      <c r="F933" s="3" t="s">
        <v>933</v>
      </c>
      <c r="G933" s="12" t="s">
        <v>932</v>
      </c>
      <c r="H933" s="12" t="s">
        <v>4147</v>
      </c>
      <c r="I933" s="12" t="s">
        <v>4146</v>
      </c>
      <c r="J933" s="12" t="s">
        <v>931</v>
      </c>
      <c r="K933" s="12" t="s">
        <v>930</v>
      </c>
      <c r="L933" s="12" t="s">
        <v>929</v>
      </c>
      <c r="M933" s="4">
        <v>2220814</v>
      </c>
      <c r="N933" s="4">
        <v>0</v>
      </c>
      <c r="O933" s="4">
        <v>2220814</v>
      </c>
      <c r="P933" s="4">
        <v>0</v>
      </c>
      <c r="Q933" s="4">
        <v>2220814</v>
      </c>
      <c r="R933" s="68">
        <f t="shared" si="14"/>
        <v>1</v>
      </c>
      <c r="S933" s="3" t="s">
        <v>957</v>
      </c>
      <c r="T933" s="12" t="s">
        <v>7177</v>
      </c>
      <c r="U933" s="12" t="s">
        <v>4189</v>
      </c>
      <c r="V933" s="12" t="s">
        <v>927</v>
      </c>
      <c r="W933" s="12" t="s">
        <v>955</v>
      </c>
      <c r="X933" s="12" t="s">
        <v>4188</v>
      </c>
      <c r="Y933" s="12" t="s">
        <v>925</v>
      </c>
      <c r="Z933" s="12" t="s">
        <v>924</v>
      </c>
      <c r="AA933" s="12" t="s">
        <v>923</v>
      </c>
      <c r="AB933" s="12" t="s">
        <v>4187</v>
      </c>
      <c r="AC933" s="13">
        <v>46322</v>
      </c>
      <c r="AD933" s="12" t="s">
        <v>4186</v>
      </c>
      <c r="AE933" s="12" t="s">
        <v>4185</v>
      </c>
      <c r="AF933" s="12" t="s">
        <v>4184</v>
      </c>
      <c r="AG933" s="12" t="s">
        <v>4183</v>
      </c>
      <c r="AH933" s="12"/>
      <c r="AI933" s="12" t="s">
        <v>4164</v>
      </c>
      <c r="AJ933" s="12" t="s">
        <v>950</v>
      </c>
      <c r="AK933" s="12" t="s">
        <v>4138</v>
      </c>
      <c r="AL933" s="12" t="s">
        <v>4182</v>
      </c>
    </row>
    <row r="934" spans="1:38" hidden="1" x14ac:dyDescent="0.25">
      <c r="A934" s="17">
        <v>830088073</v>
      </c>
      <c r="B934" s="14">
        <v>74522</v>
      </c>
      <c r="C934" s="12" t="s">
        <v>4164</v>
      </c>
      <c r="D934" s="12" t="s">
        <v>4181</v>
      </c>
      <c r="E934" s="12" t="s">
        <v>934</v>
      </c>
      <c r="F934" s="3" t="s">
        <v>933</v>
      </c>
      <c r="G934" s="12" t="s">
        <v>932</v>
      </c>
      <c r="H934" s="12" t="s">
        <v>4147</v>
      </c>
      <c r="I934" s="12" t="s">
        <v>4146</v>
      </c>
      <c r="J934" s="12" t="s">
        <v>931</v>
      </c>
      <c r="K934" s="12" t="s">
        <v>930</v>
      </c>
      <c r="L934" s="12" t="s">
        <v>929</v>
      </c>
      <c r="M934" s="4">
        <v>1297758</v>
      </c>
      <c r="N934" s="4">
        <v>0</v>
      </c>
      <c r="O934" s="4">
        <v>1297758</v>
      </c>
      <c r="P934" s="4">
        <v>0</v>
      </c>
      <c r="Q934" s="4">
        <v>1297758</v>
      </c>
      <c r="R934" s="68">
        <f t="shared" si="14"/>
        <v>1</v>
      </c>
      <c r="S934" s="3" t="s">
        <v>957</v>
      </c>
      <c r="T934" s="12" t="s">
        <v>7176</v>
      </c>
      <c r="U934" s="12" t="s">
        <v>4180</v>
      </c>
      <c r="V934" s="12" t="s">
        <v>927</v>
      </c>
      <c r="W934" s="12" t="s">
        <v>955</v>
      </c>
      <c r="X934" s="12" t="s">
        <v>4179</v>
      </c>
      <c r="Y934" s="12" t="s">
        <v>925</v>
      </c>
      <c r="Z934" s="12" t="s">
        <v>947</v>
      </c>
      <c r="AA934" s="12" t="s">
        <v>946</v>
      </c>
      <c r="AB934" s="12" t="s">
        <v>4178</v>
      </c>
      <c r="AC934" s="13">
        <v>46222</v>
      </c>
      <c r="AD934" s="12" t="s">
        <v>4177</v>
      </c>
      <c r="AE934" s="12" t="s">
        <v>4176</v>
      </c>
      <c r="AF934" s="12" t="s">
        <v>4175</v>
      </c>
      <c r="AG934" s="12" t="s">
        <v>4174</v>
      </c>
      <c r="AH934" s="12"/>
      <c r="AI934" s="12" t="s">
        <v>4164</v>
      </c>
      <c r="AJ934" s="12" t="s">
        <v>950</v>
      </c>
      <c r="AK934" s="12" t="s">
        <v>4138</v>
      </c>
      <c r="AL934" s="12" t="s">
        <v>4173</v>
      </c>
    </row>
    <row r="935" spans="1:38" hidden="1" x14ac:dyDescent="0.25">
      <c r="A935" s="17">
        <v>830131713</v>
      </c>
      <c r="B935" s="14">
        <v>74622</v>
      </c>
      <c r="C935" s="12" t="s">
        <v>4164</v>
      </c>
      <c r="D935" s="12" t="s">
        <v>4172</v>
      </c>
      <c r="E935" s="12" t="s">
        <v>934</v>
      </c>
      <c r="F935" s="3" t="s">
        <v>933</v>
      </c>
      <c r="G935" s="12" t="s">
        <v>932</v>
      </c>
      <c r="H935" s="12" t="s">
        <v>4147</v>
      </c>
      <c r="I935" s="12" t="s">
        <v>4146</v>
      </c>
      <c r="J935" s="12" t="s">
        <v>931</v>
      </c>
      <c r="K935" s="12" t="s">
        <v>930</v>
      </c>
      <c r="L935" s="12" t="s">
        <v>929</v>
      </c>
      <c r="M935" s="4">
        <v>2997043</v>
      </c>
      <c r="N935" s="4">
        <v>0</v>
      </c>
      <c r="O935" s="4">
        <v>2997043</v>
      </c>
      <c r="P935" s="4">
        <v>0</v>
      </c>
      <c r="Q935" s="4">
        <v>2997043</v>
      </c>
      <c r="R935" s="68">
        <f t="shared" si="14"/>
        <v>1</v>
      </c>
      <c r="S935" s="3" t="s">
        <v>957</v>
      </c>
      <c r="T935" s="12" t="s">
        <v>7175</v>
      </c>
      <c r="U935" s="12" t="s">
        <v>4171</v>
      </c>
      <c r="V935" s="12" t="s">
        <v>927</v>
      </c>
      <c r="W935" s="12" t="s">
        <v>955</v>
      </c>
      <c r="X935" s="12" t="s">
        <v>4170</v>
      </c>
      <c r="Y935" s="12" t="s">
        <v>925</v>
      </c>
      <c r="Z935" s="12" t="s">
        <v>984</v>
      </c>
      <c r="AA935" s="12" t="s">
        <v>983</v>
      </c>
      <c r="AB935" s="12" t="s">
        <v>4169</v>
      </c>
      <c r="AC935" s="13">
        <v>46122</v>
      </c>
      <c r="AD935" s="12" t="s">
        <v>4168</v>
      </c>
      <c r="AE935" s="12" t="s">
        <v>4167</v>
      </c>
      <c r="AF935" s="12" t="s">
        <v>4166</v>
      </c>
      <c r="AG935" s="12" t="s">
        <v>4165</v>
      </c>
      <c r="AH935" s="12"/>
      <c r="AI935" s="12" t="s">
        <v>4164</v>
      </c>
      <c r="AJ935" s="12" t="s">
        <v>950</v>
      </c>
      <c r="AK935" s="12" t="s">
        <v>4138</v>
      </c>
      <c r="AL935" s="12" t="s">
        <v>4163</v>
      </c>
    </row>
    <row r="936" spans="1:38" hidden="1" x14ac:dyDescent="0.25">
      <c r="A936" s="17">
        <v>800170433</v>
      </c>
      <c r="B936" s="14">
        <v>74722</v>
      </c>
      <c r="C936" s="12" t="s">
        <v>4125</v>
      </c>
      <c r="D936" s="12" t="s">
        <v>4162</v>
      </c>
      <c r="E936" s="12" t="s">
        <v>934</v>
      </c>
      <c r="F936" s="3" t="s">
        <v>933</v>
      </c>
      <c r="G936" s="12" t="s">
        <v>932</v>
      </c>
      <c r="H936" s="12" t="s">
        <v>3231</v>
      </c>
      <c r="I936" s="12" t="s">
        <v>3230</v>
      </c>
      <c r="J936" s="12" t="s">
        <v>931</v>
      </c>
      <c r="K936" s="12" t="s">
        <v>930</v>
      </c>
      <c r="L936" s="12" t="s">
        <v>929</v>
      </c>
      <c r="M936" s="4">
        <v>164690</v>
      </c>
      <c r="N936" s="4">
        <v>0</v>
      </c>
      <c r="O936" s="4">
        <v>164690</v>
      </c>
      <c r="P936" s="4">
        <v>0</v>
      </c>
      <c r="Q936" s="4">
        <v>164690</v>
      </c>
      <c r="R936" s="68">
        <f t="shared" si="14"/>
        <v>1</v>
      </c>
      <c r="S936" s="3" t="s">
        <v>957</v>
      </c>
      <c r="T936" s="12" t="s">
        <v>5989</v>
      </c>
      <c r="U936" s="12" t="s">
        <v>956</v>
      </c>
      <c r="V936" s="12" t="s">
        <v>927</v>
      </c>
      <c r="W936" s="12" t="s">
        <v>955</v>
      </c>
      <c r="X936" s="12" t="s">
        <v>954</v>
      </c>
      <c r="Y936" s="12" t="s">
        <v>925</v>
      </c>
      <c r="Z936" s="12" t="s">
        <v>953</v>
      </c>
      <c r="AA936" s="12" t="s">
        <v>952</v>
      </c>
      <c r="AB936" s="12" t="s">
        <v>4161</v>
      </c>
      <c r="AC936" s="13">
        <v>47322</v>
      </c>
      <c r="AD936" s="12" t="s">
        <v>4160</v>
      </c>
      <c r="AE936" s="12" t="s">
        <v>4159</v>
      </c>
      <c r="AF936" s="12" t="s">
        <v>4158</v>
      </c>
      <c r="AG936" s="12" t="s">
        <v>4157</v>
      </c>
      <c r="AH936" s="12"/>
      <c r="AI936" s="12" t="s">
        <v>4125</v>
      </c>
      <c r="AJ936" s="12" t="s">
        <v>3306</v>
      </c>
      <c r="AK936" s="12" t="s">
        <v>3305</v>
      </c>
      <c r="AL936" s="12" t="s">
        <v>4156</v>
      </c>
    </row>
    <row r="937" spans="1:38" hidden="1" x14ac:dyDescent="0.25">
      <c r="A937" s="17">
        <v>899999284</v>
      </c>
      <c r="B937" s="14">
        <v>74822</v>
      </c>
      <c r="C937" s="12" t="s">
        <v>4125</v>
      </c>
      <c r="D937" s="12" t="s">
        <v>4155</v>
      </c>
      <c r="E937" s="12" t="s">
        <v>934</v>
      </c>
      <c r="F937" s="3" t="s">
        <v>933</v>
      </c>
      <c r="G937" s="12" t="s">
        <v>932</v>
      </c>
      <c r="H937" s="12" t="s">
        <v>3607</v>
      </c>
      <c r="I937" s="12" t="s">
        <v>3606</v>
      </c>
      <c r="J937" s="12" t="s">
        <v>931</v>
      </c>
      <c r="K937" s="12" t="s">
        <v>930</v>
      </c>
      <c r="L937" s="12" t="s">
        <v>929</v>
      </c>
      <c r="M937" s="4">
        <v>96866750</v>
      </c>
      <c r="N937" s="4">
        <v>0</v>
      </c>
      <c r="O937" s="4">
        <v>96866750</v>
      </c>
      <c r="P937" s="4">
        <v>0</v>
      </c>
      <c r="Q937" s="4">
        <v>96866750</v>
      </c>
      <c r="R937" s="68">
        <f t="shared" si="14"/>
        <v>1</v>
      </c>
      <c r="S937" s="3" t="s">
        <v>957</v>
      </c>
      <c r="T937" s="12" t="s">
        <v>6213</v>
      </c>
      <c r="U937" s="12" t="s">
        <v>3247</v>
      </c>
      <c r="V937" s="12" t="s">
        <v>927</v>
      </c>
      <c r="W937" s="12" t="s">
        <v>955</v>
      </c>
      <c r="X937" s="12" t="s">
        <v>3246</v>
      </c>
      <c r="Y937" s="12" t="s">
        <v>925</v>
      </c>
      <c r="Z937" s="12" t="s">
        <v>979</v>
      </c>
      <c r="AA937" s="12" t="s">
        <v>978</v>
      </c>
      <c r="AB937" s="12" t="s">
        <v>936</v>
      </c>
      <c r="AC937" s="13">
        <v>522</v>
      </c>
      <c r="AD937" s="12" t="s">
        <v>4154</v>
      </c>
      <c r="AE937" s="12" t="s">
        <v>4153</v>
      </c>
      <c r="AF937" s="12" t="s">
        <v>4152</v>
      </c>
      <c r="AG937" s="12" t="s">
        <v>4151</v>
      </c>
      <c r="AH937" s="12"/>
      <c r="AI937" s="12" t="s">
        <v>4125</v>
      </c>
      <c r="AJ937" s="12" t="s">
        <v>950</v>
      </c>
      <c r="AK937" s="12" t="s">
        <v>4150</v>
      </c>
      <c r="AL937" s="12" t="s">
        <v>4149</v>
      </c>
    </row>
    <row r="938" spans="1:38" hidden="1" x14ac:dyDescent="0.25">
      <c r="A938" s="17">
        <v>800176862</v>
      </c>
      <c r="B938" s="14">
        <v>74922</v>
      </c>
      <c r="C938" s="12" t="s">
        <v>4125</v>
      </c>
      <c r="D938" s="12" t="s">
        <v>4148</v>
      </c>
      <c r="E938" s="12" t="s">
        <v>934</v>
      </c>
      <c r="F938" s="3" t="s">
        <v>933</v>
      </c>
      <c r="G938" s="12" t="s">
        <v>932</v>
      </c>
      <c r="H938" s="12" t="s">
        <v>4147</v>
      </c>
      <c r="I938" s="12" t="s">
        <v>4146</v>
      </c>
      <c r="J938" s="12" t="s">
        <v>931</v>
      </c>
      <c r="K938" s="12" t="s">
        <v>930</v>
      </c>
      <c r="L938" s="12" t="s">
        <v>929</v>
      </c>
      <c r="M938" s="4">
        <v>1155022</v>
      </c>
      <c r="N938" s="4">
        <v>0</v>
      </c>
      <c r="O938" s="4">
        <v>1155022</v>
      </c>
      <c r="P938" s="4">
        <v>0</v>
      </c>
      <c r="Q938" s="4">
        <v>1155022</v>
      </c>
      <c r="R938" s="68">
        <f t="shared" si="14"/>
        <v>1</v>
      </c>
      <c r="S938" s="3" t="s">
        <v>957</v>
      </c>
      <c r="T938" s="12" t="s">
        <v>7174</v>
      </c>
      <c r="U938" s="12" t="s">
        <v>4145</v>
      </c>
      <c r="V938" s="12" t="s">
        <v>927</v>
      </c>
      <c r="W938" s="12" t="s">
        <v>955</v>
      </c>
      <c r="X938" s="12" t="s">
        <v>4144</v>
      </c>
      <c r="Y938" s="12" t="s">
        <v>925</v>
      </c>
      <c r="Z938" s="12" t="s">
        <v>984</v>
      </c>
      <c r="AA938" s="12" t="s">
        <v>983</v>
      </c>
      <c r="AB938" s="12" t="s">
        <v>4143</v>
      </c>
      <c r="AC938" s="13">
        <v>46022</v>
      </c>
      <c r="AD938" s="12" t="s">
        <v>4142</v>
      </c>
      <c r="AE938" s="12" t="s">
        <v>4141</v>
      </c>
      <c r="AF938" s="12" t="s">
        <v>4140</v>
      </c>
      <c r="AG938" s="12" t="s">
        <v>4139</v>
      </c>
      <c r="AH938" s="12"/>
      <c r="AI938" s="12" t="s">
        <v>4125</v>
      </c>
      <c r="AJ938" s="12" t="s">
        <v>950</v>
      </c>
      <c r="AK938" s="12" t="s">
        <v>4138</v>
      </c>
      <c r="AL938" s="12" t="s">
        <v>4137</v>
      </c>
    </row>
    <row r="939" spans="1:38" hidden="1" x14ac:dyDescent="0.25">
      <c r="A939" s="17">
        <v>800170433</v>
      </c>
      <c r="B939" s="14">
        <v>75022</v>
      </c>
      <c r="C939" s="12" t="s">
        <v>4125</v>
      </c>
      <c r="D939" s="12" t="s">
        <v>4136</v>
      </c>
      <c r="E939" s="12" t="s">
        <v>934</v>
      </c>
      <c r="F939" s="3" t="s">
        <v>933</v>
      </c>
      <c r="G939" s="12" t="s">
        <v>932</v>
      </c>
      <c r="H939" s="12" t="s">
        <v>3231</v>
      </c>
      <c r="I939" s="12" t="s">
        <v>3230</v>
      </c>
      <c r="J939" s="12" t="s">
        <v>931</v>
      </c>
      <c r="K939" s="12" t="s">
        <v>930</v>
      </c>
      <c r="L939" s="12" t="s">
        <v>929</v>
      </c>
      <c r="M939" s="4">
        <v>79500</v>
      </c>
      <c r="N939" s="4">
        <v>0</v>
      </c>
      <c r="O939" s="4">
        <v>79500</v>
      </c>
      <c r="P939" s="4">
        <v>0</v>
      </c>
      <c r="Q939" s="4">
        <v>79500</v>
      </c>
      <c r="R939" s="68">
        <f t="shared" si="14"/>
        <v>1</v>
      </c>
      <c r="S939" s="3" t="s">
        <v>957</v>
      </c>
      <c r="T939" s="12" t="s">
        <v>5989</v>
      </c>
      <c r="U939" s="12" t="s">
        <v>956</v>
      </c>
      <c r="V939" s="12" t="s">
        <v>927</v>
      </c>
      <c r="W939" s="12" t="s">
        <v>955</v>
      </c>
      <c r="X939" s="12" t="s">
        <v>954</v>
      </c>
      <c r="Y939" s="12" t="s">
        <v>925</v>
      </c>
      <c r="Z939" s="12" t="s">
        <v>953</v>
      </c>
      <c r="AA939" s="12" t="s">
        <v>952</v>
      </c>
      <c r="AB939" s="12" t="s">
        <v>3229</v>
      </c>
      <c r="AC939" s="13">
        <v>37622</v>
      </c>
      <c r="AD939" s="12" t="s">
        <v>4135</v>
      </c>
      <c r="AE939" s="12" t="s">
        <v>4134</v>
      </c>
      <c r="AF939" s="12" t="s">
        <v>4081</v>
      </c>
      <c r="AG939" s="12" t="s">
        <v>4133</v>
      </c>
      <c r="AH939" s="12"/>
      <c r="AI939" s="12" t="s">
        <v>4125</v>
      </c>
      <c r="AJ939" s="12" t="s">
        <v>950</v>
      </c>
      <c r="AK939" s="12" t="s">
        <v>3974</v>
      </c>
      <c r="AL939" s="12" t="s">
        <v>4132</v>
      </c>
    </row>
    <row r="940" spans="1:38" hidden="1" x14ac:dyDescent="0.25">
      <c r="A940" s="17">
        <v>800170433</v>
      </c>
      <c r="B940" s="14">
        <v>75122</v>
      </c>
      <c r="C940" s="12" t="s">
        <v>4118</v>
      </c>
      <c r="D940" s="12" t="s">
        <v>4131</v>
      </c>
      <c r="E940" s="12" t="s">
        <v>934</v>
      </c>
      <c r="F940" s="3" t="s">
        <v>933</v>
      </c>
      <c r="G940" s="12" t="s">
        <v>932</v>
      </c>
      <c r="H940" s="12" t="s">
        <v>999</v>
      </c>
      <c r="I940" s="12" t="s">
        <v>998</v>
      </c>
      <c r="J940" s="12" t="s">
        <v>931</v>
      </c>
      <c r="K940" s="12" t="s">
        <v>930</v>
      </c>
      <c r="L940" s="12" t="s">
        <v>929</v>
      </c>
      <c r="M940" s="4">
        <v>6758</v>
      </c>
      <c r="N940" s="4">
        <v>0</v>
      </c>
      <c r="O940" s="4">
        <v>6758</v>
      </c>
      <c r="P940" s="4">
        <v>0</v>
      </c>
      <c r="Q940" s="4">
        <v>6758</v>
      </c>
      <c r="R940" s="68">
        <f t="shared" si="14"/>
        <v>1</v>
      </c>
      <c r="S940" s="3" t="s">
        <v>957</v>
      </c>
      <c r="T940" s="12" t="s">
        <v>5989</v>
      </c>
      <c r="U940" s="12" t="s">
        <v>956</v>
      </c>
      <c r="V940" s="12" t="s">
        <v>927</v>
      </c>
      <c r="W940" s="12" t="s">
        <v>955</v>
      </c>
      <c r="X940" s="12" t="s">
        <v>954</v>
      </c>
      <c r="Y940" s="12" t="s">
        <v>925</v>
      </c>
      <c r="Z940" s="12" t="s">
        <v>953</v>
      </c>
      <c r="AA940" s="12" t="s">
        <v>952</v>
      </c>
      <c r="AB940" s="12" t="s">
        <v>992</v>
      </c>
      <c r="AC940" s="13">
        <v>25122</v>
      </c>
      <c r="AD940" s="12" t="s">
        <v>2961</v>
      </c>
      <c r="AE940" s="12" t="s">
        <v>4130</v>
      </c>
      <c r="AF940" s="12" t="s">
        <v>4129</v>
      </c>
      <c r="AG940" s="12" t="s">
        <v>4128</v>
      </c>
      <c r="AH940" s="12"/>
      <c r="AI940" s="12" t="s">
        <v>4118</v>
      </c>
      <c r="AJ940" s="12" t="s">
        <v>950</v>
      </c>
      <c r="AK940" s="12" t="s">
        <v>4127</v>
      </c>
      <c r="AL940" s="12" t="s">
        <v>4126</v>
      </c>
    </row>
    <row r="941" spans="1:38" hidden="1" x14ac:dyDescent="0.25">
      <c r="A941" s="17">
        <v>800170433</v>
      </c>
      <c r="B941" s="14">
        <v>75322</v>
      </c>
      <c r="C941" s="12" t="s">
        <v>4118</v>
      </c>
      <c r="D941" s="12" t="s">
        <v>4124</v>
      </c>
      <c r="E941" s="12" t="s">
        <v>934</v>
      </c>
      <c r="F941" s="3" t="s">
        <v>933</v>
      </c>
      <c r="G941" s="12" t="s">
        <v>932</v>
      </c>
      <c r="H941" s="12" t="s">
        <v>3231</v>
      </c>
      <c r="I941" s="12" t="s">
        <v>3230</v>
      </c>
      <c r="J941" s="12" t="s">
        <v>931</v>
      </c>
      <c r="K941" s="12" t="s">
        <v>930</v>
      </c>
      <c r="L941" s="12" t="s">
        <v>929</v>
      </c>
      <c r="M941" s="4">
        <v>1020000</v>
      </c>
      <c r="N941" s="4">
        <v>0</v>
      </c>
      <c r="O941" s="4">
        <v>1020000</v>
      </c>
      <c r="P941" s="4">
        <v>0</v>
      </c>
      <c r="Q941" s="4">
        <v>1020000</v>
      </c>
      <c r="R941" s="68">
        <f t="shared" si="14"/>
        <v>1</v>
      </c>
      <c r="S941" s="3" t="s">
        <v>957</v>
      </c>
      <c r="T941" s="12" t="s">
        <v>5989</v>
      </c>
      <c r="U941" s="12" t="s">
        <v>956</v>
      </c>
      <c r="V941" s="12" t="s">
        <v>927</v>
      </c>
      <c r="W941" s="12" t="s">
        <v>955</v>
      </c>
      <c r="X941" s="12" t="s">
        <v>954</v>
      </c>
      <c r="Y941" s="12" t="s">
        <v>925</v>
      </c>
      <c r="Z941" s="12" t="s">
        <v>953</v>
      </c>
      <c r="AA941" s="12" t="s">
        <v>952</v>
      </c>
      <c r="AB941" s="12" t="s">
        <v>3554</v>
      </c>
      <c r="AC941" s="13">
        <v>40322</v>
      </c>
      <c r="AD941" s="12" t="s">
        <v>4123</v>
      </c>
      <c r="AE941" s="12" t="s">
        <v>4122</v>
      </c>
      <c r="AF941" s="12" t="s">
        <v>4121</v>
      </c>
      <c r="AG941" s="12" t="s">
        <v>4120</v>
      </c>
      <c r="AH941" s="12"/>
      <c r="AI941" s="12" t="s">
        <v>4118</v>
      </c>
      <c r="AJ941" s="12" t="s">
        <v>950</v>
      </c>
      <c r="AK941" s="12" t="s">
        <v>3981</v>
      </c>
      <c r="AL941" s="12" t="s">
        <v>4119</v>
      </c>
    </row>
    <row r="942" spans="1:38" hidden="1" x14ac:dyDescent="0.25">
      <c r="A942" s="17">
        <v>800170433</v>
      </c>
      <c r="B942" s="14">
        <v>75622</v>
      </c>
      <c r="C942" s="12" t="s">
        <v>4103</v>
      </c>
      <c r="D942" s="12" t="s">
        <v>4117</v>
      </c>
      <c r="E942" s="12" t="s">
        <v>934</v>
      </c>
      <c r="F942" s="3" t="s">
        <v>933</v>
      </c>
      <c r="G942" s="12" t="s">
        <v>932</v>
      </c>
      <c r="H942" s="12" t="s">
        <v>4116</v>
      </c>
      <c r="I942" s="12" t="s">
        <v>4115</v>
      </c>
      <c r="J942" s="12" t="s">
        <v>931</v>
      </c>
      <c r="K942" s="12" t="s">
        <v>930</v>
      </c>
      <c r="L942" s="12" t="s">
        <v>929</v>
      </c>
      <c r="M942" s="4">
        <v>335000</v>
      </c>
      <c r="N942" s="4">
        <v>0</v>
      </c>
      <c r="O942" s="4">
        <v>335000</v>
      </c>
      <c r="P942" s="4">
        <v>0</v>
      </c>
      <c r="Q942" s="4">
        <v>335000</v>
      </c>
      <c r="R942" s="68">
        <f t="shared" si="14"/>
        <v>1</v>
      </c>
      <c r="S942" s="3" t="s">
        <v>957</v>
      </c>
      <c r="T942" s="12" t="s">
        <v>5989</v>
      </c>
      <c r="U942" s="12" t="s">
        <v>956</v>
      </c>
      <c r="V942" s="12" t="s">
        <v>927</v>
      </c>
      <c r="W942" s="12" t="s">
        <v>955</v>
      </c>
      <c r="X942" s="12" t="s">
        <v>954</v>
      </c>
      <c r="Y942" s="12" t="s">
        <v>925</v>
      </c>
      <c r="Z942" s="12" t="s">
        <v>953</v>
      </c>
      <c r="AA942" s="12" t="s">
        <v>952</v>
      </c>
      <c r="AB942" s="12" t="s">
        <v>1000</v>
      </c>
      <c r="AC942" s="13">
        <v>47222</v>
      </c>
      <c r="AD942" s="12" t="s">
        <v>4114</v>
      </c>
      <c r="AE942" s="12" t="s">
        <v>4113</v>
      </c>
      <c r="AF942" s="12" t="s">
        <v>4112</v>
      </c>
      <c r="AG942" s="12" t="s">
        <v>4111</v>
      </c>
      <c r="AH942" s="12"/>
      <c r="AI942" s="12" t="s">
        <v>4103</v>
      </c>
      <c r="AJ942" s="12" t="s">
        <v>950</v>
      </c>
      <c r="AK942" s="12" t="s">
        <v>4102</v>
      </c>
      <c r="AL942" s="12" t="s">
        <v>4110</v>
      </c>
    </row>
    <row r="943" spans="1:38" hidden="1" x14ac:dyDescent="0.25">
      <c r="A943" s="17">
        <v>800170433</v>
      </c>
      <c r="B943" s="14">
        <v>75722</v>
      </c>
      <c r="C943" s="12" t="s">
        <v>4103</v>
      </c>
      <c r="D943" s="12" t="s">
        <v>4109</v>
      </c>
      <c r="E943" s="12" t="s">
        <v>934</v>
      </c>
      <c r="F943" s="3" t="s">
        <v>933</v>
      </c>
      <c r="G943" s="12" t="s">
        <v>932</v>
      </c>
      <c r="H943" s="12" t="s">
        <v>3231</v>
      </c>
      <c r="I943" s="12" t="s">
        <v>3230</v>
      </c>
      <c r="J943" s="12" t="s">
        <v>931</v>
      </c>
      <c r="K943" s="12" t="s">
        <v>930</v>
      </c>
      <c r="L943" s="12" t="s">
        <v>929</v>
      </c>
      <c r="M943" s="4">
        <v>1340</v>
      </c>
      <c r="N943" s="4">
        <v>0</v>
      </c>
      <c r="O943" s="4">
        <v>1340</v>
      </c>
      <c r="P943" s="4">
        <v>0</v>
      </c>
      <c r="Q943" s="4">
        <v>1340</v>
      </c>
      <c r="R943" s="68">
        <f t="shared" si="14"/>
        <v>1</v>
      </c>
      <c r="S943" s="3" t="s">
        <v>957</v>
      </c>
      <c r="T943" s="12" t="s">
        <v>5989</v>
      </c>
      <c r="U943" s="12" t="s">
        <v>956</v>
      </c>
      <c r="V943" s="12" t="s">
        <v>927</v>
      </c>
      <c r="W943" s="12" t="s">
        <v>955</v>
      </c>
      <c r="X943" s="12" t="s">
        <v>954</v>
      </c>
      <c r="Y943" s="12" t="s">
        <v>925</v>
      </c>
      <c r="Z943" s="12" t="s">
        <v>953</v>
      </c>
      <c r="AA943" s="12" t="s">
        <v>952</v>
      </c>
      <c r="AB943" s="12" t="s">
        <v>4108</v>
      </c>
      <c r="AC943" s="13">
        <v>47422</v>
      </c>
      <c r="AD943" s="12" t="s">
        <v>4107</v>
      </c>
      <c r="AE943" s="12" t="s">
        <v>4106</v>
      </c>
      <c r="AF943" s="12" t="s">
        <v>4105</v>
      </c>
      <c r="AG943" s="12" t="s">
        <v>4104</v>
      </c>
      <c r="AH943" s="12"/>
      <c r="AI943" s="12" t="s">
        <v>4103</v>
      </c>
      <c r="AJ943" s="12" t="s">
        <v>950</v>
      </c>
      <c r="AK943" s="12" t="s">
        <v>4102</v>
      </c>
      <c r="AL943" s="12" t="s">
        <v>4101</v>
      </c>
    </row>
    <row r="944" spans="1:38" hidden="1" x14ac:dyDescent="0.25">
      <c r="A944" s="17">
        <v>51777216</v>
      </c>
      <c r="B944" s="14">
        <v>75822</v>
      </c>
      <c r="C944" s="12" t="s">
        <v>4095</v>
      </c>
      <c r="D944" s="12" t="s">
        <v>4100</v>
      </c>
      <c r="E944" s="12" t="s">
        <v>934</v>
      </c>
      <c r="F944" s="3" t="s">
        <v>933</v>
      </c>
      <c r="G944" s="12" t="s">
        <v>932</v>
      </c>
      <c r="H944" s="12" t="s">
        <v>3188</v>
      </c>
      <c r="I944" s="12" t="s">
        <v>3187</v>
      </c>
      <c r="J944" s="12" t="s">
        <v>931</v>
      </c>
      <c r="K944" s="12" t="s">
        <v>930</v>
      </c>
      <c r="L944" s="12" t="s">
        <v>929</v>
      </c>
      <c r="M944" s="4">
        <v>9845770</v>
      </c>
      <c r="N944" s="4">
        <v>0</v>
      </c>
      <c r="O944" s="4">
        <v>9845770</v>
      </c>
      <c r="P944" s="4">
        <v>0</v>
      </c>
      <c r="Q944" s="4">
        <v>9845770</v>
      </c>
      <c r="R944" s="68">
        <f t="shared" si="14"/>
        <v>1</v>
      </c>
      <c r="S944" s="3" t="s">
        <v>928</v>
      </c>
      <c r="T944" s="12" t="s">
        <v>7095</v>
      </c>
      <c r="U944" s="12" t="s">
        <v>3204</v>
      </c>
      <c r="V944" s="12" t="s">
        <v>927</v>
      </c>
      <c r="W944" s="12" t="s">
        <v>926</v>
      </c>
      <c r="X944" s="12" t="s">
        <v>3203</v>
      </c>
      <c r="Y944" s="12" t="s">
        <v>925</v>
      </c>
      <c r="Z944" s="12" t="s">
        <v>924</v>
      </c>
      <c r="AA944" s="12" t="s">
        <v>923</v>
      </c>
      <c r="AB944" s="12" t="s">
        <v>936</v>
      </c>
      <c r="AC944" s="13">
        <v>522</v>
      </c>
      <c r="AD944" s="12" t="s">
        <v>4099</v>
      </c>
      <c r="AE944" s="12" t="s">
        <v>4098</v>
      </c>
      <c r="AF944" s="12" t="s">
        <v>4097</v>
      </c>
      <c r="AG944" s="12" t="s">
        <v>4096</v>
      </c>
      <c r="AH944" s="12"/>
      <c r="AI944" s="12" t="s">
        <v>4095</v>
      </c>
      <c r="AJ944" s="12" t="s">
        <v>950</v>
      </c>
      <c r="AK944" s="12" t="s">
        <v>4094</v>
      </c>
      <c r="AL944" s="12" t="s">
        <v>4093</v>
      </c>
    </row>
    <row r="945" spans="1:38" hidden="1" x14ac:dyDescent="0.25">
      <c r="A945" s="17">
        <v>51777216</v>
      </c>
      <c r="B945" s="14">
        <v>75822</v>
      </c>
      <c r="C945" s="12" t="s">
        <v>4095</v>
      </c>
      <c r="D945" s="12" t="s">
        <v>4100</v>
      </c>
      <c r="E945" s="12" t="s">
        <v>934</v>
      </c>
      <c r="F945" s="3" t="s">
        <v>933</v>
      </c>
      <c r="G945" s="12" t="s">
        <v>932</v>
      </c>
      <c r="H945" s="12" t="s">
        <v>938</v>
      </c>
      <c r="I945" s="12" t="s">
        <v>937</v>
      </c>
      <c r="J945" s="12" t="s">
        <v>931</v>
      </c>
      <c r="K945" s="12" t="s">
        <v>930</v>
      </c>
      <c r="L945" s="12" t="s">
        <v>929</v>
      </c>
      <c r="M945" s="4">
        <v>815457</v>
      </c>
      <c r="N945" s="4">
        <v>0</v>
      </c>
      <c r="O945" s="4">
        <v>815457</v>
      </c>
      <c r="P945" s="4">
        <v>0</v>
      </c>
      <c r="Q945" s="4">
        <v>815457</v>
      </c>
      <c r="R945" s="68">
        <f t="shared" si="14"/>
        <v>1</v>
      </c>
      <c r="S945" s="3" t="s">
        <v>928</v>
      </c>
      <c r="T945" s="12" t="s">
        <v>7095</v>
      </c>
      <c r="U945" s="12" t="s">
        <v>3204</v>
      </c>
      <c r="V945" s="12" t="s">
        <v>927</v>
      </c>
      <c r="W945" s="12" t="s">
        <v>926</v>
      </c>
      <c r="X945" s="12" t="s">
        <v>3203</v>
      </c>
      <c r="Y945" s="12" t="s">
        <v>925</v>
      </c>
      <c r="Z945" s="12" t="s">
        <v>924</v>
      </c>
      <c r="AA945" s="12" t="s">
        <v>923</v>
      </c>
      <c r="AB945" s="12" t="s">
        <v>936</v>
      </c>
      <c r="AC945" s="13">
        <v>522</v>
      </c>
      <c r="AD945" s="12" t="s">
        <v>4099</v>
      </c>
      <c r="AE945" s="12" t="s">
        <v>4098</v>
      </c>
      <c r="AF945" s="12" t="s">
        <v>4097</v>
      </c>
      <c r="AG945" s="12" t="s">
        <v>4096</v>
      </c>
      <c r="AH945" s="12"/>
      <c r="AI945" s="12" t="s">
        <v>4095</v>
      </c>
      <c r="AJ945" s="12" t="s">
        <v>950</v>
      </c>
      <c r="AK945" s="12" t="s">
        <v>4094</v>
      </c>
      <c r="AL945" s="12" t="s">
        <v>4093</v>
      </c>
    </row>
    <row r="946" spans="1:38" hidden="1" x14ac:dyDescent="0.25">
      <c r="A946" s="17">
        <v>51777216</v>
      </c>
      <c r="B946" s="14">
        <v>75822</v>
      </c>
      <c r="C946" s="12" t="s">
        <v>4095</v>
      </c>
      <c r="D946" s="12" t="s">
        <v>4100</v>
      </c>
      <c r="E946" s="12" t="s">
        <v>934</v>
      </c>
      <c r="F946" s="3" t="s">
        <v>933</v>
      </c>
      <c r="G946" s="12" t="s">
        <v>932</v>
      </c>
      <c r="H946" s="12" t="s">
        <v>3193</v>
      </c>
      <c r="I946" s="12" t="s">
        <v>3192</v>
      </c>
      <c r="J946" s="12" t="s">
        <v>931</v>
      </c>
      <c r="K946" s="12" t="s">
        <v>930</v>
      </c>
      <c r="L946" s="12" t="s">
        <v>929</v>
      </c>
      <c r="M946" s="4">
        <v>1904892</v>
      </c>
      <c r="N946" s="4">
        <v>0</v>
      </c>
      <c r="O946" s="4">
        <v>1904892</v>
      </c>
      <c r="P946" s="4">
        <v>0</v>
      </c>
      <c r="Q946" s="4">
        <v>1904892</v>
      </c>
      <c r="R946" s="68">
        <f t="shared" si="14"/>
        <v>1</v>
      </c>
      <c r="S946" s="3" t="s">
        <v>928</v>
      </c>
      <c r="T946" s="12" t="s">
        <v>7095</v>
      </c>
      <c r="U946" s="12" t="s">
        <v>3204</v>
      </c>
      <c r="V946" s="12" t="s">
        <v>927</v>
      </c>
      <c r="W946" s="12" t="s">
        <v>926</v>
      </c>
      <c r="X946" s="12" t="s">
        <v>3203</v>
      </c>
      <c r="Y946" s="12" t="s">
        <v>925</v>
      </c>
      <c r="Z946" s="12" t="s">
        <v>924</v>
      </c>
      <c r="AA946" s="12" t="s">
        <v>923</v>
      </c>
      <c r="AB946" s="12" t="s">
        <v>936</v>
      </c>
      <c r="AC946" s="13">
        <v>522</v>
      </c>
      <c r="AD946" s="12" t="s">
        <v>4099</v>
      </c>
      <c r="AE946" s="12" t="s">
        <v>4098</v>
      </c>
      <c r="AF946" s="12" t="s">
        <v>4097</v>
      </c>
      <c r="AG946" s="12" t="s">
        <v>4096</v>
      </c>
      <c r="AH946" s="12"/>
      <c r="AI946" s="12" t="s">
        <v>4095</v>
      </c>
      <c r="AJ946" s="12" t="s">
        <v>950</v>
      </c>
      <c r="AK946" s="12" t="s">
        <v>4094</v>
      </c>
      <c r="AL946" s="12" t="s">
        <v>4093</v>
      </c>
    </row>
    <row r="947" spans="1:38" hidden="1" x14ac:dyDescent="0.25">
      <c r="A947" s="17">
        <v>51777216</v>
      </c>
      <c r="B947" s="14">
        <v>75822</v>
      </c>
      <c r="C947" s="12" t="s">
        <v>4095</v>
      </c>
      <c r="D947" s="12" t="s">
        <v>4100</v>
      </c>
      <c r="E947" s="12" t="s">
        <v>934</v>
      </c>
      <c r="F947" s="3" t="s">
        <v>933</v>
      </c>
      <c r="G947" s="12" t="s">
        <v>932</v>
      </c>
      <c r="H947" s="12" t="s">
        <v>963</v>
      </c>
      <c r="I947" s="12" t="s">
        <v>962</v>
      </c>
      <c r="J947" s="12" t="s">
        <v>931</v>
      </c>
      <c r="K947" s="12" t="s">
        <v>930</v>
      </c>
      <c r="L947" s="12" t="s">
        <v>929</v>
      </c>
      <c r="M947" s="4">
        <v>655072</v>
      </c>
      <c r="N947" s="4">
        <v>0</v>
      </c>
      <c r="O947" s="4">
        <v>655072</v>
      </c>
      <c r="P947" s="4">
        <v>0</v>
      </c>
      <c r="Q947" s="4">
        <v>655072</v>
      </c>
      <c r="R947" s="68">
        <f t="shared" si="14"/>
        <v>1</v>
      </c>
      <c r="S947" s="3" t="s">
        <v>928</v>
      </c>
      <c r="T947" s="12" t="s">
        <v>7095</v>
      </c>
      <c r="U947" s="12" t="s">
        <v>3204</v>
      </c>
      <c r="V947" s="12" t="s">
        <v>927</v>
      </c>
      <c r="W947" s="12" t="s">
        <v>926</v>
      </c>
      <c r="X947" s="12" t="s">
        <v>3203</v>
      </c>
      <c r="Y947" s="12" t="s">
        <v>925</v>
      </c>
      <c r="Z947" s="12" t="s">
        <v>924</v>
      </c>
      <c r="AA947" s="12" t="s">
        <v>923</v>
      </c>
      <c r="AB947" s="12" t="s">
        <v>936</v>
      </c>
      <c r="AC947" s="13">
        <v>522</v>
      </c>
      <c r="AD947" s="12" t="s">
        <v>4099</v>
      </c>
      <c r="AE947" s="12" t="s">
        <v>4098</v>
      </c>
      <c r="AF947" s="12" t="s">
        <v>4097</v>
      </c>
      <c r="AG947" s="12" t="s">
        <v>4096</v>
      </c>
      <c r="AH947" s="12"/>
      <c r="AI947" s="12" t="s">
        <v>4095</v>
      </c>
      <c r="AJ947" s="12" t="s">
        <v>950</v>
      </c>
      <c r="AK947" s="12" t="s">
        <v>4094</v>
      </c>
      <c r="AL947" s="12" t="s">
        <v>4093</v>
      </c>
    </row>
    <row r="948" spans="1:38" hidden="1" x14ac:dyDescent="0.25">
      <c r="A948" s="17">
        <v>51777216</v>
      </c>
      <c r="B948" s="14">
        <v>75822</v>
      </c>
      <c r="C948" s="12" t="s">
        <v>4095</v>
      </c>
      <c r="D948" s="12" t="s">
        <v>4100</v>
      </c>
      <c r="E948" s="12" t="s">
        <v>934</v>
      </c>
      <c r="F948" s="3" t="s">
        <v>933</v>
      </c>
      <c r="G948" s="12" t="s">
        <v>932</v>
      </c>
      <c r="H948" s="12" t="s">
        <v>3191</v>
      </c>
      <c r="I948" s="12" t="s">
        <v>3190</v>
      </c>
      <c r="J948" s="12" t="s">
        <v>931</v>
      </c>
      <c r="K948" s="12" t="s">
        <v>930</v>
      </c>
      <c r="L948" s="12" t="s">
        <v>929</v>
      </c>
      <c r="M948" s="4">
        <v>1241979</v>
      </c>
      <c r="N948" s="4">
        <v>0</v>
      </c>
      <c r="O948" s="4">
        <v>1241979</v>
      </c>
      <c r="P948" s="4">
        <v>0</v>
      </c>
      <c r="Q948" s="4">
        <v>1241979</v>
      </c>
      <c r="R948" s="68">
        <f t="shared" si="14"/>
        <v>1</v>
      </c>
      <c r="S948" s="3" t="s">
        <v>928</v>
      </c>
      <c r="T948" s="12" t="s">
        <v>7095</v>
      </c>
      <c r="U948" s="12" t="s">
        <v>3204</v>
      </c>
      <c r="V948" s="12" t="s">
        <v>927</v>
      </c>
      <c r="W948" s="12" t="s">
        <v>926</v>
      </c>
      <c r="X948" s="12" t="s">
        <v>3203</v>
      </c>
      <c r="Y948" s="12" t="s">
        <v>925</v>
      </c>
      <c r="Z948" s="12" t="s">
        <v>924</v>
      </c>
      <c r="AA948" s="12" t="s">
        <v>923</v>
      </c>
      <c r="AB948" s="12" t="s">
        <v>936</v>
      </c>
      <c r="AC948" s="13">
        <v>522</v>
      </c>
      <c r="AD948" s="12" t="s">
        <v>4099</v>
      </c>
      <c r="AE948" s="12" t="s">
        <v>4098</v>
      </c>
      <c r="AF948" s="12" t="s">
        <v>4097</v>
      </c>
      <c r="AG948" s="12" t="s">
        <v>4096</v>
      </c>
      <c r="AH948" s="12"/>
      <c r="AI948" s="12" t="s">
        <v>4095</v>
      </c>
      <c r="AJ948" s="12" t="s">
        <v>950</v>
      </c>
      <c r="AK948" s="12" t="s">
        <v>4094</v>
      </c>
      <c r="AL948" s="12" t="s">
        <v>4093</v>
      </c>
    </row>
    <row r="949" spans="1:38" hidden="1" x14ac:dyDescent="0.25">
      <c r="A949" s="17">
        <v>51777216</v>
      </c>
      <c r="B949" s="14">
        <v>75822</v>
      </c>
      <c r="C949" s="12" t="s">
        <v>4095</v>
      </c>
      <c r="D949" s="12" t="s">
        <v>4100</v>
      </c>
      <c r="E949" s="12" t="s">
        <v>934</v>
      </c>
      <c r="F949" s="3" t="s">
        <v>933</v>
      </c>
      <c r="G949" s="12" t="s">
        <v>932</v>
      </c>
      <c r="H949" s="12" t="s">
        <v>940</v>
      </c>
      <c r="I949" s="12" t="s">
        <v>939</v>
      </c>
      <c r="J949" s="12" t="s">
        <v>931</v>
      </c>
      <c r="K949" s="12" t="s">
        <v>930</v>
      </c>
      <c r="L949" s="12" t="s">
        <v>929</v>
      </c>
      <c r="M949" s="4">
        <v>6782131</v>
      </c>
      <c r="N949" s="4">
        <v>0</v>
      </c>
      <c r="O949" s="4">
        <v>6782131</v>
      </c>
      <c r="P949" s="4">
        <v>0</v>
      </c>
      <c r="Q949" s="4">
        <v>6782131</v>
      </c>
      <c r="R949" s="68">
        <f t="shared" si="14"/>
        <v>1</v>
      </c>
      <c r="S949" s="3" t="s">
        <v>928</v>
      </c>
      <c r="T949" s="12" t="s">
        <v>7095</v>
      </c>
      <c r="U949" s="12" t="s">
        <v>3204</v>
      </c>
      <c r="V949" s="12" t="s">
        <v>927</v>
      </c>
      <c r="W949" s="12" t="s">
        <v>926</v>
      </c>
      <c r="X949" s="12" t="s">
        <v>3203</v>
      </c>
      <c r="Y949" s="12" t="s">
        <v>925</v>
      </c>
      <c r="Z949" s="12" t="s">
        <v>924</v>
      </c>
      <c r="AA949" s="12" t="s">
        <v>923</v>
      </c>
      <c r="AB949" s="12" t="s">
        <v>936</v>
      </c>
      <c r="AC949" s="13">
        <v>522</v>
      </c>
      <c r="AD949" s="12" t="s">
        <v>4099</v>
      </c>
      <c r="AE949" s="12" t="s">
        <v>4098</v>
      </c>
      <c r="AF949" s="12" t="s">
        <v>4097</v>
      </c>
      <c r="AG949" s="12" t="s">
        <v>4096</v>
      </c>
      <c r="AH949" s="12"/>
      <c r="AI949" s="12" t="s">
        <v>4095</v>
      </c>
      <c r="AJ949" s="12" t="s">
        <v>950</v>
      </c>
      <c r="AK949" s="12" t="s">
        <v>4094</v>
      </c>
      <c r="AL949" s="12" t="s">
        <v>4093</v>
      </c>
    </row>
    <row r="950" spans="1:38" hidden="1" x14ac:dyDescent="0.25">
      <c r="A950" s="17">
        <v>830113831</v>
      </c>
      <c r="B950" s="14">
        <v>75922</v>
      </c>
      <c r="C950" s="12" t="s">
        <v>3975</v>
      </c>
      <c r="D950" s="12" t="s">
        <v>4092</v>
      </c>
      <c r="E950" s="12" t="s">
        <v>934</v>
      </c>
      <c r="F950" s="3" t="s">
        <v>933</v>
      </c>
      <c r="G950" s="12" t="s">
        <v>932</v>
      </c>
      <c r="H950" s="12" t="s">
        <v>3580</v>
      </c>
      <c r="I950" s="12" t="s">
        <v>3579</v>
      </c>
      <c r="J950" s="12" t="s">
        <v>931</v>
      </c>
      <c r="K950" s="12" t="s">
        <v>930</v>
      </c>
      <c r="L950" s="12" t="s">
        <v>929</v>
      </c>
      <c r="M950" s="4">
        <v>6365500</v>
      </c>
      <c r="N950" s="4">
        <v>0</v>
      </c>
      <c r="O950" s="4">
        <v>6365500</v>
      </c>
      <c r="P950" s="4">
        <v>0</v>
      </c>
      <c r="Q950" s="4">
        <v>6365500</v>
      </c>
      <c r="R950" s="68">
        <f t="shared" si="14"/>
        <v>1</v>
      </c>
      <c r="S950" s="3" t="s">
        <v>957</v>
      </c>
      <c r="T950" s="12" t="s">
        <v>6183</v>
      </c>
      <c r="U950" s="12" t="s">
        <v>3693</v>
      </c>
      <c r="V950" s="12" t="s">
        <v>3555</v>
      </c>
      <c r="W950" s="18"/>
      <c r="X950" s="18"/>
      <c r="Y950" s="18"/>
      <c r="Z950" s="18"/>
      <c r="AA950" s="18"/>
      <c r="AB950" s="12" t="s">
        <v>936</v>
      </c>
      <c r="AC950" s="13">
        <v>522</v>
      </c>
      <c r="AD950" s="12" t="s">
        <v>4091</v>
      </c>
      <c r="AE950" s="12" t="s">
        <v>3999</v>
      </c>
      <c r="AF950" s="12" t="s">
        <v>4090</v>
      </c>
      <c r="AG950" s="12" t="s">
        <v>4089</v>
      </c>
      <c r="AH950" s="12"/>
      <c r="AI950" s="12" t="s">
        <v>3975</v>
      </c>
      <c r="AJ950" s="12" t="s">
        <v>950</v>
      </c>
      <c r="AK950" s="12" t="s">
        <v>3992</v>
      </c>
      <c r="AL950" s="12" t="s">
        <v>4088</v>
      </c>
    </row>
    <row r="951" spans="1:38" hidden="1" x14ac:dyDescent="0.25">
      <c r="A951" s="17">
        <v>900298372</v>
      </c>
      <c r="B951" s="14">
        <v>76022</v>
      </c>
      <c r="C951" s="12" t="s">
        <v>3975</v>
      </c>
      <c r="D951" s="12" t="s">
        <v>4087</v>
      </c>
      <c r="E951" s="12" t="s">
        <v>934</v>
      </c>
      <c r="F951" s="3" t="s">
        <v>933</v>
      </c>
      <c r="G951" s="12" t="s">
        <v>932</v>
      </c>
      <c r="H951" s="12" t="s">
        <v>3580</v>
      </c>
      <c r="I951" s="12" t="s">
        <v>3579</v>
      </c>
      <c r="J951" s="12" t="s">
        <v>931</v>
      </c>
      <c r="K951" s="12" t="s">
        <v>930</v>
      </c>
      <c r="L951" s="12" t="s">
        <v>929</v>
      </c>
      <c r="M951" s="4">
        <v>188600</v>
      </c>
      <c r="N951" s="4">
        <v>0</v>
      </c>
      <c r="O951" s="4">
        <v>188600</v>
      </c>
      <c r="P951" s="4">
        <v>0</v>
      </c>
      <c r="Q951" s="4">
        <v>188600</v>
      </c>
      <c r="R951" s="68">
        <f t="shared" si="14"/>
        <v>1</v>
      </c>
      <c r="S951" s="3" t="s">
        <v>957</v>
      </c>
      <c r="T951" s="12" t="s">
        <v>6173</v>
      </c>
      <c r="U951" s="12" t="s">
        <v>3680</v>
      </c>
      <c r="V951" s="12" t="s">
        <v>3555</v>
      </c>
      <c r="W951" s="18"/>
      <c r="X951" s="18"/>
      <c r="Y951" s="18"/>
      <c r="Z951" s="18"/>
      <c r="AA951" s="18"/>
      <c r="AB951" s="12" t="s">
        <v>936</v>
      </c>
      <c r="AC951" s="13">
        <v>522</v>
      </c>
      <c r="AD951" s="12" t="s">
        <v>4086</v>
      </c>
      <c r="AE951" s="12" t="s">
        <v>3994</v>
      </c>
      <c r="AF951" s="12" t="s">
        <v>4085</v>
      </c>
      <c r="AG951" s="12" t="s">
        <v>4084</v>
      </c>
      <c r="AH951" s="12"/>
      <c r="AI951" s="12" t="s">
        <v>3975</v>
      </c>
      <c r="AJ951" s="12" t="s">
        <v>950</v>
      </c>
      <c r="AK951" s="12" t="s">
        <v>3992</v>
      </c>
      <c r="AL951" s="12" t="s">
        <v>3997</v>
      </c>
    </row>
    <row r="952" spans="1:38" hidden="1" x14ac:dyDescent="0.25">
      <c r="A952" s="17">
        <v>800227940</v>
      </c>
      <c r="B952" s="14">
        <v>76122</v>
      </c>
      <c r="C952" s="12" t="s">
        <v>3975</v>
      </c>
      <c r="D952" s="12" t="s">
        <v>4083</v>
      </c>
      <c r="E952" s="12" t="s">
        <v>934</v>
      </c>
      <c r="F952" s="3" t="s">
        <v>933</v>
      </c>
      <c r="G952" s="12" t="s">
        <v>932</v>
      </c>
      <c r="H952" s="12" t="s">
        <v>3588</v>
      </c>
      <c r="I952" s="12" t="s">
        <v>3587</v>
      </c>
      <c r="J952" s="12" t="s">
        <v>931</v>
      </c>
      <c r="K952" s="12" t="s">
        <v>930</v>
      </c>
      <c r="L952" s="12" t="s">
        <v>929</v>
      </c>
      <c r="M952" s="4">
        <v>15073300</v>
      </c>
      <c r="N952" s="4">
        <v>0</v>
      </c>
      <c r="O952" s="4">
        <v>15073300</v>
      </c>
      <c r="P952" s="4">
        <v>0</v>
      </c>
      <c r="Q952" s="4">
        <v>15073300</v>
      </c>
      <c r="R952" s="68">
        <f t="shared" si="14"/>
        <v>1</v>
      </c>
      <c r="S952" s="3" t="s">
        <v>957</v>
      </c>
      <c r="T952" s="12" t="s">
        <v>6168</v>
      </c>
      <c r="U952" s="12" t="s">
        <v>3676</v>
      </c>
      <c r="V952" s="12" t="s">
        <v>3555</v>
      </c>
      <c r="W952" s="18"/>
      <c r="X952" s="18"/>
      <c r="Y952" s="18"/>
      <c r="Z952" s="18"/>
      <c r="AA952" s="18"/>
      <c r="AB952" s="12" t="s">
        <v>936</v>
      </c>
      <c r="AC952" s="13">
        <v>522</v>
      </c>
      <c r="AD952" s="12" t="s">
        <v>4082</v>
      </c>
      <c r="AE952" s="12" t="s">
        <v>4081</v>
      </c>
      <c r="AF952" s="12" t="s">
        <v>4080</v>
      </c>
      <c r="AG952" s="12" t="s">
        <v>4079</v>
      </c>
      <c r="AH952" s="12"/>
      <c r="AI952" s="12" t="s">
        <v>3975</v>
      </c>
      <c r="AJ952" s="12" t="s">
        <v>950</v>
      </c>
      <c r="AK952" s="12" t="s">
        <v>3992</v>
      </c>
      <c r="AL952" s="12" t="s">
        <v>3997</v>
      </c>
    </row>
    <row r="953" spans="1:38" hidden="1" x14ac:dyDescent="0.25">
      <c r="A953" s="17">
        <v>900336004</v>
      </c>
      <c r="B953" s="14">
        <v>76222</v>
      </c>
      <c r="C953" s="12" t="s">
        <v>3975</v>
      </c>
      <c r="D953" s="12" t="s">
        <v>4078</v>
      </c>
      <c r="E953" s="12" t="s">
        <v>934</v>
      </c>
      <c r="F953" s="3" t="s">
        <v>933</v>
      </c>
      <c r="G953" s="12" t="s">
        <v>932</v>
      </c>
      <c r="H953" s="12" t="s">
        <v>3588</v>
      </c>
      <c r="I953" s="12" t="s">
        <v>3587</v>
      </c>
      <c r="J953" s="12" t="s">
        <v>931</v>
      </c>
      <c r="K953" s="12" t="s">
        <v>930</v>
      </c>
      <c r="L953" s="12" t="s">
        <v>929</v>
      </c>
      <c r="M953" s="4">
        <v>65769700</v>
      </c>
      <c r="N953" s="4">
        <v>0</v>
      </c>
      <c r="O953" s="4">
        <v>65769700</v>
      </c>
      <c r="P953" s="4">
        <v>0</v>
      </c>
      <c r="Q953" s="4">
        <v>65769700</v>
      </c>
      <c r="R953" s="68">
        <f t="shared" si="14"/>
        <v>1</v>
      </c>
      <c r="S953" s="3" t="s">
        <v>957</v>
      </c>
      <c r="T953" s="12" t="s">
        <v>6163</v>
      </c>
      <c r="U953" s="12" t="s">
        <v>3670</v>
      </c>
      <c r="V953" s="12" t="s">
        <v>3555</v>
      </c>
      <c r="W953" s="18"/>
      <c r="X953" s="18"/>
      <c r="Y953" s="18"/>
      <c r="Z953" s="18"/>
      <c r="AA953" s="18"/>
      <c r="AB953" s="12" t="s">
        <v>936</v>
      </c>
      <c r="AC953" s="13">
        <v>522</v>
      </c>
      <c r="AD953" s="12" t="s">
        <v>4077</v>
      </c>
      <c r="AE953" s="12" t="s">
        <v>3988</v>
      </c>
      <c r="AF953" s="12" t="s">
        <v>4076</v>
      </c>
      <c r="AG953" s="12" t="s">
        <v>4075</v>
      </c>
      <c r="AH953" s="12"/>
      <c r="AI953" s="12" t="s">
        <v>3975</v>
      </c>
      <c r="AJ953" s="12" t="s">
        <v>950</v>
      </c>
      <c r="AK953" s="12" t="s">
        <v>3992</v>
      </c>
      <c r="AL953" s="12" t="s">
        <v>3997</v>
      </c>
    </row>
    <row r="954" spans="1:38" hidden="1" x14ac:dyDescent="0.25">
      <c r="A954" s="17">
        <v>860066942</v>
      </c>
      <c r="B954" s="14">
        <v>76322</v>
      </c>
      <c r="C954" s="12" t="s">
        <v>3975</v>
      </c>
      <c r="D954" s="12" t="s">
        <v>4074</v>
      </c>
      <c r="E954" s="12" t="s">
        <v>934</v>
      </c>
      <c r="F954" s="3" t="s">
        <v>933</v>
      </c>
      <c r="G954" s="12" t="s">
        <v>932</v>
      </c>
      <c r="H954" s="12" t="s">
        <v>3580</v>
      </c>
      <c r="I954" s="12" t="s">
        <v>3579</v>
      </c>
      <c r="J954" s="12" t="s">
        <v>931</v>
      </c>
      <c r="K954" s="12" t="s">
        <v>930</v>
      </c>
      <c r="L954" s="12" t="s">
        <v>929</v>
      </c>
      <c r="M954" s="4">
        <v>25926600</v>
      </c>
      <c r="N954" s="4">
        <v>0</v>
      </c>
      <c r="O954" s="4">
        <v>25926600</v>
      </c>
      <c r="P954" s="4">
        <v>0</v>
      </c>
      <c r="Q954" s="4">
        <v>25926600</v>
      </c>
      <c r="R954" s="68">
        <f t="shared" si="14"/>
        <v>1</v>
      </c>
      <c r="S954" s="3" t="s">
        <v>957</v>
      </c>
      <c r="T954" s="12" t="s">
        <v>6133</v>
      </c>
      <c r="U954" s="12" t="s">
        <v>3639</v>
      </c>
      <c r="V954" s="12" t="s">
        <v>3555</v>
      </c>
      <c r="W954" s="18"/>
      <c r="X954" s="18"/>
      <c r="Y954" s="18"/>
      <c r="Z954" s="18"/>
      <c r="AA954" s="18"/>
      <c r="AB954" s="12" t="s">
        <v>936</v>
      </c>
      <c r="AC954" s="13">
        <v>522</v>
      </c>
      <c r="AD954" s="12" t="s">
        <v>4073</v>
      </c>
      <c r="AE954" s="12" t="s">
        <v>4072</v>
      </c>
      <c r="AF954" s="12" t="s">
        <v>4071</v>
      </c>
      <c r="AG954" s="12" t="s">
        <v>4070</v>
      </c>
      <c r="AH954" s="12"/>
      <c r="AI954" s="12" t="s">
        <v>3975</v>
      </c>
      <c r="AJ954" s="12" t="s">
        <v>950</v>
      </c>
      <c r="AK954" s="12" t="s">
        <v>3992</v>
      </c>
      <c r="AL954" s="12" t="s">
        <v>3997</v>
      </c>
    </row>
    <row r="955" spans="1:38" hidden="1" x14ac:dyDescent="0.25">
      <c r="A955" s="17">
        <v>900226715</v>
      </c>
      <c r="B955" s="14">
        <v>76422</v>
      </c>
      <c r="C955" s="12" t="s">
        <v>3975</v>
      </c>
      <c r="D955" s="12" t="s">
        <v>4069</v>
      </c>
      <c r="E955" s="12" t="s">
        <v>934</v>
      </c>
      <c r="F955" s="3" t="s">
        <v>933</v>
      </c>
      <c r="G955" s="12" t="s">
        <v>932</v>
      </c>
      <c r="H955" s="12" t="s">
        <v>3580</v>
      </c>
      <c r="I955" s="12" t="s">
        <v>3579</v>
      </c>
      <c r="J955" s="12" t="s">
        <v>931</v>
      </c>
      <c r="K955" s="12" t="s">
        <v>930</v>
      </c>
      <c r="L955" s="12" t="s">
        <v>929</v>
      </c>
      <c r="M955" s="4">
        <v>182200</v>
      </c>
      <c r="N955" s="4">
        <v>0</v>
      </c>
      <c r="O955" s="4">
        <v>182200</v>
      </c>
      <c r="P955" s="4">
        <v>0</v>
      </c>
      <c r="Q955" s="4">
        <v>182200</v>
      </c>
      <c r="R955" s="68">
        <f t="shared" si="14"/>
        <v>1</v>
      </c>
      <c r="S955" s="3" t="s">
        <v>957</v>
      </c>
      <c r="T955" s="12" t="s">
        <v>7163</v>
      </c>
      <c r="U955" s="12" t="s">
        <v>3792</v>
      </c>
      <c r="V955" s="12" t="s">
        <v>3555</v>
      </c>
      <c r="W955" s="18"/>
      <c r="X955" s="18"/>
      <c r="Y955" s="18"/>
      <c r="Z955" s="18"/>
      <c r="AA955" s="18"/>
      <c r="AB955" s="12" t="s">
        <v>936</v>
      </c>
      <c r="AC955" s="13">
        <v>522</v>
      </c>
      <c r="AD955" s="12" t="s">
        <v>4068</v>
      </c>
      <c r="AE955" s="12" t="s">
        <v>4067</v>
      </c>
      <c r="AF955" s="12" t="s">
        <v>4066</v>
      </c>
      <c r="AG955" s="12" t="s">
        <v>4065</v>
      </c>
      <c r="AH955" s="12"/>
      <c r="AI955" s="12" t="s">
        <v>3975</v>
      </c>
      <c r="AJ955" s="12" t="s">
        <v>950</v>
      </c>
      <c r="AK955" s="12" t="s">
        <v>3992</v>
      </c>
      <c r="AL955" s="12" t="s">
        <v>3997</v>
      </c>
    </row>
    <row r="956" spans="1:38" hidden="1" x14ac:dyDescent="0.25">
      <c r="A956" s="17">
        <v>830003564</v>
      </c>
      <c r="B956" s="14">
        <v>76522</v>
      </c>
      <c r="C956" s="12" t="s">
        <v>3975</v>
      </c>
      <c r="D956" s="12" t="s">
        <v>4064</v>
      </c>
      <c r="E956" s="12" t="s">
        <v>934</v>
      </c>
      <c r="F956" s="3" t="s">
        <v>933</v>
      </c>
      <c r="G956" s="12" t="s">
        <v>932</v>
      </c>
      <c r="H956" s="12" t="s">
        <v>3580</v>
      </c>
      <c r="I956" s="12" t="s">
        <v>3579</v>
      </c>
      <c r="J956" s="12" t="s">
        <v>931</v>
      </c>
      <c r="K956" s="12" t="s">
        <v>930</v>
      </c>
      <c r="L956" s="12" t="s">
        <v>929</v>
      </c>
      <c r="M956" s="4">
        <v>9703400</v>
      </c>
      <c r="N956" s="4">
        <v>0</v>
      </c>
      <c r="O956" s="4">
        <v>9703400</v>
      </c>
      <c r="P956" s="4">
        <v>0</v>
      </c>
      <c r="Q956" s="4">
        <v>9703400</v>
      </c>
      <c r="R956" s="68">
        <f t="shared" si="14"/>
        <v>1</v>
      </c>
      <c r="S956" s="3" t="s">
        <v>957</v>
      </c>
      <c r="T956" s="12" t="s">
        <v>6148</v>
      </c>
      <c r="U956" s="12" t="s">
        <v>3659</v>
      </c>
      <c r="V956" s="12" t="s">
        <v>3555</v>
      </c>
      <c r="W956" s="18"/>
      <c r="X956" s="18"/>
      <c r="Y956" s="18"/>
      <c r="Z956" s="18"/>
      <c r="AA956" s="18"/>
      <c r="AB956" s="12" t="s">
        <v>936</v>
      </c>
      <c r="AC956" s="13">
        <v>522</v>
      </c>
      <c r="AD956" s="12" t="s">
        <v>4063</v>
      </c>
      <c r="AE956" s="12" t="s">
        <v>4062</v>
      </c>
      <c r="AF956" s="12" t="s">
        <v>4061</v>
      </c>
      <c r="AG956" s="12" t="s">
        <v>4060</v>
      </c>
      <c r="AH956" s="12"/>
      <c r="AI956" s="12" t="s">
        <v>3975</v>
      </c>
      <c r="AJ956" s="12" t="s">
        <v>950</v>
      </c>
      <c r="AK956" s="12" t="s">
        <v>3992</v>
      </c>
      <c r="AL956" s="12" t="s">
        <v>3997</v>
      </c>
    </row>
    <row r="957" spans="1:38" hidden="1" x14ac:dyDescent="0.25">
      <c r="A957" s="17">
        <v>901037916</v>
      </c>
      <c r="B957" s="14">
        <v>76622</v>
      </c>
      <c r="C957" s="12" t="s">
        <v>3975</v>
      </c>
      <c r="D957" s="12" t="s">
        <v>4059</v>
      </c>
      <c r="E957" s="12" t="s">
        <v>934</v>
      </c>
      <c r="F957" s="3" t="s">
        <v>933</v>
      </c>
      <c r="G957" s="12" t="s">
        <v>932</v>
      </c>
      <c r="H957" s="12" t="s">
        <v>3580</v>
      </c>
      <c r="I957" s="12" t="s">
        <v>3579</v>
      </c>
      <c r="J957" s="12" t="s">
        <v>931</v>
      </c>
      <c r="K957" s="12" t="s">
        <v>930</v>
      </c>
      <c r="L957" s="12" t="s">
        <v>929</v>
      </c>
      <c r="M957" s="4">
        <v>251300</v>
      </c>
      <c r="N957" s="4">
        <v>0</v>
      </c>
      <c r="O957" s="4">
        <v>251300</v>
      </c>
      <c r="P957" s="4">
        <v>0</v>
      </c>
      <c r="Q957" s="4">
        <v>251300</v>
      </c>
      <c r="R957" s="68">
        <f t="shared" si="14"/>
        <v>1</v>
      </c>
      <c r="S957" s="3" t="s">
        <v>957</v>
      </c>
      <c r="T957" s="12" t="s">
        <v>6143</v>
      </c>
      <c r="U957" s="12" t="s">
        <v>3654</v>
      </c>
      <c r="V957" s="12" t="s">
        <v>3555</v>
      </c>
      <c r="W957" s="18"/>
      <c r="X957" s="18"/>
      <c r="Y957" s="18"/>
      <c r="Z957" s="18"/>
      <c r="AA957" s="18"/>
      <c r="AB957" s="12" t="s">
        <v>936</v>
      </c>
      <c r="AC957" s="13">
        <v>522</v>
      </c>
      <c r="AD957" s="12" t="s">
        <v>4058</v>
      </c>
      <c r="AE957" s="12" t="s">
        <v>4057</v>
      </c>
      <c r="AF957" s="12" t="s">
        <v>4056</v>
      </c>
      <c r="AG957" s="12" t="s">
        <v>4055</v>
      </c>
      <c r="AH957" s="12"/>
      <c r="AI957" s="12" t="s">
        <v>3975</v>
      </c>
      <c r="AJ957" s="12" t="s">
        <v>950</v>
      </c>
      <c r="AK957" s="12" t="s">
        <v>3992</v>
      </c>
      <c r="AL957" s="12" t="s">
        <v>3997</v>
      </c>
    </row>
    <row r="958" spans="1:38" hidden="1" x14ac:dyDescent="0.25">
      <c r="A958" s="17">
        <v>900156264</v>
      </c>
      <c r="B958" s="14">
        <v>76722</v>
      </c>
      <c r="C958" s="12" t="s">
        <v>3975</v>
      </c>
      <c r="D958" s="12" t="s">
        <v>4054</v>
      </c>
      <c r="E958" s="12" t="s">
        <v>934</v>
      </c>
      <c r="F958" s="3" t="s">
        <v>933</v>
      </c>
      <c r="G958" s="12" t="s">
        <v>932</v>
      </c>
      <c r="H958" s="12" t="s">
        <v>3580</v>
      </c>
      <c r="I958" s="12" t="s">
        <v>3579</v>
      </c>
      <c r="J958" s="12" t="s">
        <v>931</v>
      </c>
      <c r="K958" s="12" t="s">
        <v>930</v>
      </c>
      <c r="L958" s="12" t="s">
        <v>929</v>
      </c>
      <c r="M958" s="4">
        <v>3042000</v>
      </c>
      <c r="N958" s="4">
        <v>0</v>
      </c>
      <c r="O958" s="4">
        <v>3042000</v>
      </c>
      <c r="P958" s="4">
        <v>0</v>
      </c>
      <c r="Q958" s="4">
        <v>3042000</v>
      </c>
      <c r="R958" s="68">
        <f t="shared" si="14"/>
        <v>1</v>
      </c>
      <c r="S958" s="3" t="s">
        <v>957</v>
      </c>
      <c r="T958" s="12" t="s">
        <v>6138</v>
      </c>
      <c r="U958" s="12" t="s">
        <v>3648</v>
      </c>
      <c r="V958" s="12" t="s">
        <v>3555</v>
      </c>
      <c r="W958" s="18"/>
      <c r="X958" s="18"/>
      <c r="Y958" s="18"/>
      <c r="Z958" s="18"/>
      <c r="AA958" s="18"/>
      <c r="AB958" s="12" t="s">
        <v>936</v>
      </c>
      <c r="AC958" s="13">
        <v>522</v>
      </c>
      <c r="AD958" s="12" t="s">
        <v>4053</v>
      </c>
      <c r="AE958" s="12" t="s">
        <v>4052</v>
      </c>
      <c r="AF958" s="12" t="s">
        <v>4051</v>
      </c>
      <c r="AG958" s="12" t="s">
        <v>4050</v>
      </c>
      <c r="AH958" s="12"/>
      <c r="AI958" s="12" t="s">
        <v>3975</v>
      </c>
      <c r="AJ958" s="12" t="s">
        <v>950</v>
      </c>
      <c r="AK958" s="12" t="s">
        <v>3992</v>
      </c>
      <c r="AL958" s="12" t="s">
        <v>3997</v>
      </c>
    </row>
    <row r="959" spans="1:38" hidden="1" x14ac:dyDescent="0.25">
      <c r="A959" s="17">
        <v>899999034</v>
      </c>
      <c r="B959" s="14">
        <v>76822</v>
      </c>
      <c r="C959" s="12" t="s">
        <v>3975</v>
      </c>
      <c r="D959" s="12" t="s">
        <v>4049</v>
      </c>
      <c r="E959" s="12" t="s">
        <v>934</v>
      </c>
      <c r="F959" s="3" t="s">
        <v>933</v>
      </c>
      <c r="G959" s="12" t="s">
        <v>932</v>
      </c>
      <c r="H959" s="12" t="s">
        <v>3634</v>
      </c>
      <c r="I959" s="12" t="s">
        <v>3633</v>
      </c>
      <c r="J959" s="12" t="s">
        <v>931</v>
      </c>
      <c r="K959" s="12" t="s">
        <v>930</v>
      </c>
      <c r="L959" s="12" t="s">
        <v>929</v>
      </c>
      <c r="M959" s="4">
        <v>23213600</v>
      </c>
      <c r="N959" s="4">
        <v>0</v>
      </c>
      <c r="O959" s="4">
        <v>23213600</v>
      </c>
      <c r="P959" s="4">
        <v>0</v>
      </c>
      <c r="Q959" s="4">
        <v>23213600</v>
      </c>
      <c r="R959" s="68">
        <f t="shared" si="14"/>
        <v>1</v>
      </c>
      <c r="S959" s="3" t="s">
        <v>957</v>
      </c>
      <c r="T959" s="12" t="s">
        <v>6128</v>
      </c>
      <c r="U959" s="12" t="s">
        <v>3632</v>
      </c>
      <c r="V959" s="12" t="s">
        <v>3555</v>
      </c>
      <c r="W959" s="18"/>
      <c r="X959" s="18"/>
      <c r="Y959" s="18"/>
      <c r="Z959" s="18"/>
      <c r="AA959" s="18"/>
      <c r="AB959" s="12" t="s">
        <v>936</v>
      </c>
      <c r="AC959" s="13">
        <v>522</v>
      </c>
      <c r="AD959" s="12" t="s">
        <v>4048</v>
      </c>
      <c r="AE959" s="12" t="s">
        <v>4047</v>
      </c>
      <c r="AF959" s="12" t="s">
        <v>4046</v>
      </c>
      <c r="AG959" s="12" t="s">
        <v>4045</v>
      </c>
      <c r="AH959" s="12"/>
      <c r="AI959" s="12" t="s">
        <v>3975</v>
      </c>
      <c r="AJ959" s="12" t="s">
        <v>950</v>
      </c>
      <c r="AK959" s="12" t="s">
        <v>3992</v>
      </c>
      <c r="AL959" s="12" t="s">
        <v>3997</v>
      </c>
    </row>
    <row r="960" spans="1:38" hidden="1" x14ac:dyDescent="0.25">
      <c r="A960" s="17">
        <v>899999239</v>
      </c>
      <c r="B960" s="14">
        <v>76922</v>
      </c>
      <c r="C960" s="12" t="s">
        <v>3975</v>
      </c>
      <c r="D960" s="12" t="s">
        <v>4044</v>
      </c>
      <c r="E960" s="12" t="s">
        <v>934</v>
      </c>
      <c r="F960" s="3" t="s">
        <v>933</v>
      </c>
      <c r="G960" s="12" t="s">
        <v>932</v>
      </c>
      <c r="H960" s="12" t="s">
        <v>3626</v>
      </c>
      <c r="I960" s="12" t="s">
        <v>3625</v>
      </c>
      <c r="J960" s="12" t="s">
        <v>931</v>
      </c>
      <c r="K960" s="12" t="s">
        <v>930</v>
      </c>
      <c r="L960" s="12" t="s">
        <v>929</v>
      </c>
      <c r="M960" s="4">
        <v>34813900</v>
      </c>
      <c r="N960" s="4">
        <v>0</v>
      </c>
      <c r="O960" s="4">
        <v>34813900</v>
      </c>
      <c r="P960" s="4">
        <v>0</v>
      </c>
      <c r="Q960" s="4">
        <v>34813900</v>
      </c>
      <c r="R960" s="68">
        <f t="shared" si="14"/>
        <v>1</v>
      </c>
      <c r="S960" s="3" t="s">
        <v>957</v>
      </c>
      <c r="T960" s="12" t="s">
        <v>6123</v>
      </c>
      <c r="U960" s="12" t="s">
        <v>3624</v>
      </c>
      <c r="V960" s="12" t="s">
        <v>3555</v>
      </c>
      <c r="W960" s="18"/>
      <c r="X960" s="18"/>
      <c r="Y960" s="18"/>
      <c r="Z960" s="18"/>
      <c r="AA960" s="18"/>
      <c r="AB960" s="12" t="s">
        <v>936</v>
      </c>
      <c r="AC960" s="13">
        <v>522</v>
      </c>
      <c r="AD960" s="12" t="s">
        <v>4043</v>
      </c>
      <c r="AE960" s="12" t="s">
        <v>4042</v>
      </c>
      <c r="AF960" s="12" t="s">
        <v>4041</v>
      </c>
      <c r="AG960" s="12" t="s">
        <v>4040</v>
      </c>
      <c r="AH960" s="12"/>
      <c r="AI960" s="12" t="s">
        <v>3975</v>
      </c>
      <c r="AJ960" s="12" t="s">
        <v>950</v>
      </c>
      <c r="AK960" s="12" t="s">
        <v>3992</v>
      </c>
      <c r="AL960" s="12" t="s">
        <v>3997</v>
      </c>
    </row>
    <row r="961" spans="1:38" hidden="1" x14ac:dyDescent="0.25">
      <c r="A961" s="17">
        <v>860066942</v>
      </c>
      <c r="B961" s="14">
        <v>77022</v>
      </c>
      <c r="C961" s="12" t="s">
        <v>3975</v>
      </c>
      <c r="D961" s="12" t="s">
        <v>4039</v>
      </c>
      <c r="E961" s="12" t="s">
        <v>934</v>
      </c>
      <c r="F961" s="3" t="s">
        <v>933</v>
      </c>
      <c r="G961" s="12" t="s">
        <v>932</v>
      </c>
      <c r="H961" s="12" t="s">
        <v>3641</v>
      </c>
      <c r="I961" s="12" t="s">
        <v>3640</v>
      </c>
      <c r="J961" s="12" t="s">
        <v>931</v>
      </c>
      <c r="K961" s="12" t="s">
        <v>930</v>
      </c>
      <c r="L961" s="12" t="s">
        <v>929</v>
      </c>
      <c r="M961" s="4">
        <v>46413600</v>
      </c>
      <c r="N961" s="4">
        <v>0</v>
      </c>
      <c r="O961" s="4">
        <v>46413600</v>
      </c>
      <c r="P961" s="4">
        <v>0</v>
      </c>
      <c r="Q961" s="4">
        <v>46413600</v>
      </c>
      <c r="R961" s="68">
        <f t="shared" si="14"/>
        <v>1</v>
      </c>
      <c r="S961" s="3" t="s">
        <v>957</v>
      </c>
      <c r="T961" s="12" t="s">
        <v>6133</v>
      </c>
      <c r="U961" s="12" t="s">
        <v>3639</v>
      </c>
      <c r="V961" s="12" t="s">
        <v>3555</v>
      </c>
      <c r="W961" s="18"/>
      <c r="X961" s="18"/>
      <c r="Y961" s="18"/>
      <c r="Z961" s="18"/>
      <c r="AA961" s="18"/>
      <c r="AB961" s="12" t="s">
        <v>936</v>
      </c>
      <c r="AC961" s="13">
        <v>522</v>
      </c>
      <c r="AD961" s="12" t="s">
        <v>4038</v>
      </c>
      <c r="AE961" s="12" t="s">
        <v>4037</v>
      </c>
      <c r="AF961" s="12" t="s">
        <v>4036</v>
      </c>
      <c r="AG961" s="12" t="s">
        <v>4035</v>
      </c>
      <c r="AH961" s="12"/>
      <c r="AI961" s="12" t="s">
        <v>3975</v>
      </c>
      <c r="AJ961" s="12" t="s">
        <v>950</v>
      </c>
      <c r="AK961" s="12" t="s">
        <v>3992</v>
      </c>
      <c r="AL961" s="12" t="s">
        <v>3997</v>
      </c>
    </row>
    <row r="962" spans="1:38" hidden="1" x14ac:dyDescent="0.25">
      <c r="A962" s="17">
        <v>800224808</v>
      </c>
      <c r="B962" s="14">
        <v>77122</v>
      </c>
      <c r="C962" s="12" t="s">
        <v>3975</v>
      </c>
      <c r="D962" s="12" t="s">
        <v>4034</v>
      </c>
      <c r="E962" s="12" t="s">
        <v>934</v>
      </c>
      <c r="F962" s="3" t="s">
        <v>933</v>
      </c>
      <c r="G962" s="12" t="s">
        <v>932</v>
      </c>
      <c r="H962" s="12" t="s">
        <v>3588</v>
      </c>
      <c r="I962" s="12" t="s">
        <v>3587</v>
      </c>
      <c r="J962" s="12" t="s">
        <v>931</v>
      </c>
      <c r="K962" s="12" t="s">
        <v>930</v>
      </c>
      <c r="L962" s="12" t="s">
        <v>929</v>
      </c>
      <c r="M962" s="4">
        <v>31514500</v>
      </c>
      <c r="N962" s="4">
        <v>0</v>
      </c>
      <c r="O962" s="4">
        <v>31514500</v>
      </c>
      <c r="P962" s="4">
        <v>0</v>
      </c>
      <c r="Q962" s="4">
        <v>31514500</v>
      </c>
      <c r="R962" s="68">
        <f t="shared" si="14"/>
        <v>1</v>
      </c>
      <c r="S962" s="3" t="s">
        <v>957</v>
      </c>
      <c r="T962" s="12" t="s">
        <v>6118</v>
      </c>
      <c r="U962" s="12" t="s">
        <v>3619</v>
      </c>
      <c r="V962" s="12" t="s">
        <v>3555</v>
      </c>
      <c r="W962" s="18"/>
      <c r="X962" s="18"/>
      <c r="Y962" s="18"/>
      <c r="Z962" s="18"/>
      <c r="AA962" s="18"/>
      <c r="AB962" s="12" t="s">
        <v>936</v>
      </c>
      <c r="AC962" s="13">
        <v>522</v>
      </c>
      <c r="AD962" s="12" t="s">
        <v>4033</v>
      </c>
      <c r="AE962" s="12" t="s">
        <v>4032</v>
      </c>
      <c r="AF962" s="12" t="s">
        <v>4031</v>
      </c>
      <c r="AG962" s="12" t="s">
        <v>4030</v>
      </c>
      <c r="AH962" s="12"/>
      <c r="AI962" s="12" t="s">
        <v>3975</v>
      </c>
      <c r="AJ962" s="12" t="s">
        <v>950</v>
      </c>
      <c r="AK962" s="12" t="s">
        <v>3992</v>
      </c>
      <c r="AL962" s="12" t="s">
        <v>3997</v>
      </c>
    </row>
    <row r="963" spans="1:38" hidden="1" x14ac:dyDescent="0.25">
      <c r="A963" s="17">
        <v>800229739</v>
      </c>
      <c r="B963" s="14">
        <v>77222</v>
      </c>
      <c r="C963" s="12" t="s">
        <v>3975</v>
      </c>
      <c r="D963" s="12" t="s">
        <v>4029</v>
      </c>
      <c r="E963" s="12" t="s">
        <v>934</v>
      </c>
      <c r="F963" s="3" t="s">
        <v>933</v>
      </c>
      <c r="G963" s="12" t="s">
        <v>932</v>
      </c>
      <c r="H963" s="12" t="s">
        <v>3588</v>
      </c>
      <c r="I963" s="12" t="s">
        <v>3587</v>
      </c>
      <c r="J963" s="12" t="s">
        <v>931</v>
      </c>
      <c r="K963" s="12" t="s">
        <v>930</v>
      </c>
      <c r="L963" s="12" t="s">
        <v>929</v>
      </c>
      <c r="M963" s="4">
        <v>14074800</v>
      </c>
      <c r="N963" s="4">
        <v>0</v>
      </c>
      <c r="O963" s="4">
        <v>14074800</v>
      </c>
      <c r="P963" s="4">
        <v>0</v>
      </c>
      <c r="Q963" s="4">
        <v>14074800</v>
      </c>
      <c r="R963" s="68">
        <f t="shared" ref="R963:R1024" si="15">+IFERROR(Q963/O963,0)</f>
        <v>1</v>
      </c>
      <c r="S963" s="3" t="s">
        <v>957</v>
      </c>
      <c r="T963" s="12" t="s">
        <v>6113</v>
      </c>
      <c r="U963" s="12" t="s">
        <v>3613</v>
      </c>
      <c r="V963" s="12" t="s">
        <v>3555</v>
      </c>
      <c r="W963" s="18"/>
      <c r="X963" s="18"/>
      <c r="Y963" s="18"/>
      <c r="Z963" s="18"/>
      <c r="AA963" s="18"/>
      <c r="AB963" s="12" t="s">
        <v>936</v>
      </c>
      <c r="AC963" s="13">
        <v>522</v>
      </c>
      <c r="AD963" s="12" t="s">
        <v>4028</v>
      </c>
      <c r="AE963" s="12" t="s">
        <v>4027</v>
      </c>
      <c r="AF963" s="12" t="s">
        <v>4026</v>
      </c>
      <c r="AG963" s="12" t="s">
        <v>4025</v>
      </c>
      <c r="AH963" s="12"/>
      <c r="AI963" s="12" t="s">
        <v>3975</v>
      </c>
      <c r="AJ963" s="12" t="s">
        <v>950</v>
      </c>
      <c r="AK963" s="12" t="s">
        <v>3992</v>
      </c>
      <c r="AL963" s="12" t="s">
        <v>4024</v>
      </c>
    </row>
    <row r="964" spans="1:38" hidden="1" x14ac:dyDescent="0.25">
      <c r="A964" s="17">
        <v>800130907</v>
      </c>
      <c r="B964" s="14">
        <v>77322</v>
      </c>
      <c r="C964" s="12" t="s">
        <v>3975</v>
      </c>
      <c r="D964" s="12" t="s">
        <v>4023</v>
      </c>
      <c r="E964" s="12" t="s">
        <v>934</v>
      </c>
      <c r="F964" s="3" t="s">
        <v>933</v>
      </c>
      <c r="G964" s="12" t="s">
        <v>932</v>
      </c>
      <c r="H964" s="12" t="s">
        <v>3580</v>
      </c>
      <c r="I964" s="12" t="s">
        <v>3579</v>
      </c>
      <c r="J964" s="12" t="s">
        <v>931</v>
      </c>
      <c r="K964" s="12" t="s">
        <v>930</v>
      </c>
      <c r="L964" s="12" t="s">
        <v>929</v>
      </c>
      <c r="M964" s="4">
        <v>5419900</v>
      </c>
      <c r="N964" s="4">
        <v>0</v>
      </c>
      <c r="O964" s="4">
        <v>5419900</v>
      </c>
      <c r="P964" s="4">
        <v>0</v>
      </c>
      <c r="Q964" s="4">
        <v>5419900</v>
      </c>
      <c r="R964" s="68">
        <f t="shared" si="15"/>
        <v>1</v>
      </c>
      <c r="S964" s="3" t="s">
        <v>957</v>
      </c>
      <c r="T964" s="12" t="s">
        <v>6109</v>
      </c>
      <c r="U964" s="12" t="s">
        <v>3600</v>
      </c>
      <c r="V964" s="12" t="s">
        <v>3555</v>
      </c>
      <c r="W964" s="18"/>
      <c r="X964" s="18"/>
      <c r="Y964" s="18"/>
      <c r="Z964" s="18"/>
      <c r="AA964" s="18"/>
      <c r="AB964" s="12" t="s">
        <v>936</v>
      </c>
      <c r="AC964" s="13">
        <v>522</v>
      </c>
      <c r="AD964" s="12" t="s">
        <v>4022</v>
      </c>
      <c r="AE964" s="12" t="s">
        <v>4021</v>
      </c>
      <c r="AF964" s="12" t="s">
        <v>4020</v>
      </c>
      <c r="AG964" s="12" t="s">
        <v>4019</v>
      </c>
      <c r="AH964" s="12"/>
      <c r="AI964" s="12" t="s">
        <v>3975</v>
      </c>
      <c r="AJ964" s="12" t="s">
        <v>950</v>
      </c>
      <c r="AK964" s="12" t="s">
        <v>3992</v>
      </c>
      <c r="AL964" s="12" t="s">
        <v>3997</v>
      </c>
    </row>
    <row r="965" spans="1:38" hidden="1" x14ac:dyDescent="0.25">
      <c r="A965" s="17">
        <v>800251440</v>
      </c>
      <c r="B965" s="14">
        <v>77422</v>
      </c>
      <c r="C965" s="12" t="s">
        <v>3975</v>
      </c>
      <c r="D965" s="12" t="s">
        <v>4018</v>
      </c>
      <c r="E965" s="12" t="s">
        <v>934</v>
      </c>
      <c r="F965" s="3" t="s">
        <v>933</v>
      </c>
      <c r="G965" s="12" t="s">
        <v>932</v>
      </c>
      <c r="H965" s="12" t="s">
        <v>3580</v>
      </c>
      <c r="I965" s="12" t="s">
        <v>3579</v>
      </c>
      <c r="J965" s="12" t="s">
        <v>931</v>
      </c>
      <c r="K965" s="12" t="s">
        <v>930</v>
      </c>
      <c r="L965" s="12" t="s">
        <v>929</v>
      </c>
      <c r="M965" s="4">
        <v>30345700</v>
      </c>
      <c r="N965" s="4">
        <v>0</v>
      </c>
      <c r="O965" s="4">
        <v>30345700</v>
      </c>
      <c r="P965" s="4">
        <v>0</v>
      </c>
      <c r="Q965" s="4">
        <v>30345700</v>
      </c>
      <c r="R965" s="68">
        <f t="shared" si="15"/>
        <v>1</v>
      </c>
      <c r="S965" s="3" t="s">
        <v>957</v>
      </c>
      <c r="T965" s="12" t="s">
        <v>6105</v>
      </c>
      <c r="U965" s="12" t="s">
        <v>3594</v>
      </c>
      <c r="V965" s="12" t="s">
        <v>3555</v>
      </c>
      <c r="W965" s="18"/>
      <c r="X965" s="18"/>
      <c r="Y965" s="18"/>
      <c r="Z965" s="18"/>
      <c r="AA965" s="18"/>
      <c r="AB965" s="12" t="s">
        <v>936</v>
      </c>
      <c r="AC965" s="13">
        <v>522</v>
      </c>
      <c r="AD965" s="12" t="s">
        <v>4017</v>
      </c>
      <c r="AE965" s="12" t="s">
        <v>4016</v>
      </c>
      <c r="AF965" s="12" t="s">
        <v>4015</v>
      </c>
      <c r="AG965" s="12" t="s">
        <v>4014</v>
      </c>
      <c r="AH965" s="12"/>
      <c r="AI965" s="12" t="s">
        <v>3975</v>
      </c>
      <c r="AJ965" s="12" t="s">
        <v>950</v>
      </c>
      <c r="AK965" s="12" t="s">
        <v>3992</v>
      </c>
      <c r="AL965" s="12" t="s">
        <v>3997</v>
      </c>
    </row>
    <row r="966" spans="1:38" hidden="1" x14ac:dyDescent="0.25">
      <c r="A966" s="17">
        <v>800253055</v>
      </c>
      <c r="B966" s="14">
        <v>77522</v>
      </c>
      <c r="C966" s="12" t="s">
        <v>3975</v>
      </c>
      <c r="D966" s="12" t="s">
        <v>4013</v>
      </c>
      <c r="E966" s="12" t="s">
        <v>934</v>
      </c>
      <c r="F966" s="3" t="s">
        <v>933</v>
      </c>
      <c r="G966" s="12" t="s">
        <v>932</v>
      </c>
      <c r="H966" s="12" t="s">
        <v>3588</v>
      </c>
      <c r="I966" s="12" t="s">
        <v>3587</v>
      </c>
      <c r="J966" s="12" t="s">
        <v>931</v>
      </c>
      <c r="K966" s="12" t="s">
        <v>930</v>
      </c>
      <c r="L966" s="12" t="s">
        <v>929</v>
      </c>
      <c r="M966" s="4">
        <v>4262700</v>
      </c>
      <c r="N966" s="4">
        <v>0</v>
      </c>
      <c r="O966" s="4">
        <v>4262700</v>
      </c>
      <c r="P966" s="4">
        <v>0</v>
      </c>
      <c r="Q966" s="4">
        <v>4262700</v>
      </c>
      <c r="R966" s="68">
        <f t="shared" si="15"/>
        <v>1</v>
      </c>
      <c r="S966" s="3" t="s">
        <v>957</v>
      </c>
      <c r="T966" s="12" t="s">
        <v>6100</v>
      </c>
      <c r="U966" s="12" t="s">
        <v>3586</v>
      </c>
      <c r="V966" s="12" t="s">
        <v>3555</v>
      </c>
      <c r="W966" s="18"/>
      <c r="X966" s="18"/>
      <c r="Y966" s="18"/>
      <c r="Z966" s="18"/>
      <c r="AA966" s="18"/>
      <c r="AB966" s="12" t="s">
        <v>936</v>
      </c>
      <c r="AC966" s="13">
        <v>522</v>
      </c>
      <c r="AD966" s="12" t="s">
        <v>4012</v>
      </c>
      <c r="AE966" s="12" t="s">
        <v>4011</v>
      </c>
      <c r="AF966" s="12" t="s">
        <v>4010</v>
      </c>
      <c r="AG966" s="12" t="s">
        <v>4009</v>
      </c>
      <c r="AH966" s="12"/>
      <c r="AI966" s="12" t="s">
        <v>3975</v>
      </c>
      <c r="AJ966" s="12" t="s">
        <v>950</v>
      </c>
      <c r="AK966" s="12" t="s">
        <v>3992</v>
      </c>
      <c r="AL966" s="12" t="s">
        <v>4008</v>
      </c>
    </row>
    <row r="967" spans="1:38" hidden="1" x14ac:dyDescent="0.25">
      <c r="A967" s="17">
        <v>800088702</v>
      </c>
      <c r="B967" s="14">
        <v>77622</v>
      </c>
      <c r="C967" s="12" t="s">
        <v>3975</v>
      </c>
      <c r="D967" s="12" t="s">
        <v>4007</v>
      </c>
      <c r="E967" s="12" t="s">
        <v>934</v>
      </c>
      <c r="F967" s="3" t="s">
        <v>933</v>
      </c>
      <c r="G967" s="12" t="s">
        <v>932</v>
      </c>
      <c r="H967" s="12" t="s">
        <v>3580</v>
      </c>
      <c r="I967" s="12" t="s">
        <v>3579</v>
      </c>
      <c r="J967" s="12" t="s">
        <v>931</v>
      </c>
      <c r="K967" s="12" t="s">
        <v>930</v>
      </c>
      <c r="L967" s="12" t="s">
        <v>929</v>
      </c>
      <c r="M967" s="4">
        <v>11145900</v>
      </c>
      <c r="N967" s="4">
        <v>0</v>
      </c>
      <c r="O967" s="4">
        <v>11145900</v>
      </c>
      <c r="P967" s="4">
        <v>0</v>
      </c>
      <c r="Q967" s="4">
        <v>11145900</v>
      </c>
      <c r="R967" s="68">
        <f t="shared" si="15"/>
        <v>1</v>
      </c>
      <c r="S967" s="3" t="s">
        <v>957</v>
      </c>
      <c r="T967" s="12" t="s">
        <v>6153</v>
      </c>
      <c r="U967" s="12" t="s">
        <v>3578</v>
      </c>
      <c r="V967" s="12" t="s">
        <v>3555</v>
      </c>
      <c r="W967" s="18"/>
      <c r="X967" s="18"/>
      <c r="Y967" s="18"/>
      <c r="Z967" s="18"/>
      <c r="AA967" s="18"/>
      <c r="AB967" s="12" t="s">
        <v>936</v>
      </c>
      <c r="AC967" s="13">
        <v>522</v>
      </c>
      <c r="AD967" s="12" t="s">
        <v>4006</v>
      </c>
      <c r="AE967" s="12" t="s">
        <v>4005</v>
      </c>
      <c r="AF967" s="12" t="s">
        <v>4004</v>
      </c>
      <c r="AG967" s="12" t="s">
        <v>4003</v>
      </c>
      <c r="AH967" s="12"/>
      <c r="AI967" s="12" t="s">
        <v>3975</v>
      </c>
      <c r="AJ967" s="12" t="s">
        <v>950</v>
      </c>
      <c r="AK967" s="12" t="s">
        <v>3992</v>
      </c>
      <c r="AL967" s="12" t="s">
        <v>3997</v>
      </c>
    </row>
    <row r="968" spans="1:38" hidden="1" x14ac:dyDescent="0.25">
      <c r="A968" s="17">
        <v>860011153</v>
      </c>
      <c r="B968" s="14">
        <v>77722</v>
      </c>
      <c r="C968" s="12" t="s">
        <v>3975</v>
      </c>
      <c r="D968" s="12" t="s">
        <v>4002</v>
      </c>
      <c r="E968" s="12" t="s">
        <v>934</v>
      </c>
      <c r="F968" s="3" t="s">
        <v>933</v>
      </c>
      <c r="G968" s="12" t="s">
        <v>932</v>
      </c>
      <c r="H968" s="12" t="s">
        <v>3687</v>
      </c>
      <c r="I968" s="12" t="s">
        <v>3686</v>
      </c>
      <c r="J968" s="12" t="s">
        <v>931</v>
      </c>
      <c r="K968" s="12" t="s">
        <v>930</v>
      </c>
      <c r="L968" s="12" t="s">
        <v>929</v>
      </c>
      <c r="M968" s="4">
        <v>6052200</v>
      </c>
      <c r="N968" s="4">
        <v>0</v>
      </c>
      <c r="O968" s="4">
        <v>6052200</v>
      </c>
      <c r="P968" s="4">
        <v>0</v>
      </c>
      <c r="Q968" s="4">
        <v>6052200</v>
      </c>
      <c r="R968" s="68">
        <f t="shared" si="15"/>
        <v>1</v>
      </c>
      <c r="S968" s="3" t="s">
        <v>957</v>
      </c>
      <c r="T968" s="12" t="s">
        <v>6178</v>
      </c>
      <c r="U968" s="12" t="s">
        <v>3556</v>
      </c>
      <c r="V968" s="12" t="s">
        <v>3555</v>
      </c>
      <c r="W968" s="18"/>
      <c r="X968" s="18"/>
      <c r="Y968" s="18"/>
      <c r="Z968" s="18"/>
      <c r="AA968" s="18"/>
      <c r="AB968" s="12" t="s">
        <v>936</v>
      </c>
      <c r="AC968" s="13">
        <v>522</v>
      </c>
      <c r="AD968" s="12" t="s">
        <v>4001</v>
      </c>
      <c r="AE968" s="12" t="s">
        <v>4000</v>
      </c>
      <c r="AF968" s="12" t="s">
        <v>3999</v>
      </c>
      <c r="AG968" s="12" t="s">
        <v>3998</v>
      </c>
      <c r="AH968" s="12"/>
      <c r="AI968" s="12" t="s">
        <v>3975</v>
      </c>
      <c r="AJ968" s="12" t="s">
        <v>950</v>
      </c>
      <c r="AK968" s="12" t="s">
        <v>3992</v>
      </c>
      <c r="AL968" s="12" t="s">
        <v>3997</v>
      </c>
    </row>
    <row r="969" spans="1:38" hidden="1" x14ac:dyDescent="0.25">
      <c r="A969" s="17">
        <v>800170433</v>
      </c>
      <c r="B969" s="14">
        <v>77822</v>
      </c>
      <c r="C969" s="12" t="s">
        <v>3975</v>
      </c>
      <c r="D969" s="12" t="s">
        <v>3996</v>
      </c>
      <c r="E969" s="12" t="s">
        <v>934</v>
      </c>
      <c r="F969" s="3" t="s">
        <v>933</v>
      </c>
      <c r="G969" s="12" t="s">
        <v>932</v>
      </c>
      <c r="H969" s="12" t="s">
        <v>967</v>
      </c>
      <c r="I969" s="12" t="s">
        <v>966</v>
      </c>
      <c r="J969" s="12" t="s">
        <v>931</v>
      </c>
      <c r="K969" s="12" t="s">
        <v>930</v>
      </c>
      <c r="L969" s="12" t="s">
        <v>929</v>
      </c>
      <c r="M969" s="4">
        <v>1710148</v>
      </c>
      <c r="N969" s="4">
        <v>0</v>
      </c>
      <c r="O969" s="4">
        <v>1710148</v>
      </c>
      <c r="P969" s="4">
        <v>0</v>
      </c>
      <c r="Q969" s="4">
        <v>1710148</v>
      </c>
      <c r="R969" s="68">
        <f t="shared" si="15"/>
        <v>1</v>
      </c>
      <c r="S969" s="3" t="s">
        <v>957</v>
      </c>
      <c r="T969" s="12" t="s">
        <v>5989</v>
      </c>
      <c r="U969" s="12" t="s">
        <v>956</v>
      </c>
      <c r="V969" s="12" t="s">
        <v>3555</v>
      </c>
      <c r="W969" s="18"/>
      <c r="X969" s="18"/>
      <c r="Y969" s="18"/>
      <c r="Z969" s="18"/>
      <c r="AA969" s="18"/>
      <c r="AB969" s="12" t="s">
        <v>936</v>
      </c>
      <c r="AC969" s="13">
        <v>522</v>
      </c>
      <c r="AD969" s="12" t="s">
        <v>3099</v>
      </c>
      <c r="AE969" s="12" t="s">
        <v>3995</v>
      </c>
      <c r="AF969" s="12" t="s">
        <v>3994</v>
      </c>
      <c r="AG969" s="12" t="s">
        <v>3993</v>
      </c>
      <c r="AH969" s="12"/>
      <c r="AI969" s="12" t="s">
        <v>3975</v>
      </c>
      <c r="AJ969" s="12" t="s">
        <v>950</v>
      </c>
      <c r="AK969" s="12" t="s">
        <v>3992</v>
      </c>
      <c r="AL969" s="12" t="s">
        <v>3991</v>
      </c>
    </row>
    <row r="970" spans="1:38" hidden="1" x14ac:dyDescent="0.25">
      <c r="A970" s="17">
        <v>800170433</v>
      </c>
      <c r="B970" s="14">
        <v>77922</v>
      </c>
      <c r="C970" s="12" t="s">
        <v>3975</v>
      </c>
      <c r="D970" s="12" t="s">
        <v>3990</v>
      </c>
      <c r="E970" s="12" t="s">
        <v>934</v>
      </c>
      <c r="F970" s="3" t="s">
        <v>933</v>
      </c>
      <c r="G970" s="12" t="s">
        <v>932</v>
      </c>
      <c r="H970" s="12" t="s">
        <v>938</v>
      </c>
      <c r="I970" s="12" t="s">
        <v>937</v>
      </c>
      <c r="J970" s="12" t="s">
        <v>931</v>
      </c>
      <c r="K970" s="12" t="s">
        <v>930</v>
      </c>
      <c r="L970" s="12" t="s">
        <v>929</v>
      </c>
      <c r="M970" s="4">
        <v>142908</v>
      </c>
      <c r="N970" s="4">
        <v>0</v>
      </c>
      <c r="O970" s="4">
        <v>142908</v>
      </c>
      <c r="P970" s="4">
        <v>0</v>
      </c>
      <c r="Q970" s="4">
        <v>142908</v>
      </c>
      <c r="R970" s="68">
        <f t="shared" si="15"/>
        <v>1</v>
      </c>
      <c r="S970" s="3" t="s">
        <v>957</v>
      </c>
      <c r="T970" s="12" t="s">
        <v>5989</v>
      </c>
      <c r="U970" s="12" t="s">
        <v>956</v>
      </c>
      <c r="V970" s="12" t="s">
        <v>927</v>
      </c>
      <c r="W970" s="12" t="s">
        <v>955</v>
      </c>
      <c r="X970" s="12" t="s">
        <v>954</v>
      </c>
      <c r="Y970" s="12" t="s">
        <v>925</v>
      </c>
      <c r="Z970" s="12" t="s">
        <v>953</v>
      </c>
      <c r="AA970" s="12" t="s">
        <v>952</v>
      </c>
      <c r="AB970" s="12" t="s">
        <v>936</v>
      </c>
      <c r="AC970" s="13">
        <v>522</v>
      </c>
      <c r="AD970" s="12" t="s">
        <v>2999</v>
      </c>
      <c r="AE970" s="12" t="s">
        <v>3989</v>
      </c>
      <c r="AF970" s="12" t="s">
        <v>3988</v>
      </c>
      <c r="AG970" s="12" t="s">
        <v>3987</v>
      </c>
      <c r="AH970" s="12"/>
      <c r="AI970" s="12" t="s">
        <v>3975</v>
      </c>
      <c r="AJ970" s="12" t="s">
        <v>950</v>
      </c>
      <c r="AK970" s="12" t="s">
        <v>3986</v>
      </c>
      <c r="AL970" s="12" t="s">
        <v>3985</v>
      </c>
    </row>
    <row r="971" spans="1:38" hidden="1" x14ac:dyDescent="0.25">
      <c r="A971" s="17">
        <v>800170433</v>
      </c>
      <c r="B971" s="14">
        <v>77922</v>
      </c>
      <c r="C971" s="12" t="s">
        <v>3975</v>
      </c>
      <c r="D971" s="12" t="s">
        <v>3990</v>
      </c>
      <c r="E971" s="12" t="s">
        <v>934</v>
      </c>
      <c r="F971" s="3" t="s">
        <v>933</v>
      </c>
      <c r="G971" s="12" t="s">
        <v>932</v>
      </c>
      <c r="H971" s="12" t="s">
        <v>940</v>
      </c>
      <c r="I971" s="12" t="s">
        <v>939</v>
      </c>
      <c r="J971" s="12" t="s">
        <v>931</v>
      </c>
      <c r="K971" s="12" t="s">
        <v>930</v>
      </c>
      <c r="L971" s="12" t="s">
        <v>929</v>
      </c>
      <c r="M971" s="4">
        <v>1145920</v>
      </c>
      <c r="N971" s="4">
        <v>0</v>
      </c>
      <c r="O971" s="4">
        <v>1145920</v>
      </c>
      <c r="P971" s="4">
        <v>0</v>
      </c>
      <c r="Q971" s="4">
        <v>1145920</v>
      </c>
      <c r="R971" s="68">
        <f t="shared" si="15"/>
        <v>1</v>
      </c>
      <c r="S971" s="3" t="s">
        <v>957</v>
      </c>
      <c r="T971" s="12" t="s">
        <v>5989</v>
      </c>
      <c r="U971" s="12" t="s">
        <v>956</v>
      </c>
      <c r="V971" s="12" t="s">
        <v>927</v>
      </c>
      <c r="W971" s="12" t="s">
        <v>955</v>
      </c>
      <c r="X971" s="12" t="s">
        <v>954</v>
      </c>
      <c r="Y971" s="12" t="s">
        <v>925</v>
      </c>
      <c r="Z971" s="12" t="s">
        <v>953</v>
      </c>
      <c r="AA971" s="12" t="s">
        <v>952</v>
      </c>
      <c r="AB971" s="12" t="s">
        <v>936</v>
      </c>
      <c r="AC971" s="13">
        <v>522</v>
      </c>
      <c r="AD971" s="12" t="s">
        <v>2999</v>
      </c>
      <c r="AE971" s="12" t="s">
        <v>3989</v>
      </c>
      <c r="AF971" s="12" t="s">
        <v>3988</v>
      </c>
      <c r="AG971" s="12" t="s">
        <v>3987</v>
      </c>
      <c r="AH971" s="12"/>
      <c r="AI971" s="12" t="s">
        <v>3975</v>
      </c>
      <c r="AJ971" s="12" t="s">
        <v>950</v>
      </c>
      <c r="AK971" s="12" t="s">
        <v>3986</v>
      </c>
      <c r="AL971" s="12" t="s">
        <v>3985</v>
      </c>
    </row>
    <row r="972" spans="1:38" hidden="1" x14ac:dyDescent="0.25">
      <c r="A972" s="17">
        <v>800170433</v>
      </c>
      <c r="B972" s="14">
        <v>77922</v>
      </c>
      <c r="C972" s="12" t="s">
        <v>3975</v>
      </c>
      <c r="D972" s="12" t="s">
        <v>3990</v>
      </c>
      <c r="E972" s="12" t="s">
        <v>934</v>
      </c>
      <c r="F972" s="3" t="s">
        <v>933</v>
      </c>
      <c r="G972" s="12" t="s">
        <v>932</v>
      </c>
      <c r="H972" s="12" t="s">
        <v>961</v>
      </c>
      <c r="I972" s="12" t="s">
        <v>960</v>
      </c>
      <c r="J972" s="12" t="s">
        <v>931</v>
      </c>
      <c r="K972" s="12" t="s">
        <v>930</v>
      </c>
      <c r="L972" s="12" t="s">
        <v>929</v>
      </c>
      <c r="M972" s="4">
        <v>1757077</v>
      </c>
      <c r="N972" s="4">
        <v>0</v>
      </c>
      <c r="O972" s="4">
        <v>1757077</v>
      </c>
      <c r="P972" s="4">
        <v>0</v>
      </c>
      <c r="Q972" s="4">
        <v>1757077</v>
      </c>
      <c r="R972" s="68">
        <f t="shared" si="15"/>
        <v>1</v>
      </c>
      <c r="S972" s="3" t="s">
        <v>957</v>
      </c>
      <c r="T972" s="12" t="s">
        <v>5989</v>
      </c>
      <c r="U972" s="12" t="s">
        <v>956</v>
      </c>
      <c r="V972" s="12" t="s">
        <v>927</v>
      </c>
      <c r="W972" s="12" t="s">
        <v>955</v>
      </c>
      <c r="X972" s="12" t="s">
        <v>954</v>
      </c>
      <c r="Y972" s="12" t="s">
        <v>925</v>
      </c>
      <c r="Z972" s="12" t="s">
        <v>953</v>
      </c>
      <c r="AA972" s="12" t="s">
        <v>952</v>
      </c>
      <c r="AB972" s="12" t="s">
        <v>936</v>
      </c>
      <c r="AC972" s="13">
        <v>522</v>
      </c>
      <c r="AD972" s="12" t="s">
        <v>2999</v>
      </c>
      <c r="AE972" s="12" t="s">
        <v>3989</v>
      </c>
      <c r="AF972" s="12" t="s">
        <v>3988</v>
      </c>
      <c r="AG972" s="12" t="s">
        <v>3987</v>
      </c>
      <c r="AH972" s="12"/>
      <c r="AI972" s="12" t="s">
        <v>3975</v>
      </c>
      <c r="AJ972" s="12" t="s">
        <v>950</v>
      </c>
      <c r="AK972" s="12" t="s">
        <v>3986</v>
      </c>
      <c r="AL972" s="12" t="s">
        <v>3985</v>
      </c>
    </row>
    <row r="973" spans="1:38" hidden="1" x14ac:dyDescent="0.25">
      <c r="A973" s="17">
        <v>800170433</v>
      </c>
      <c r="B973" s="14">
        <v>78022</v>
      </c>
      <c r="C973" s="12" t="s">
        <v>3975</v>
      </c>
      <c r="D973" s="12" t="s">
        <v>3984</v>
      </c>
      <c r="E973" s="12" t="s">
        <v>934</v>
      </c>
      <c r="F973" s="3" t="s">
        <v>933</v>
      </c>
      <c r="G973" s="12" t="s">
        <v>932</v>
      </c>
      <c r="H973" s="12" t="s">
        <v>3231</v>
      </c>
      <c r="I973" s="12" t="s">
        <v>3230</v>
      </c>
      <c r="J973" s="12" t="s">
        <v>931</v>
      </c>
      <c r="K973" s="12" t="s">
        <v>930</v>
      </c>
      <c r="L973" s="12" t="s">
        <v>929</v>
      </c>
      <c r="M973" s="4">
        <v>4080</v>
      </c>
      <c r="N973" s="4">
        <v>0</v>
      </c>
      <c r="O973" s="4">
        <v>4080</v>
      </c>
      <c r="P973" s="4">
        <v>0</v>
      </c>
      <c r="Q973" s="4">
        <v>4080</v>
      </c>
      <c r="R973" s="68">
        <f t="shared" si="15"/>
        <v>1</v>
      </c>
      <c r="S973" s="3" t="s">
        <v>957</v>
      </c>
      <c r="T973" s="12" t="s">
        <v>5989</v>
      </c>
      <c r="U973" s="12" t="s">
        <v>956</v>
      </c>
      <c r="V973" s="12" t="s">
        <v>927</v>
      </c>
      <c r="W973" s="12" t="s">
        <v>955</v>
      </c>
      <c r="X973" s="12" t="s">
        <v>954</v>
      </c>
      <c r="Y973" s="12" t="s">
        <v>925</v>
      </c>
      <c r="Z973" s="12" t="s">
        <v>953</v>
      </c>
      <c r="AA973" s="12" t="s">
        <v>952</v>
      </c>
      <c r="AB973" s="12" t="s">
        <v>3554</v>
      </c>
      <c r="AC973" s="13">
        <v>40322</v>
      </c>
      <c r="AD973" s="12" t="s">
        <v>3983</v>
      </c>
      <c r="AE973" s="12" t="s">
        <v>3881</v>
      </c>
      <c r="AF973" s="12" t="s">
        <v>3733</v>
      </c>
      <c r="AG973" s="12" t="s">
        <v>3982</v>
      </c>
      <c r="AH973" s="12"/>
      <c r="AI973" s="12" t="s">
        <v>3975</v>
      </c>
      <c r="AJ973" s="12" t="s">
        <v>950</v>
      </c>
      <c r="AK973" s="12" t="s">
        <v>3981</v>
      </c>
      <c r="AL973" s="12" t="s">
        <v>3980</v>
      </c>
    </row>
    <row r="974" spans="1:38" hidden="1" x14ac:dyDescent="0.25">
      <c r="A974" s="17">
        <v>800170433</v>
      </c>
      <c r="B974" s="14">
        <v>78122</v>
      </c>
      <c r="C974" s="12" t="s">
        <v>3975</v>
      </c>
      <c r="D974" s="12" t="s">
        <v>3979</v>
      </c>
      <c r="E974" s="12" t="s">
        <v>934</v>
      </c>
      <c r="F974" s="3" t="s">
        <v>933</v>
      </c>
      <c r="G974" s="12" t="s">
        <v>932</v>
      </c>
      <c r="H974" s="12" t="s">
        <v>3231</v>
      </c>
      <c r="I974" s="12" t="s">
        <v>3230</v>
      </c>
      <c r="J974" s="12" t="s">
        <v>931</v>
      </c>
      <c r="K974" s="12" t="s">
        <v>930</v>
      </c>
      <c r="L974" s="12" t="s">
        <v>929</v>
      </c>
      <c r="M974" s="4">
        <v>318</v>
      </c>
      <c r="N974" s="4">
        <v>0</v>
      </c>
      <c r="O974" s="4">
        <v>318</v>
      </c>
      <c r="P974" s="4">
        <v>0</v>
      </c>
      <c r="Q974" s="4">
        <v>318</v>
      </c>
      <c r="R974" s="68">
        <f t="shared" si="15"/>
        <v>1</v>
      </c>
      <c r="S974" s="3" t="s">
        <v>957</v>
      </c>
      <c r="T974" s="12" t="s">
        <v>5989</v>
      </c>
      <c r="U974" s="12" t="s">
        <v>956</v>
      </c>
      <c r="V974" s="12" t="s">
        <v>927</v>
      </c>
      <c r="W974" s="12" t="s">
        <v>955</v>
      </c>
      <c r="X974" s="12" t="s">
        <v>954</v>
      </c>
      <c r="Y974" s="12" t="s">
        <v>925</v>
      </c>
      <c r="Z974" s="12" t="s">
        <v>953</v>
      </c>
      <c r="AA974" s="12" t="s">
        <v>952</v>
      </c>
      <c r="AB974" s="12" t="s">
        <v>3229</v>
      </c>
      <c r="AC974" s="13">
        <v>37622</v>
      </c>
      <c r="AD974" s="12" t="s">
        <v>3978</v>
      </c>
      <c r="AE974" s="12" t="s">
        <v>3977</v>
      </c>
      <c r="AF974" s="12" t="s">
        <v>3728</v>
      </c>
      <c r="AG974" s="12" t="s">
        <v>3976</v>
      </c>
      <c r="AH974" s="12"/>
      <c r="AI974" s="12" t="s">
        <v>3975</v>
      </c>
      <c r="AJ974" s="12" t="s">
        <v>950</v>
      </c>
      <c r="AK974" s="12" t="s">
        <v>3974</v>
      </c>
      <c r="AL974" s="12" t="s">
        <v>3973</v>
      </c>
    </row>
    <row r="975" spans="1:38" hidden="1" x14ac:dyDescent="0.25">
      <c r="A975" s="17">
        <v>860063875</v>
      </c>
      <c r="B975" s="14">
        <v>78222</v>
      </c>
      <c r="C975" s="12" t="s">
        <v>3967</v>
      </c>
      <c r="D975" s="12" t="s">
        <v>3972</v>
      </c>
      <c r="E975" s="12" t="s">
        <v>934</v>
      </c>
      <c r="F975" s="3" t="s">
        <v>933</v>
      </c>
      <c r="G975" s="12" t="s">
        <v>932</v>
      </c>
      <c r="H975" s="12" t="s">
        <v>999</v>
      </c>
      <c r="I975" s="12" t="s">
        <v>998</v>
      </c>
      <c r="J975" s="12" t="s">
        <v>931</v>
      </c>
      <c r="K975" s="12" t="s">
        <v>930</v>
      </c>
      <c r="L975" s="12" t="s">
        <v>929</v>
      </c>
      <c r="M975" s="4">
        <v>21372940</v>
      </c>
      <c r="N975" s="4">
        <v>0</v>
      </c>
      <c r="O975" s="4">
        <v>21372940</v>
      </c>
      <c r="P975" s="4">
        <v>0</v>
      </c>
      <c r="Q975" s="4">
        <v>21372940</v>
      </c>
      <c r="R975" s="68">
        <f t="shared" si="15"/>
        <v>1</v>
      </c>
      <c r="S975" s="3" t="s">
        <v>957</v>
      </c>
      <c r="T975" s="12" t="s">
        <v>6054</v>
      </c>
      <c r="U975" s="12" t="s">
        <v>3380</v>
      </c>
      <c r="V975" s="12" t="s">
        <v>927</v>
      </c>
      <c r="W975" s="12" t="s">
        <v>926</v>
      </c>
      <c r="X975" s="12" t="s">
        <v>996</v>
      </c>
      <c r="Y975" s="12" t="s">
        <v>925</v>
      </c>
      <c r="Z975" s="12" t="s">
        <v>994</v>
      </c>
      <c r="AA975" s="12" t="s">
        <v>993</v>
      </c>
      <c r="AB975" s="12" t="s">
        <v>992</v>
      </c>
      <c r="AC975" s="13">
        <v>25122</v>
      </c>
      <c r="AD975" s="12" t="s">
        <v>3971</v>
      </c>
      <c r="AE975" s="12" t="s">
        <v>3970</v>
      </c>
      <c r="AF975" s="12" t="s">
        <v>3969</v>
      </c>
      <c r="AG975" s="12" t="s">
        <v>3968</v>
      </c>
      <c r="AH975" s="12"/>
      <c r="AI975" s="12" t="s">
        <v>3967</v>
      </c>
      <c r="AJ975" s="12" t="s">
        <v>950</v>
      </c>
      <c r="AK975" s="12" t="s">
        <v>3966</v>
      </c>
      <c r="AL975" s="12" t="s">
        <v>3965</v>
      </c>
    </row>
    <row r="976" spans="1:38" hidden="1" x14ac:dyDescent="0.25">
      <c r="A976" s="17">
        <v>800170433</v>
      </c>
      <c r="B976" s="14">
        <v>78422</v>
      </c>
      <c r="C976" s="12" t="s">
        <v>3959</v>
      </c>
      <c r="D976" s="12" t="s">
        <v>3964</v>
      </c>
      <c r="E976" s="12" t="s">
        <v>934</v>
      </c>
      <c r="F976" s="3" t="s">
        <v>933</v>
      </c>
      <c r="G976" s="12" t="s">
        <v>932</v>
      </c>
      <c r="H976" s="12" t="s">
        <v>938</v>
      </c>
      <c r="I976" s="12" t="s">
        <v>937</v>
      </c>
      <c r="J976" s="12" t="s">
        <v>931</v>
      </c>
      <c r="K976" s="12" t="s">
        <v>930</v>
      </c>
      <c r="L976" s="12" t="s">
        <v>929</v>
      </c>
      <c r="M976" s="4">
        <v>270878</v>
      </c>
      <c r="N976" s="4">
        <v>0</v>
      </c>
      <c r="O976" s="4">
        <v>270878</v>
      </c>
      <c r="P976" s="4">
        <v>0</v>
      </c>
      <c r="Q976" s="4">
        <v>270878</v>
      </c>
      <c r="R976" s="68">
        <f t="shared" si="15"/>
        <v>1</v>
      </c>
      <c r="S976" s="3" t="s">
        <v>957</v>
      </c>
      <c r="T976" s="12" t="s">
        <v>5989</v>
      </c>
      <c r="U976" s="12" t="s">
        <v>956</v>
      </c>
      <c r="V976" s="12" t="s">
        <v>927</v>
      </c>
      <c r="W976" s="12" t="s">
        <v>955</v>
      </c>
      <c r="X976" s="12" t="s">
        <v>954</v>
      </c>
      <c r="Y976" s="12" t="s">
        <v>925</v>
      </c>
      <c r="Z976" s="12" t="s">
        <v>953</v>
      </c>
      <c r="AA976" s="12" t="s">
        <v>952</v>
      </c>
      <c r="AB976" s="12" t="s">
        <v>936</v>
      </c>
      <c r="AC976" s="13">
        <v>522</v>
      </c>
      <c r="AD976" s="12" t="s">
        <v>3963</v>
      </c>
      <c r="AE976" s="12" t="s">
        <v>3962</v>
      </c>
      <c r="AF976" s="12" t="s">
        <v>3961</v>
      </c>
      <c r="AG976" s="12" t="s">
        <v>3960</v>
      </c>
      <c r="AH976" s="12"/>
      <c r="AI976" s="12" t="s">
        <v>3959</v>
      </c>
      <c r="AJ976" s="12" t="s">
        <v>950</v>
      </c>
      <c r="AK976" s="12" t="s">
        <v>3958</v>
      </c>
      <c r="AL976" s="12" t="s">
        <v>3957</v>
      </c>
    </row>
    <row r="977" spans="1:38" hidden="1" x14ac:dyDescent="0.25">
      <c r="A977" s="17">
        <v>800170433</v>
      </c>
      <c r="B977" s="14">
        <v>78422</v>
      </c>
      <c r="C977" s="12" t="s">
        <v>3959</v>
      </c>
      <c r="D977" s="12" t="s">
        <v>3964</v>
      </c>
      <c r="E977" s="12" t="s">
        <v>934</v>
      </c>
      <c r="F977" s="3" t="s">
        <v>933</v>
      </c>
      <c r="G977" s="12" t="s">
        <v>932</v>
      </c>
      <c r="H977" s="12" t="s">
        <v>940</v>
      </c>
      <c r="I977" s="12" t="s">
        <v>939</v>
      </c>
      <c r="J977" s="12" t="s">
        <v>931</v>
      </c>
      <c r="K977" s="12" t="s">
        <v>930</v>
      </c>
      <c r="L977" s="12" t="s">
        <v>929</v>
      </c>
      <c r="M977" s="4">
        <v>2140097</v>
      </c>
      <c r="N977" s="4">
        <v>0</v>
      </c>
      <c r="O977" s="4">
        <v>2140097</v>
      </c>
      <c r="P977" s="4">
        <v>0</v>
      </c>
      <c r="Q977" s="4">
        <v>2140097</v>
      </c>
      <c r="R977" s="68">
        <f t="shared" si="15"/>
        <v>1</v>
      </c>
      <c r="S977" s="3" t="s">
        <v>957</v>
      </c>
      <c r="T977" s="12" t="s">
        <v>5989</v>
      </c>
      <c r="U977" s="12" t="s">
        <v>956</v>
      </c>
      <c r="V977" s="12" t="s">
        <v>927</v>
      </c>
      <c r="W977" s="12" t="s">
        <v>955</v>
      </c>
      <c r="X977" s="12" t="s">
        <v>954</v>
      </c>
      <c r="Y977" s="12" t="s">
        <v>925</v>
      </c>
      <c r="Z977" s="12" t="s">
        <v>953</v>
      </c>
      <c r="AA977" s="12" t="s">
        <v>952</v>
      </c>
      <c r="AB977" s="12" t="s">
        <v>936</v>
      </c>
      <c r="AC977" s="13">
        <v>522</v>
      </c>
      <c r="AD977" s="12" t="s">
        <v>3963</v>
      </c>
      <c r="AE977" s="12" t="s">
        <v>3962</v>
      </c>
      <c r="AF977" s="12" t="s">
        <v>3961</v>
      </c>
      <c r="AG977" s="12" t="s">
        <v>3960</v>
      </c>
      <c r="AH977" s="12"/>
      <c r="AI977" s="12" t="s">
        <v>3959</v>
      </c>
      <c r="AJ977" s="12" t="s">
        <v>950</v>
      </c>
      <c r="AK977" s="12" t="s">
        <v>3958</v>
      </c>
      <c r="AL977" s="12" t="s">
        <v>3957</v>
      </c>
    </row>
    <row r="978" spans="1:38" hidden="1" x14ac:dyDescent="0.25">
      <c r="A978" s="17">
        <v>800170433</v>
      </c>
      <c r="B978" s="14">
        <v>78422</v>
      </c>
      <c r="C978" s="12" t="s">
        <v>3959</v>
      </c>
      <c r="D978" s="12" t="s">
        <v>3964</v>
      </c>
      <c r="E978" s="12" t="s">
        <v>934</v>
      </c>
      <c r="F978" s="3" t="s">
        <v>933</v>
      </c>
      <c r="G978" s="12" t="s">
        <v>932</v>
      </c>
      <c r="H978" s="12" t="s">
        <v>961</v>
      </c>
      <c r="I978" s="12" t="s">
        <v>960</v>
      </c>
      <c r="J978" s="12" t="s">
        <v>931</v>
      </c>
      <c r="K978" s="12" t="s">
        <v>930</v>
      </c>
      <c r="L978" s="12" t="s">
        <v>929</v>
      </c>
      <c r="M978" s="4">
        <v>3281482</v>
      </c>
      <c r="N978" s="4">
        <v>0</v>
      </c>
      <c r="O978" s="4">
        <v>3281482</v>
      </c>
      <c r="P978" s="4">
        <v>0</v>
      </c>
      <c r="Q978" s="4">
        <v>3281482</v>
      </c>
      <c r="R978" s="68">
        <f t="shared" si="15"/>
        <v>1</v>
      </c>
      <c r="S978" s="3" t="s">
        <v>957</v>
      </c>
      <c r="T978" s="12" t="s">
        <v>5989</v>
      </c>
      <c r="U978" s="12" t="s">
        <v>956</v>
      </c>
      <c r="V978" s="12" t="s">
        <v>927</v>
      </c>
      <c r="W978" s="12" t="s">
        <v>955</v>
      </c>
      <c r="X978" s="12" t="s">
        <v>954</v>
      </c>
      <c r="Y978" s="12" t="s">
        <v>925</v>
      </c>
      <c r="Z978" s="12" t="s">
        <v>953</v>
      </c>
      <c r="AA978" s="12" t="s">
        <v>952</v>
      </c>
      <c r="AB978" s="12" t="s">
        <v>936</v>
      </c>
      <c r="AC978" s="13">
        <v>522</v>
      </c>
      <c r="AD978" s="12" t="s">
        <v>3963</v>
      </c>
      <c r="AE978" s="12" t="s">
        <v>3962</v>
      </c>
      <c r="AF978" s="12" t="s">
        <v>3961</v>
      </c>
      <c r="AG978" s="12" t="s">
        <v>3960</v>
      </c>
      <c r="AH978" s="12"/>
      <c r="AI978" s="12" t="s">
        <v>3959</v>
      </c>
      <c r="AJ978" s="12" t="s">
        <v>950</v>
      </c>
      <c r="AK978" s="12" t="s">
        <v>3958</v>
      </c>
      <c r="AL978" s="12" t="s">
        <v>3957</v>
      </c>
    </row>
    <row r="979" spans="1:38" hidden="1" x14ac:dyDescent="0.25">
      <c r="A979" s="17">
        <v>899999115</v>
      </c>
      <c r="B979" s="14">
        <v>78722</v>
      </c>
      <c r="C979" s="12" t="s">
        <v>3896</v>
      </c>
      <c r="D979" s="12" t="s">
        <v>3956</v>
      </c>
      <c r="E979" s="12" t="s">
        <v>934</v>
      </c>
      <c r="F979" s="3" t="s">
        <v>933</v>
      </c>
      <c r="G979" s="12" t="s">
        <v>932</v>
      </c>
      <c r="H979" s="12" t="s">
        <v>982</v>
      </c>
      <c r="I979" s="12" t="s">
        <v>981</v>
      </c>
      <c r="J979" s="12" t="s">
        <v>931</v>
      </c>
      <c r="K979" s="12" t="s">
        <v>930</v>
      </c>
      <c r="L979" s="12" t="s">
        <v>929</v>
      </c>
      <c r="M979" s="4">
        <v>1347000</v>
      </c>
      <c r="N979" s="4">
        <v>0</v>
      </c>
      <c r="O979" s="4">
        <v>1347000</v>
      </c>
      <c r="P979" s="4">
        <v>0</v>
      </c>
      <c r="Q979" s="4">
        <v>1347000</v>
      </c>
      <c r="R979" s="68">
        <f t="shared" si="15"/>
        <v>1</v>
      </c>
      <c r="S979" s="3" t="s">
        <v>957</v>
      </c>
      <c r="T979" s="12" t="s">
        <v>6004</v>
      </c>
      <c r="U979" s="12" t="s">
        <v>3373</v>
      </c>
      <c r="V979" s="12" t="s">
        <v>927</v>
      </c>
      <c r="W979" s="12" t="s">
        <v>955</v>
      </c>
      <c r="X979" s="12" t="s">
        <v>3372</v>
      </c>
      <c r="Y979" s="12" t="s">
        <v>925</v>
      </c>
      <c r="Z979" s="12" t="s">
        <v>3264</v>
      </c>
      <c r="AA979" s="12" t="s">
        <v>3263</v>
      </c>
      <c r="AB979" s="12" t="s">
        <v>2631</v>
      </c>
      <c r="AC979" s="13">
        <v>8322</v>
      </c>
      <c r="AD979" s="12" t="s">
        <v>3046</v>
      </c>
      <c r="AE979" s="12" t="s">
        <v>3955</v>
      </c>
      <c r="AF979" s="12" t="s">
        <v>3954</v>
      </c>
      <c r="AG979" s="12" t="s">
        <v>3953</v>
      </c>
      <c r="AH979" s="12"/>
      <c r="AI979" s="12" t="s">
        <v>3896</v>
      </c>
      <c r="AJ979" s="12" t="s">
        <v>950</v>
      </c>
      <c r="AK979" s="12" t="s">
        <v>3952</v>
      </c>
      <c r="AL979" s="12" t="s">
        <v>3951</v>
      </c>
    </row>
    <row r="980" spans="1:38" hidden="1" x14ac:dyDescent="0.25">
      <c r="A980" s="17">
        <v>860063875</v>
      </c>
      <c r="B980" s="14">
        <v>78822</v>
      </c>
      <c r="C980" s="12" t="s">
        <v>3896</v>
      </c>
      <c r="D980" s="12" t="s">
        <v>3950</v>
      </c>
      <c r="E980" s="12" t="s">
        <v>934</v>
      </c>
      <c r="F980" s="3" t="s">
        <v>933</v>
      </c>
      <c r="G980" s="12" t="s">
        <v>932</v>
      </c>
      <c r="H980" s="12" t="s">
        <v>999</v>
      </c>
      <c r="I980" s="12" t="s">
        <v>998</v>
      </c>
      <c r="J980" s="12" t="s">
        <v>931</v>
      </c>
      <c r="K980" s="12" t="s">
        <v>930</v>
      </c>
      <c r="L980" s="12" t="s">
        <v>929</v>
      </c>
      <c r="M980" s="4">
        <v>537080</v>
      </c>
      <c r="N980" s="4">
        <v>0</v>
      </c>
      <c r="O980" s="4">
        <v>537080</v>
      </c>
      <c r="P980" s="4">
        <v>0</v>
      </c>
      <c r="Q980" s="4">
        <v>537080</v>
      </c>
      <c r="R980" s="68">
        <f t="shared" si="15"/>
        <v>1</v>
      </c>
      <c r="S980" s="3" t="s">
        <v>957</v>
      </c>
      <c r="T980" s="12" t="s">
        <v>6054</v>
      </c>
      <c r="U980" s="12" t="s">
        <v>3380</v>
      </c>
      <c r="V980" s="12" t="s">
        <v>927</v>
      </c>
      <c r="W980" s="12" t="s">
        <v>926</v>
      </c>
      <c r="X980" s="12" t="s">
        <v>996</v>
      </c>
      <c r="Y980" s="12" t="s">
        <v>925</v>
      </c>
      <c r="Z980" s="12" t="s">
        <v>994</v>
      </c>
      <c r="AA980" s="12" t="s">
        <v>993</v>
      </c>
      <c r="AB980" s="12" t="s">
        <v>992</v>
      </c>
      <c r="AC980" s="13">
        <v>25122</v>
      </c>
      <c r="AD980" s="12" t="s">
        <v>3949</v>
      </c>
      <c r="AE980" s="12" t="s">
        <v>3948</v>
      </c>
      <c r="AF980" s="12" t="s">
        <v>3947</v>
      </c>
      <c r="AG980" s="12" t="s">
        <v>3946</v>
      </c>
      <c r="AH980" s="12"/>
      <c r="AI980" s="12" t="s">
        <v>3896</v>
      </c>
      <c r="AJ980" s="12" t="s">
        <v>950</v>
      </c>
      <c r="AK980" s="12" t="s">
        <v>3945</v>
      </c>
      <c r="AL980" s="12" t="s">
        <v>3944</v>
      </c>
    </row>
    <row r="981" spans="1:38" hidden="1" x14ac:dyDescent="0.25">
      <c r="A981" s="17">
        <v>899999094</v>
      </c>
      <c r="B981" s="14">
        <v>78922</v>
      </c>
      <c r="C981" s="12" t="s">
        <v>3912</v>
      </c>
      <c r="D981" s="12" t="s">
        <v>3943</v>
      </c>
      <c r="E981" s="12" t="s">
        <v>934</v>
      </c>
      <c r="F981" s="3" t="s">
        <v>933</v>
      </c>
      <c r="G981" s="12" t="s">
        <v>932</v>
      </c>
      <c r="H981" s="12" t="s">
        <v>999</v>
      </c>
      <c r="I981" s="12" t="s">
        <v>998</v>
      </c>
      <c r="J981" s="12" t="s">
        <v>931</v>
      </c>
      <c r="K981" s="12" t="s">
        <v>930</v>
      </c>
      <c r="L981" s="12" t="s">
        <v>929</v>
      </c>
      <c r="M981" s="4">
        <v>553410</v>
      </c>
      <c r="N981" s="4">
        <v>0</v>
      </c>
      <c r="O981" s="4">
        <v>553410</v>
      </c>
      <c r="P981" s="4">
        <v>0</v>
      </c>
      <c r="Q981" s="4">
        <v>553410</v>
      </c>
      <c r="R981" s="68">
        <f t="shared" si="15"/>
        <v>1</v>
      </c>
      <c r="S981" s="3" t="s">
        <v>957</v>
      </c>
      <c r="T981" s="12" t="s">
        <v>6414</v>
      </c>
      <c r="U981" s="12" t="s">
        <v>3288</v>
      </c>
      <c r="V981" s="12" t="s">
        <v>3555</v>
      </c>
      <c r="W981" s="18"/>
      <c r="X981" s="18"/>
      <c r="Y981" s="18"/>
      <c r="Z981" s="18"/>
      <c r="AA981" s="18"/>
      <c r="AB981" s="12" t="s">
        <v>992</v>
      </c>
      <c r="AC981" s="13">
        <v>25122</v>
      </c>
      <c r="AD981" s="12" t="s">
        <v>3942</v>
      </c>
      <c r="AE981" s="12" t="s">
        <v>3941</v>
      </c>
      <c r="AF981" s="12" t="s">
        <v>3938</v>
      </c>
      <c r="AG981" s="12" t="s">
        <v>3940</v>
      </c>
      <c r="AH981" s="12"/>
      <c r="AI981" s="12" t="s">
        <v>3912</v>
      </c>
      <c r="AJ981" s="12" t="s">
        <v>950</v>
      </c>
      <c r="AK981" s="12" t="s">
        <v>3905</v>
      </c>
      <c r="AL981" s="12" t="s">
        <v>3935</v>
      </c>
    </row>
    <row r="982" spans="1:38" hidden="1" x14ac:dyDescent="0.25">
      <c r="A982" s="17">
        <v>899999094</v>
      </c>
      <c r="B982" s="14">
        <v>79022</v>
      </c>
      <c r="C982" s="12" t="s">
        <v>3912</v>
      </c>
      <c r="D982" s="12" t="s">
        <v>3939</v>
      </c>
      <c r="E982" s="12" t="s">
        <v>934</v>
      </c>
      <c r="F982" s="3" t="s">
        <v>933</v>
      </c>
      <c r="G982" s="12" t="s">
        <v>932</v>
      </c>
      <c r="H982" s="12" t="s">
        <v>999</v>
      </c>
      <c r="I982" s="12" t="s">
        <v>998</v>
      </c>
      <c r="J982" s="12" t="s">
        <v>931</v>
      </c>
      <c r="K982" s="12" t="s">
        <v>930</v>
      </c>
      <c r="L982" s="12" t="s">
        <v>929</v>
      </c>
      <c r="M982" s="4">
        <v>152655</v>
      </c>
      <c r="N982" s="4">
        <v>0</v>
      </c>
      <c r="O982" s="4">
        <v>152655</v>
      </c>
      <c r="P982" s="4">
        <v>0</v>
      </c>
      <c r="Q982" s="4">
        <v>152655</v>
      </c>
      <c r="R982" s="68">
        <f t="shared" si="15"/>
        <v>1</v>
      </c>
      <c r="S982" s="3" t="s">
        <v>957</v>
      </c>
      <c r="T982" s="12" t="s">
        <v>6414</v>
      </c>
      <c r="U982" s="12" t="s">
        <v>3288</v>
      </c>
      <c r="V982" s="12" t="s">
        <v>927</v>
      </c>
      <c r="W982" s="12" t="s">
        <v>955</v>
      </c>
      <c r="X982" s="12" t="s">
        <v>3287</v>
      </c>
      <c r="Y982" s="12" t="s">
        <v>925</v>
      </c>
      <c r="Z982" s="12" t="s">
        <v>994</v>
      </c>
      <c r="AA982" s="12" t="s">
        <v>993</v>
      </c>
      <c r="AB982" s="12" t="s">
        <v>992</v>
      </c>
      <c r="AC982" s="13">
        <v>25122</v>
      </c>
      <c r="AD982" s="12" t="s">
        <v>2967</v>
      </c>
      <c r="AE982" s="12" t="s">
        <v>3938</v>
      </c>
      <c r="AF982" s="12" t="s">
        <v>3937</v>
      </c>
      <c r="AG982" s="12" t="s">
        <v>3936</v>
      </c>
      <c r="AH982" s="12"/>
      <c r="AI982" s="12" t="s">
        <v>3912</v>
      </c>
      <c r="AJ982" s="12" t="s">
        <v>950</v>
      </c>
      <c r="AK982" s="12" t="s">
        <v>3905</v>
      </c>
      <c r="AL982" s="12" t="s">
        <v>3935</v>
      </c>
    </row>
    <row r="983" spans="1:38" hidden="1" x14ac:dyDescent="0.25">
      <c r="A983" s="17">
        <v>800170433</v>
      </c>
      <c r="B983" s="14">
        <v>79322</v>
      </c>
      <c r="C983" s="12" t="s">
        <v>3912</v>
      </c>
      <c r="D983" s="12" t="s">
        <v>3931</v>
      </c>
      <c r="E983" s="12" t="s">
        <v>934</v>
      </c>
      <c r="F983" s="3" t="s">
        <v>933</v>
      </c>
      <c r="G983" s="12" t="s">
        <v>932</v>
      </c>
      <c r="H983" s="12" t="s">
        <v>1080</v>
      </c>
      <c r="I983" s="12" t="s">
        <v>1079</v>
      </c>
      <c r="J983" s="12" t="s">
        <v>931</v>
      </c>
      <c r="K983" s="12" t="s">
        <v>930</v>
      </c>
      <c r="L983" s="12" t="s">
        <v>929</v>
      </c>
      <c r="M983" s="4">
        <v>490000</v>
      </c>
      <c r="N983" s="4">
        <v>0</v>
      </c>
      <c r="O983" s="4">
        <v>490000</v>
      </c>
      <c r="P983" s="4">
        <v>0</v>
      </c>
      <c r="Q983" s="4">
        <v>490000</v>
      </c>
      <c r="R983" s="68">
        <f t="shared" si="15"/>
        <v>1</v>
      </c>
      <c r="S983" s="3" t="s">
        <v>957</v>
      </c>
      <c r="T983" s="12" t="s">
        <v>5989</v>
      </c>
      <c r="U983" s="12" t="s">
        <v>956</v>
      </c>
      <c r="V983" s="12" t="s">
        <v>927</v>
      </c>
      <c r="W983" s="12" t="s">
        <v>955</v>
      </c>
      <c r="X983" s="12" t="s">
        <v>3199</v>
      </c>
      <c r="Y983" s="12" t="s">
        <v>925</v>
      </c>
      <c r="Z983" s="12" t="s">
        <v>953</v>
      </c>
      <c r="AA983" s="12" t="s">
        <v>952</v>
      </c>
      <c r="AB983" s="12" t="s">
        <v>3930</v>
      </c>
      <c r="AC983" s="13">
        <v>47722</v>
      </c>
      <c r="AD983" s="12" t="s">
        <v>3929</v>
      </c>
      <c r="AE983" s="12" t="s">
        <v>3928</v>
      </c>
      <c r="AF983" s="12" t="s">
        <v>3922</v>
      </c>
      <c r="AG983" s="12" t="s">
        <v>3927</v>
      </c>
      <c r="AH983" s="12"/>
      <c r="AI983" s="12" t="s">
        <v>3912</v>
      </c>
      <c r="AJ983" s="12" t="s">
        <v>3196</v>
      </c>
      <c r="AK983" s="12" t="s">
        <v>3926</v>
      </c>
      <c r="AL983" s="12" t="s">
        <v>3925</v>
      </c>
    </row>
    <row r="984" spans="1:38" hidden="1" x14ac:dyDescent="0.25">
      <c r="A984" s="17">
        <v>830122566</v>
      </c>
      <c r="B984" s="14">
        <v>79422</v>
      </c>
      <c r="C984" s="12" t="s">
        <v>3912</v>
      </c>
      <c r="D984" s="12" t="s">
        <v>3924</v>
      </c>
      <c r="E984" s="12" t="s">
        <v>934</v>
      </c>
      <c r="F984" s="3" t="s">
        <v>933</v>
      </c>
      <c r="G984" s="12" t="s">
        <v>932</v>
      </c>
      <c r="H984" s="12" t="s">
        <v>982</v>
      </c>
      <c r="I984" s="12" t="s">
        <v>981</v>
      </c>
      <c r="J984" s="12" t="s">
        <v>931</v>
      </c>
      <c r="K984" s="12" t="s">
        <v>930</v>
      </c>
      <c r="L984" s="12" t="s">
        <v>929</v>
      </c>
      <c r="M984" s="4">
        <v>11302902</v>
      </c>
      <c r="N984" s="4">
        <v>0</v>
      </c>
      <c r="O984" s="4">
        <v>11302902</v>
      </c>
      <c r="P984" s="4">
        <v>0</v>
      </c>
      <c r="Q984" s="4">
        <v>11302902</v>
      </c>
      <c r="R984" s="68">
        <f t="shared" si="15"/>
        <v>1</v>
      </c>
      <c r="S984" s="3" t="s">
        <v>957</v>
      </c>
      <c r="T984" s="12" t="s">
        <v>6061</v>
      </c>
      <c r="U984" s="12" t="s">
        <v>980</v>
      </c>
      <c r="V984" s="12" t="s">
        <v>927</v>
      </c>
      <c r="W984" s="12" t="s">
        <v>955</v>
      </c>
      <c r="X984" s="12" t="s">
        <v>3513</v>
      </c>
      <c r="Y984" s="12" t="s">
        <v>995</v>
      </c>
      <c r="Z984" s="12" t="s">
        <v>979</v>
      </c>
      <c r="AA984" s="12" t="s">
        <v>978</v>
      </c>
      <c r="AB984" s="12" t="s">
        <v>2631</v>
      </c>
      <c r="AC984" s="13">
        <v>8322</v>
      </c>
      <c r="AD984" s="12" t="s">
        <v>3923</v>
      </c>
      <c r="AE984" s="12" t="s">
        <v>3922</v>
      </c>
      <c r="AF984" s="12" t="s">
        <v>3921</v>
      </c>
      <c r="AG984" s="12" t="s">
        <v>3920</v>
      </c>
      <c r="AH984" s="12"/>
      <c r="AI984" s="12" t="s">
        <v>3912</v>
      </c>
      <c r="AJ984" s="12" t="s">
        <v>950</v>
      </c>
      <c r="AK984" s="12" t="s">
        <v>3919</v>
      </c>
      <c r="AL984" s="12" t="s">
        <v>3918</v>
      </c>
    </row>
    <row r="985" spans="1:38" hidden="1" x14ac:dyDescent="0.25">
      <c r="A985" s="17">
        <v>800249315</v>
      </c>
      <c r="B985" s="14">
        <v>79522</v>
      </c>
      <c r="C985" s="12" t="s">
        <v>3912</v>
      </c>
      <c r="D985" s="12" t="s">
        <v>3917</v>
      </c>
      <c r="E985" s="12" t="s">
        <v>1002</v>
      </c>
      <c r="F985" s="3" t="s">
        <v>933</v>
      </c>
      <c r="G985" s="12" t="s">
        <v>932</v>
      </c>
      <c r="H985" s="12" t="s">
        <v>1080</v>
      </c>
      <c r="I985" s="12" t="s">
        <v>1079</v>
      </c>
      <c r="J985" s="12" t="s">
        <v>931</v>
      </c>
      <c r="K985" s="12" t="s">
        <v>930</v>
      </c>
      <c r="L985" s="12" t="s">
        <v>929</v>
      </c>
      <c r="M985" s="4">
        <v>200749800</v>
      </c>
      <c r="N985" s="4">
        <v>0</v>
      </c>
      <c r="O985" s="4">
        <v>200749800</v>
      </c>
      <c r="P985" s="4">
        <v>200749800</v>
      </c>
      <c r="Q985" s="4">
        <v>0</v>
      </c>
      <c r="R985" s="68">
        <f t="shared" si="15"/>
        <v>0</v>
      </c>
      <c r="S985" s="3" t="s">
        <v>957</v>
      </c>
      <c r="T985" s="12" t="s">
        <v>7173</v>
      </c>
      <c r="U985" s="12" t="s">
        <v>3916</v>
      </c>
      <c r="V985" s="12" t="s">
        <v>927</v>
      </c>
      <c r="W985" s="12" t="s">
        <v>955</v>
      </c>
      <c r="X985" s="12" t="s">
        <v>3915</v>
      </c>
      <c r="Y985" s="12" t="s">
        <v>925</v>
      </c>
      <c r="Z985" s="12" t="s">
        <v>953</v>
      </c>
      <c r="AA985" s="12" t="s">
        <v>952</v>
      </c>
      <c r="AB985" s="12" t="s">
        <v>3914</v>
      </c>
      <c r="AC985" s="13">
        <v>45922</v>
      </c>
      <c r="AD985" s="12" t="s">
        <v>3913</v>
      </c>
      <c r="AE985" s="12"/>
      <c r="AF985" s="12"/>
      <c r="AG985" s="12"/>
      <c r="AH985" s="12"/>
      <c r="AI985" s="12" t="s">
        <v>3912</v>
      </c>
      <c r="AJ985" s="12" t="s">
        <v>3063</v>
      </c>
      <c r="AK985" s="12" t="s">
        <v>3911</v>
      </c>
      <c r="AL985" s="12" t="s">
        <v>3910</v>
      </c>
    </row>
    <row r="986" spans="1:38" hidden="1" x14ac:dyDescent="0.25">
      <c r="A986" s="17">
        <v>800170433</v>
      </c>
      <c r="B986" s="14">
        <v>79622</v>
      </c>
      <c r="C986" s="12" t="s">
        <v>3894</v>
      </c>
      <c r="D986" s="12" t="s">
        <v>3909</v>
      </c>
      <c r="E986" s="12" t="s">
        <v>934</v>
      </c>
      <c r="F986" s="3" t="s">
        <v>933</v>
      </c>
      <c r="G986" s="12" t="s">
        <v>932</v>
      </c>
      <c r="H986" s="12" t="s">
        <v>999</v>
      </c>
      <c r="I986" s="12" t="s">
        <v>998</v>
      </c>
      <c r="J986" s="12" t="s">
        <v>931</v>
      </c>
      <c r="K986" s="12" t="s">
        <v>930</v>
      </c>
      <c r="L986" s="12" t="s">
        <v>929</v>
      </c>
      <c r="M986" s="4">
        <v>2824</v>
      </c>
      <c r="N986" s="4">
        <v>0</v>
      </c>
      <c r="O986" s="4">
        <v>2824</v>
      </c>
      <c r="P986" s="4">
        <v>0</v>
      </c>
      <c r="Q986" s="4">
        <v>2824</v>
      </c>
      <c r="R986" s="68">
        <f t="shared" si="15"/>
        <v>1</v>
      </c>
      <c r="S986" s="3" t="s">
        <v>957</v>
      </c>
      <c r="T986" s="12" t="s">
        <v>5989</v>
      </c>
      <c r="U986" s="12" t="s">
        <v>956</v>
      </c>
      <c r="V986" s="12" t="s">
        <v>927</v>
      </c>
      <c r="W986" s="12" t="s">
        <v>955</v>
      </c>
      <c r="X986" s="12" t="s">
        <v>954</v>
      </c>
      <c r="Y986" s="12" t="s">
        <v>925</v>
      </c>
      <c r="Z986" s="12" t="s">
        <v>953</v>
      </c>
      <c r="AA986" s="12" t="s">
        <v>952</v>
      </c>
      <c r="AB986" s="12" t="s">
        <v>992</v>
      </c>
      <c r="AC986" s="13">
        <v>25122</v>
      </c>
      <c r="AD986" s="12" t="s">
        <v>3908</v>
      </c>
      <c r="AE986" s="12" t="s">
        <v>3907</v>
      </c>
      <c r="AF986" s="12" t="s">
        <v>3843</v>
      </c>
      <c r="AG986" s="12" t="s">
        <v>3906</v>
      </c>
      <c r="AH986" s="12"/>
      <c r="AI986" s="12" t="s">
        <v>3894</v>
      </c>
      <c r="AJ986" s="12" t="s">
        <v>950</v>
      </c>
      <c r="AK986" s="12" t="s">
        <v>3905</v>
      </c>
      <c r="AL986" s="12" t="s">
        <v>3904</v>
      </c>
    </row>
    <row r="987" spans="1:38" hidden="1" x14ac:dyDescent="0.25">
      <c r="A987" s="17">
        <v>830122566</v>
      </c>
      <c r="B987" s="14">
        <v>79722</v>
      </c>
      <c r="C987" s="12" t="s">
        <v>3894</v>
      </c>
      <c r="D987" s="12" t="s">
        <v>3903</v>
      </c>
      <c r="E987" s="12" t="s">
        <v>934</v>
      </c>
      <c r="F987" s="3" t="s">
        <v>933</v>
      </c>
      <c r="G987" s="12" t="s">
        <v>932</v>
      </c>
      <c r="H987" s="12" t="s">
        <v>982</v>
      </c>
      <c r="I987" s="12" t="s">
        <v>981</v>
      </c>
      <c r="J987" s="12" t="s">
        <v>931</v>
      </c>
      <c r="K987" s="12" t="s">
        <v>930</v>
      </c>
      <c r="L987" s="12" t="s">
        <v>929</v>
      </c>
      <c r="M987" s="4">
        <v>763884</v>
      </c>
      <c r="N987" s="4">
        <v>0</v>
      </c>
      <c r="O987" s="4">
        <v>763884</v>
      </c>
      <c r="P987" s="4">
        <v>0</v>
      </c>
      <c r="Q987" s="4">
        <v>763884</v>
      </c>
      <c r="R987" s="68">
        <f t="shared" si="15"/>
        <v>1</v>
      </c>
      <c r="S987" s="3" t="s">
        <v>957</v>
      </c>
      <c r="T987" s="12" t="s">
        <v>6061</v>
      </c>
      <c r="U987" s="12" t="s">
        <v>980</v>
      </c>
      <c r="V987" s="12" t="s">
        <v>927</v>
      </c>
      <c r="W987" s="12" t="s">
        <v>955</v>
      </c>
      <c r="X987" s="12" t="s">
        <v>1004</v>
      </c>
      <c r="Y987" s="12" t="s">
        <v>925</v>
      </c>
      <c r="Z987" s="12" t="s">
        <v>979</v>
      </c>
      <c r="AA987" s="12" t="s">
        <v>978</v>
      </c>
      <c r="AB987" s="12" t="s">
        <v>2637</v>
      </c>
      <c r="AC987" s="13">
        <v>8222</v>
      </c>
      <c r="AD987" s="12" t="s">
        <v>3902</v>
      </c>
      <c r="AE987" s="12" t="s">
        <v>3901</v>
      </c>
      <c r="AF987" s="12" t="s">
        <v>3900</v>
      </c>
      <c r="AG987" s="12" t="s">
        <v>3899</v>
      </c>
      <c r="AH987" s="12"/>
      <c r="AI987" s="12" t="s">
        <v>3894</v>
      </c>
      <c r="AJ987" s="12" t="s">
        <v>950</v>
      </c>
      <c r="AK987" s="12" t="s">
        <v>3898</v>
      </c>
      <c r="AL987" s="12" t="s">
        <v>3897</v>
      </c>
    </row>
    <row r="988" spans="1:38" hidden="1" x14ac:dyDescent="0.25">
      <c r="A988" s="17">
        <v>900403255</v>
      </c>
      <c r="B988" s="14">
        <v>80222</v>
      </c>
      <c r="C988" s="12" t="s">
        <v>3852</v>
      </c>
      <c r="D988" s="12" t="s">
        <v>3893</v>
      </c>
      <c r="E988" s="12" t="s">
        <v>1002</v>
      </c>
      <c r="F988" s="3" t="s">
        <v>933</v>
      </c>
      <c r="G988" s="12" t="s">
        <v>932</v>
      </c>
      <c r="H988" s="12" t="s">
        <v>3892</v>
      </c>
      <c r="I988" s="12" t="s">
        <v>3891</v>
      </c>
      <c r="J988" s="12" t="s">
        <v>931</v>
      </c>
      <c r="K988" s="12" t="s">
        <v>930</v>
      </c>
      <c r="L988" s="12" t="s">
        <v>929</v>
      </c>
      <c r="M988" s="4">
        <v>3201100</v>
      </c>
      <c r="N988" s="4">
        <v>0</v>
      </c>
      <c r="O988" s="4">
        <v>3201100</v>
      </c>
      <c r="P988" s="4">
        <v>3201100</v>
      </c>
      <c r="Q988" s="4">
        <v>0</v>
      </c>
      <c r="R988" s="68">
        <f t="shared" si="15"/>
        <v>0</v>
      </c>
      <c r="S988" s="3" t="s">
        <v>957</v>
      </c>
      <c r="T988" s="12" t="s">
        <v>7172</v>
      </c>
      <c r="U988" s="12" t="s">
        <v>3890</v>
      </c>
      <c r="V988" s="12" t="s">
        <v>927</v>
      </c>
      <c r="W988" s="12" t="s">
        <v>926</v>
      </c>
      <c r="X988" s="12" t="s">
        <v>3889</v>
      </c>
      <c r="Y988" s="12" t="s">
        <v>925</v>
      </c>
      <c r="Z988" s="12" t="s">
        <v>984</v>
      </c>
      <c r="AA988" s="12" t="s">
        <v>983</v>
      </c>
      <c r="AB988" s="12" t="s">
        <v>3888</v>
      </c>
      <c r="AC988" s="13">
        <v>46722</v>
      </c>
      <c r="AD988" s="12" t="s">
        <v>3887</v>
      </c>
      <c r="AE988" s="12"/>
      <c r="AF988" s="12"/>
      <c r="AG988" s="12"/>
      <c r="AH988" s="12"/>
      <c r="AI988" s="12" t="s">
        <v>3852</v>
      </c>
      <c r="AJ988" s="12" t="s">
        <v>943</v>
      </c>
      <c r="AK988" s="12" t="s">
        <v>3886</v>
      </c>
      <c r="AL988" s="12" t="s">
        <v>3885</v>
      </c>
    </row>
    <row r="989" spans="1:38" hidden="1" x14ac:dyDescent="0.25">
      <c r="A989" s="17">
        <v>800170433</v>
      </c>
      <c r="B989" s="14">
        <v>80322</v>
      </c>
      <c r="C989" s="12" t="s">
        <v>3852</v>
      </c>
      <c r="D989" s="12" t="s">
        <v>3884</v>
      </c>
      <c r="E989" s="12" t="s">
        <v>934</v>
      </c>
      <c r="F989" s="3" t="s">
        <v>933</v>
      </c>
      <c r="G989" s="12" t="s">
        <v>932</v>
      </c>
      <c r="H989" s="12" t="s">
        <v>977</v>
      </c>
      <c r="I989" s="12" t="s">
        <v>976</v>
      </c>
      <c r="J989" s="12" t="s">
        <v>931</v>
      </c>
      <c r="K989" s="12" t="s">
        <v>930</v>
      </c>
      <c r="L989" s="12" t="s">
        <v>929</v>
      </c>
      <c r="M989" s="4">
        <v>2876008</v>
      </c>
      <c r="N989" s="4">
        <v>0</v>
      </c>
      <c r="O989" s="4">
        <v>2876008</v>
      </c>
      <c r="P989" s="4">
        <v>0</v>
      </c>
      <c r="Q989" s="4">
        <v>2876008</v>
      </c>
      <c r="R989" s="68">
        <f t="shared" si="15"/>
        <v>1</v>
      </c>
      <c r="S989" s="3" t="s">
        <v>957</v>
      </c>
      <c r="T989" s="12" t="s">
        <v>5989</v>
      </c>
      <c r="U989" s="12" t="s">
        <v>956</v>
      </c>
      <c r="V989" s="12" t="s">
        <v>927</v>
      </c>
      <c r="W989" s="12" t="s">
        <v>955</v>
      </c>
      <c r="X989" s="12" t="s">
        <v>954</v>
      </c>
      <c r="Y989" s="12" t="s">
        <v>925</v>
      </c>
      <c r="Z989" s="12" t="s">
        <v>953</v>
      </c>
      <c r="AA989" s="12" t="s">
        <v>952</v>
      </c>
      <c r="AB989" s="12" t="s">
        <v>936</v>
      </c>
      <c r="AC989" s="13">
        <v>522</v>
      </c>
      <c r="AD989" s="12" t="s">
        <v>3883</v>
      </c>
      <c r="AE989" s="12" t="s">
        <v>3882</v>
      </c>
      <c r="AF989" s="12" t="s">
        <v>3881</v>
      </c>
      <c r="AG989" s="12" t="s">
        <v>3880</v>
      </c>
      <c r="AH989" s="12" t="s">
        <v>2784</v>
      </c>
      <c r="AI989" s="12" t="s">
        <v>3852</v>
      </c>
      <c r="AJ989" s="12" t="s">
        <v>950</v>
      </c>
      <c r="AK989" s="12" t="s">
        <v>3854</v>
      </c>
      <c r="AL989" s="12" t="s">
        <v>3879</v>
      </c>
    </row>
    <row r="990" spans="1:38" hidden="1" x14ac:dyDescent="0.25">
      <c r="A990" s="17">
        <v>800170433</v>
      </c>
      <c r="B990" s="14">
        <v>80322</v>
      </c>
      <c r="C990" s="12" t="s">
        <v>3852</v>
      </c>
      <c r="D990" s="12" t="s">
        <v>3884</v>
      </c>
      <c r="E990" s="12" t="s">
        <v>934</v>
      </c>
      <c r="F990" s="3" t="s">
        <v>933</v>
      </c>
      <c r="G990" s="12" t="s">
        <v>932</v>
      </c>
      <c r="H990" s="12" t="s">
        <v>3303</v>
      </c>
      <c r="I990" s="12" t="s">
        <v>3302</v>
      </c>
      <c r="J990" s="12" t="s">
        <v>931</v>
      </c>
      <c r="K990" s="12" t="s">
        <v>930</v>
      </c>
      <c r="L990" s="12" t="s">
        <v>929</v>
      </c>
      <c r="M990" s="4">
        <v>2474290</v>
      </c>
      <c r="N990" s="4">
        <v>0</v>
      </c>
      <c r="O990" s="4">
        <v>2474290</v>
      </c>
      <c r="P990" s="4">
        <v>0</v>
      </c>
      <c r="Q990" s="4">
        <v>2474290</v>
      </c>
      <c r="R990" s="68">
        <f t="shared" si="15"/>
        <v>1</v>
      </c>
      <c r="S990" s="3" t="s">
        <v>957</v>
      </c>
      <c r="T990" s="12" t="s">
        <v>5989</v>
      </c>
      <c r="U990" s="12" t="s">
        <v>956</v>
      </c>
      <c r="V990" s="12" t="s">
        <v>927</v>
      </c>
      <c r="W990" s="12" t="s">
        <v>955</v>
      </c>
      <c r="X990" s="12" t="s">
        <v>954</v>
      </c>
      <c r="Y990" s="12" t="s">
        <v>925</v>
      </c>
      <c r="Z990" s="12" t="s">
        <v>953</v>
      </c>
      <c r="AA990" s="12" t="s">
        <v>952</v>
      </c>
      <c r="AB990" s="12" t="s">
        <v>936</v>
      </c>
      <c r="AC990" s="13">
        <v>522</v>
      </c>
      <c r="AD990" s="12" t="s">
        <v>3883</v>
      </c>
      <c r="AE990" s="12" t="s">
        <v>3882</v>
      </c>
      <c r="AF990" s="12" t="s">
        <v>3881</v>
      </c>
      <c r="AG990" s="12" t="s">
        <v>3880</v>
      </c>
      <c r="AH990" s="12" t="s">
        <v>2784</v>
      </c>
      <c r="AI990" s="12" t="s">
        <v>3852</v>
      </c>
      <c r="AJ990" s="12" t="s">
        <v>950</v>
      </c>
      <c r="AK990" s="12" t="s">
        <v>3854</v>
      </c>
      <c r="AL990" s="12" t="s">
        <v>3879</v>
      </c>
    </row>
    <row r="991" spans="1:38" hidden="1" x14ac:dyDescent="0.25">
      <c r="A991" s="17">
        <v>800170433</v>
      </c>
      <c r="B991" s="14">
        <v>80322</v>
      </c>
      <c r="C991" s="12" t="s">
        <v>3852</v>
      </c>
      <c r="D991" s="12" t="s">
        <v>3884</v>
      </c>
      <c r="E991" s="12" t="s">
        <v>934</v>
      </c>
      <c r="F991" s="3" t="s">
        <v>933</v>
      </c>
      <c r="G991" s="12" t="s">
        <v>932</v>
      </c>
      <c r="H991" s="12" t="s">
        <v>3301</v>
      </c>
      <c r="I991" s="12" t="s">
        <v>3300</v>
      </c>
      <c r="J991" s="12" t="s">
        <v>931</v>
      </c>
      <c r="K991" s="12" t="s">
        <v>930</v>
      </c>
      <c r="L991" s="12" t="s">
        <v>929</v>
      </c>
      <c r="M991" s="4">
        <v>3829422</v>
      </c>
      <c r="N991" s="4">
        <v>831833</v>
      </c>
      <c r="O991" s="4">
        <v>4661255</v>
      </c>
      <c r="P991" s="4">
        <v>0</v>
      </c>
      <c r="Q991" s="4">
        <v>4661255</v>
      </c>
      <c r="R991" s="68">
        <f t="shared" si="15"/>
        <v>1</v>
      </c>
      <c r="S991" s="3" t="s">
        <v>957</v>
      </c>
      <c r="T991" s="12" t="s">
        <v>5989</v>
      </c>
      <c r="U991" s="12" t="s">
        <v>956</v>
      </c>
      <c r="V991" s="12" t="s">
        <v>927</v>
      </c>
      <c r="W991" s="12" t="s">
        <v>955</v>
      </c>
      <c r="X991" s="12" t="s">
        <v>954</v>
      </c>
      <c r="Y991" s="12" t="s">
        <v>925</v>
      </c>
      <c r="Z991" s="12" t="s">
        <v>953</v>
      </c>
      <c r="AA991" s="12" t="s">
        <v>952</v>
      </c>
      <c r="AB991" s="12" t="s">
        <v>936</v>
      </c>
      <c r="AC991" s="13">
        <v>522</v>
      </c>
      <c r="AD991" s="12" t="s">
        <v>3883</v>
      </c>
      <c r="AE991" s="12" t="s">
        <v>3882</v>
      </c>
      <c r="AF991" s="12" t="s">
        <v>3881</v>
      </c>
      <c r="AG991" s="12" t="s">
        <v>3880</v>
      </c>
      <c r="AH991" s="12" t="s">
        <v>2784</v>
      </c>
      <c r="AI991" s="12" t="s">
        <v>3852</v>
      </c>
      <c r="AJ991" s="12" t="s">
        <v>950</v>
      </c>
      <c r="AK991" s="12" t="s">
        <v>3854</v>
      </c>
      <c r="AL991" s="12" t="s">
        <v>3879</v>
      </c>
    </row>
    <row r="992" spans="1:38" hidden="1" x14ac:dyDescent="0.25">
      <c r="A992" s="17">
        <v>800170433</v>
      </c>
      <c r="B992" s="14">
        <v>80322</v>
      </c>
      <c r="C992" s="12" t="s">
        <v>3852</v>
      </c>
      <c r="D992" s="12" t="s">
        <v>3884</v>
      </c>
      <c r="E992" s="12" t="s">
        <v>934</v>
      </c>
      <c r="F992" s="3" t="s">
        <v>933</v>
      </c>
      <c r="G992" s="12" t="s">
        <v>932</v>
      </c>
      <c r="H992" s="12" t="s">
        <v>975</v>
      </c>
      <c r="I992" s="12" t="s">
        <v>974</v>
      </c>
      <c r="J992" s="12" t="s">
        <v>931</v>
      </c>
      <c r="K992" s="12" t="s">
        <v>930</v>
      </c>
      <c r="L992" s="12" t="s">
        <v>929</v>
      </c>
      <c r="M992" s="4">
        <v>2091514</v>
      </c>
      <c r="N992" s="4">
        <v>0</v>
      </c>
      <c r="O992" s="4">
        <v>2091514</v>
      </c>
      <c r="P992" s="4">
        <v>0</v>
      </c>
      <c r="Q992" s="4">
        <v>2091514</v>
      </c>
      <c r="R992" s="68">
        <f t="shared" si="15"/>
        <v>1</v>
      </c>
      <c r="S992" s="3" t="s">
        <v>957</v>
      </c>
      <c r="T992" s="12" t="s">
        <v>5989</v>
      </c>
      <c r="U992" s="12" t="s">
        <v>956</v>
      </c>
      <c r="V992" s="12" t="s">
        <v>927</v>
      </c>
      <c r="W992" s="12" t="s">
        <v>955</v>
      </c>
      <c r="X992" s="12" t="s">
        <v>954</v>
      </c>
      <c r="Y992" s="12" t="s">
        <v>925</v>
      </c>
      <c r="Z992" s="12" t="s">
        <v>953</v>
      </c>
      <c r="AA992" s="12" t="s">
        <v>952</v>
      </c>
      <c r="AB992" s="12" t="s">
        <v>936</v>
      </c>
      <c r="AC992" s="13">
        <v>522</v>
      </c>
      <c r="AD992" s="12" t="s">
        <v>3883</v>
      </c>
      <c r="AE992" s="12" t="s">
        <v>3882</v>
      </c>
      <c r="AF992" s="12" t="s">
        <v>3881</v>
      </c>
      <c r="AG992" s="12" t="s">
        <v>3880</v>
      </c>
      <c r="AH992" s="12" t="s">
        <v>2784</v>
      </c>
      <c r="AI992" s="12" t="s">
        <v>3852</v>
      </c>
      <c r="AJ992" s="12" t="s">
        <v>950</v>
      </c>
      <c r="AK992" s="12" t="s">
        <v>3854</v>
      </c>
      <c r="AL992" s="12" t="s">
        <v>3879</v>
      </c>
    </row>
    <row r="993" spans="1:38" hidden="1" x14ac:dyDescent="0.25">
      <c r="A993" s="17">
        <v>800170433</v>
      </c>
      <c r="B993" s="14">
        <v>80322</v>
      </c>
      <c r="C993" s="12" t="s">
        <v>3852</v>
      </c>
      <c r="D993" s="12" t="s">
        <v>3884</v>
      </c>
      <c r="E993" s="12" t="s">
        <v>934</v>
      </c>
      <c r="F993" s="3" t="s">
        <v>933</v>
      </c>
      <c r="G993" s="12" t="s">
        <v>932</v>
      </c>
      <c r="H993" s="12" t="s">
        <v>938</v>
      </c>
      <c r="I993" s="12" t="s">
        <v>937</v>
      </c>
      <c r="J993" s="12" t="s">
        <v>931</v>
      </c>
      <c r="K993" s="12" t="s">
        <v>930</v>
      </c>
      <c r="L993" s="12" t="s">
        <v>929</v>
      </c>
      <c r="M993" s="4">
        <v>4307282</v>
      </c>
      <c r="N993" s="4">
        <v>0</v>
      </c>
      <c r="O993" s="4">
        <v>4307282</v>
      </c>
      <c r="P993" s="4">
        <v>0</v>
      </c>
      <c r="Q993" s="4">
        <v>4307282</v>
      </c>
      <c r="R993" s="68">
        <f t="shared" si="15"/>
        <v>1</v>
      </c>
      <c r="S993" s="3" t="s">
        <v>957</v>
      </c>
      <c r="T993" s="12" t="s">
        <v>5989</v>
      </c>
      <c r="U993" s="12" t="s">
        <v>956</v>
      </c>
      <c r="V993" s="12" t="s">
        <v>927</v>
      </c>
      <c r="W993" s="12" t="s">
        <v>955</v>
      </c>
      <c r="X993" s="12" t="s">
        <v>954</v>
      </c>
      <c r="Y993" s="12" t="s">
        <v>925</v>
      </c>
      <c r="Z993" s="12" t="s">
        <v>953</v>
      </c>
      <c r="AA993" s="12" t="s">
        <v>952</v>
      </c>
      <c r="AB993" s="12" t="s">
        <v>936</v>
      </c>
      <c r="AC993" s="13">
        <v>522</v>
      </c>
      <c r="AD993" s="12" t="s">
        <v>3883</v>
      </c>
      <c r="AE993" s="12" t="s">
        <v>3882</v>
      </c>
      <c r="AF993" s="12" t="s">
        <v>3881</v>
      </c>
      <c r="AG993" s="12" t="s">
        <v>3880</v>
      </c>
      <c r="AH993" s="12" t="s">
        <v>2784</v>
      </c>
      <c r="AI993" s="12" t="s">
        <v>3852</v>
      </c>
      <c r="AJ993" s="12" t="s">
        <v>950</v>
      </c>
      <c r="AK993" s="12" t="s">
        <v>3854</v>
      </c>
      <c r="AL993" s="12" t="s">
        <v>3879</v>
      </c>
    </row>
    <row r="994" spans="1:38" hidden="1" x14ac:dyDescent="0.25">
      <c r="A994" s="17">
        <v>800170433</v>
      </c>
      <c r="B994" s="14">
        <v>80322</v>
      </c>
      <c r="C994" s="12" t="s">
        <v>3852</v>
      </c>
      <c r="D994" s="12" t="s">
        <v>3884</v>
      </c>
      <c r="E994" s="12" t="s">
        <v>934</v>
      </c>
      <c r="F994" s="3" t="s">
        <v>933</v>
      </c>
      <c r="G994" s="12" t="s">
        <v>932</v>
      </c>
      <c r="H994" s="12" t="s">
        <v>971</v>
      </c>
      <c r="I994" s="12" t="s">
        <v>970</v>
      </c>
      <c r="J994" s="12" t="s">
        <v>931</v>
      </c>
      <c r="K994" s="12" t="s">
        <v>930</v>
      </c>
      <c r="L994" s="12" t="s">
        <v>929</v>
      </c>
      <c r="M994" s="4">
        <v>2655632</v>
      </c>
      <c r="N994" s="4">
        <v>-90293</v>
      </c>
      <c r="O994" s="4">
        <v>2565339</v>
      </c>
      <c r="P994" s="4">
        <v>0</v>
      </c>
      <c r="Q994" s="4">
        <v>2565339</v>
      </c>
      <c r="R994" s="68">
        <f t="shared" si="15"/>
        <v>1</v>
      </c>
      <c r="S994" s="3" t="s">
        <v>957</v>
      </c>
      <c r="T994" s="12" t="s">
        <v>5989</v>
      </c>
      <c r="U994" s="12" t="s">
        <v>956</v>
      </c>
      <c r="V994" s="12" t="s">
        <v>927</v>
      </c>
      <c r="W994" s="12" t="s">
        <v>955</v>
      </c>
      <c r="X994" s="12" t="s">
        <v>954</v>
      </c>
      <c r="Y994" s="12" t="s">
        <v>925</v>
      </c>
      <c r="Z994" s="12" t="s">
        <v>953</v>
      </c>
      <c r="AA994" s="12" t="s">
        <v>952</v>
      </c>
      <c r="AB994" s="12" t="s">
        <v>936</v>
      </c>
      <c r="AC994" s="13">
        <v>522</v>
      </c>
      <c r="AD994" s="12" t="s">
        <v>3883</v>
      </c>
      <c r="AE994" s="12" t="s">
        <v>3882</v>
      </c>
      <c r="AF994" s="12" t="s">
        <v>3881</v>
      </c>
      <c r="AG994" s="12" t="s">
        <v>3880</v>
      </c>
      <c r="AH994" s="12" t="s">
        <v>2784</v>
      </c>
      <c r="AI994" s="12" t="s">
        <v>3852</v>
      </c>
      <c r="AJ994" s="12" t="s">
        <v>950</v>
      </c>
      <c r="AK994" s="12" t="s">
        <v>3854</v>
      </c>
      <c r="AL994" s="12" t="s">
        <v>3879</v>
      </c>
    </row>
    <row r="995" spans="1:38" hidden="1" x14ac:dyDescent="0.25">
      <c r="A995" s="17">
        <v>800170433</v>
      </c>
      <c r="B995" s="14">
        <v>80322</v>
      </c>
      <c r="C995" s="12" t="s">
        <v>3852</v>
      </c>
      <c r="D995" s="12" t="s">
        <v>3884</v>
      </c>
      <c r="E995" s="12" t="s">
        <v>934</v>
      </c>
      <c r="F995" s="3" t="s">
        <v>933</v>
      </c>
      <c r="G995" s="12" t="s">
        <v>932</v>
      </c>
      <c r="H995" s="12" t="s">
        <v>967</v>
      </c>
      <c r="I995" s="12" t="s">
        <v>966</v>
      </c>
      <c r="J995" s="12" t="s">
        <v>931</v>
      </c>
      <c r="K995" s="12" t="s">
        <v>930</v>
      </c>
      <c r="L995" s="12" t="s">
        <v>929</v>
      </c>
      <c r="M995" s="4">
        <v>972826354</v>
      </c>
      <c r="N995" s="4">
        <v>0</v>
      </c>
      <c r="O995" s="4">
        <v>972826354</v>
      </c>
      <c r="P995" s="4">
        <v>0</v>
      </c>
      <c r="Q995" s="4">
        <v>972826354</v>
      </c>
      <c r="R995" s="68">
        <f t="shared" si="15"/>
        <v>1</v>
      </c>
      <c r="S995" s="3" t="s">
        <v>957</v>
      </c>
      <c r="T995" s="12" t="s">
        <v>5989</v>
      </c>
      <c r="U995" s="12" t="s">
        <v>956</v>
      </c>
      <c r="V995" s="12" t="s">
        <v>927</v>
      </c>
      <c r="W995" s="12" t="s">
        <v>955</v>
      </c>
      <c r="X995" s="12" t="s">
        <v>954</v>
      </c>
      <c r="Y995" s="12" t="s">
        <v>925</v>
      </c>
      <c r="Z995" s="12" t="s">
        <v>953</v>
      </c>
      <c r="AA995" s="12" t="s">
        <v>952</v>
      </c>
      <c r="AB995" s="12" t="s">
        <v>936</v>
      </c>
      <c r="AC995" s="13">
        <v>522</v>
      </c>
      <c r="AD995" s="12" t="s">
        <v>3883</v>
      </c>
      <c r="AE995" s="12" t="s">
        <v>3882</v>
      </c>
      <c r="AF995" s="12" t="s">
        <v>3881</v>
      </c>
      <c r="AG995" s="12" t="s">
        <v>3880</v>
      </c>
      <c r="AH995" s="12" t="s">
        <v>2784</v>
      </c>
      <c r="AI995" s="12" t="s">
        <v>3852</v>
      </c>
      <c r="AJ995" s="12" t="s">
        <v>950</v>
      </c>
      <c r="AK995" s="12" t="s">
        <v>3854</v>
      </c>
      <c r="AL995" s="12" t="s">
        <v>3879</v>
      </c>
    </row>
    <row r="996" spans="1:38" hidden="1" x14ac:dyDescent="0.25">
      <c r="A996" s="17">
        <v>800170433</v>
      </c>
      <c r="B996" s="14">
        <v>80322</v>
      </c>
      <c r="C996" s="12" t="s">
        <v>3852</v>
      </c>
      <c r="D996" s="12" t="s">
        <v>3884</v>
      </c>
      <c r="E996" s="12" t="s">
        <v>934</v>
      </c>
      <c r="F996" s="3" t="s">
        <v>933</v>
      </c>
      <c r="G996" s="12" t="s">
        <v>932</v>
      </c>
      <c r="H996" s="12" t="s">
        <v>965</v>
      </c>
      <c r="I996" s="12" t="s">
        <v>964</v>
      </c>
      <c r="J996" s="12" t="s">
        <v>931</v>
      </c>
      <c r="K996" s="12" t="s">
        <v>930</v>
      </c>
      <c r="L996" s="12" t="s">
        <v>929</v>
      </c>
      <c r="M996" s="4">
        <v>20134084</v>
      </c>
      <c r="N996" s="4">
        <v>0</v>
      </c>
      <c r="O996" s="4">
        <v>20134084</v>
      </c>
      <c r="P996" s="4">
        <v>0</v>
      </c>
      <c r="Q996" s="4">
        <v>20134084</v>
      </c>
      <c r="R996" s="68">
        <f t="shared" si="15"/>
        <v>1</v>
      </c>
      <c r="S996" s="3" t="s">
        <v>957</v>
      </c>
      <c r="T996" s="12" t="s">
        <v>5989</v>
      </c>
      <c r="U996" s="12" t="s">
        <v>956</v>
      </c>
      <c r="V996" s="12" t="s">
        <v>927</v>
      </c>
      <c r="W996" s="12" t="s">
        <v>955</v>
      </c>
      <c r="X996" s="12" t="s">
        <v>954</v>
      </c>
      <c r="Y996" s="12" t="s">
        <v>925</v>
      </c>
      <c r="Z996" s="12" t="s">
        <v>953</v>
      </c>
      <c r="AA996" s="12" t="s">
        <v>952</v>
      </c>
      <c r="AB996" s="12" t="s">
        <v>936</v>
      </c>
      <c r="AC996" s="13">
        <v>522</v>
      </c>
      <c r="AD996" s="12" t="s">
        <v>3883</v>
      </c>
      <c r="AE996" s="12" t="s">
        <v>3882</v>
      </c>
      <c r="AF996" s="12" t="s">
        <v>3881</v>
      </c>
      <c r="AG996" s="12" t="s">
        <v>3880</v>
      </c>
      <c r="AH996" s="12" t="s">
        <v>2784</v>
      </c>
      <c r="AI996" s="12" t="s">
        <v>3852</v>
      </c>
      <c r="AJ996" s="12" t="s">
        <v>950</v>
      </c>
      <c r="AK996" s="12" t="s">
        <v>3854</v>
      </c>
      <c r="AL996" s="12" t="s">
        <v>3879</v>
      </c>
    </row>
    <row r="997" spans="1:38" hidden="1" x14ac:dyDescent="0.25">
      <c r="A997" s="17">
        <v>800170433</v>
      </c>
      <c r="B997" s="14">
        <v>80322</v>
      </c>
      <c r="C997" s="12" t="s">
        <v>3852</v>
      </c>
      <c r="D997" s="12" t="s">
        <v>3884</v>
      </c>
      <c r="E997" s="12" t="s">
        <v>934</v>
      </c>
      <c r="F997" s="3" t="s">
        <v>933</v>
      </c>
      <c r="G997" s="12" t="s">
        <v>932</v>
      </c>
      <c r="H997" s="12" t="s">
        <v>963</v>
      </c>
      <c r="I997" s="12" t="s">
        <v>962</v>
      </c>
      <c r="J997" s="12" t="s">
        <v>931</v>
      </c>
      <c r="K997" s="12" t="s">
        <v>930</v>
      </c>
      <c r="L997" s="12" t="s">
        <v>929</v>
      </c>
      <c r="M997" s="4">
        <v>19424329</v>
      </c>
      <c r="N997" s="4">
        <v>0</v>
      </c>
      <c r="O997" s="4">
        <v>19424329</v>
      </c>
      <c r="P997" s="4">
        <v>0</v>
      </c>
      <c r="Q997" s="4">
        <v>19424329</v>
      </c>
      <c r="R997" s="68">
        <f t="shared" si="15"/>
        <v>1</v>
      </c>
      <c r="S997" s="3" t="s">
        <v>957</v>
      </c>
      <c r="T997" s="12" t="s">
        <v>5989</v>
      </c>
      <c r="U997" s="12" t="s">
        <v>956</v>
      </c>
      <c r="V997" s="12" t="s">
        <v>927</v>
      </c>
      <c r="W997" s="12" t="s">
        <v>955</v>
      </c>
      <c r="X997" s="12" t="s">
        <v>954</v>
      </c>
      <c r="Y997" s="12" t="s">
        <v>925</v>
      </c>
      <c r="Z997" s="12" t="s">
        <v>953</v>
      </c>
      <c r="AA997" s="12" t="s">
        <v>952</v>
      </c>
      <c r="AB997" s="12" t="s">
        <v>936</v>
      </c>
      <c r="AC997" s="13">
        <v>522</v>
      </c>
      <c r="AD997" s="12" t="s">
        <v>3883</v>
      </c>
      <c r="AE997" s="12" t="s">
        <v>3882</v>
      </c>
      <c r="AF997" s="12" t="s">
        <v>3881</v>
      </c>
      <c r="AG997" s="12" t="s">
        <v>3880</v>
      </c>
      <c r="AH997" s="12" t="s">
        <v>2784</v>
      </c>
      <c r="AI997" s="12" t="s">
        <v>3852</v>
      </c>
      <c r="AJ997" s="12" t="s">
        <v>950</v>
      </c>
      <c r="AK997" s="12" t="s">
        <v>3854</v>
      </c>
      <c r="AL997" s="12" t="s">
        <v>3879</v>
      </c>
    </row>
    <row r="998" spans="1:38" hidden="1" x14ac:dyDescent="0.25">
      <c r="A998" s="17">
        <v>800170433</v>
      </c>
      <c r="B998" s="14">
        <v>80322</v>
      </c>
      <c r="C998" s="12" t="s">
        <v>3852</v>
      </c>
      <c r="D998" s="12" t="s">
        <v>3884</v>
      </c>
      <c r="E998" s="12" t="s">
        <v>934</v>
      </c>
      <c r="F998" s="3" t="s">
        <v>933</v>
      </c>
      <c r="G998" s="12" t="s">
        <v>932</v>
      </c>
      <c r="H998" s="12" t="s">
        <v>940</v>
      </c>
      <c r="I998" s="12" t="s">
        <v>939</v>
      </c>
      <c r="J998" s="12" t="s">
        <v>931</v>
      </c>
      <c r="K998" s="12" t="s">
        <v>930</v>
      </c>
      <c r="L998" s="12" t="s">
        <v>929</v>
      </c>
      <c r="M998" s="4">
        <v>35003468</v>
      </c>
      <c r="N998" s="4">
        <v>0</v>
      </c>
      <c r="O998" s="4">
        <v>35003468</v>
      </c>
      <c r="P998" s="4">
        <v>0</v>
      </c>
      <c r="Q998" s="4">
        <v>35003468</v>
      </c>
      <c r="R998" s="68">
        <f t="shared" si="15"/>
        <v>1</v>
      </c>
      <c r="S998" s="3" t="s">
        <v>957</v>
      </c>
      <c r="T998" s="12" t="s">
        <v>5989</v>
      </c>
      <c r="U998" s="12" t="s">
        <v>956</v>
      </c>
      <c r="V998" s="12" t="s">
        <v>927</v>
      </c>
      <c r="W998" s="12" t="s">
        <v>955</v>
      </c>
      <c r="X998" s="12" t="s">
        <v>954</v>
      </c>
      <c r="Y998" s="12" t="s">
        <v>925</v>
      </c>
      <c r="Z998" s="12" t="s">
        <v>953</v>
      </c>
      <c r="AA998" s="12" t="s">
        <v>952</v>
      </c>
      <c r="AB998" s="12" t="s">
        <v>936</v>
      </c>
      <c r="AC998" s="13">
        <v>522</v>
      </c>
      <c r="AD998" s="12" t="s">
        <v>3883</v>
      </c>
      <c r="AE998" s="12" t="s">
        <v>3882</v>
      </c>
      <c r="AF998" s="12" t="s">
        <v>3881</v>
      </c>
      <c r="AG998" s="12" t="s">
        <v>3880</v>
      </c>
      <c r="AH998" s="12" t="s">
        <v>2784</v>
      </c>
      <c r="AI998" s="12" t="s">
        <v>3852</v>
      </c>
      <c r="AJ998" s="12" t="s">
        <v>950</v>
      </c>
      <c r="AK998" s="12" t="s">
        <v>3854</v>
      </c>
      <c r="AL998" s="12" t="s">
        <v>3879</v>
      </c>
    </row>
    <row r="999" spans="1:38" hidden="1" x14ac:dyDescent="0.25">
      <c r="A999" s="17">
        <v>800170433</v>
      </c>
      <c r="B999" s="14">
        <v>80322</v>
      </c>
      <c r="C999" s="12" t="s">
        <v>3852</v>
      </c>
      <c r="D999" s="12" t="s">
        <v>3884</v>
      </c>
      <c r="E999" s="12" t="s">
        <v>934</v>
      </c>
      <c r="F999" s="3" t="s">
        <v>933</v>
      </c>
      <c r="G999" s="12" t="s">
        <v>932</v>
      </c>
      <c r="H999" s="12" t="s">
        <v>961</v>
      </c>
      <c r="I999" s="12" t="s">
        <v>960</v>
      </c>
      <c r="J999" s="12" t="s">
        <v>931</v>
      </c>
      <c r="K999" s="12" t="s">
        <v>930</v>
      </c>
      <c r="L999" s="12" t="s">
        <v>929</v>
      </c>
      <c r="M999" s="4">
        <v>53099237</v>
      </c>
      <c r="N999" s="4">
        <v>0</v>
      </c>
      <c r="O999" s="4">
        <v>53099237</v>
      </c>
      <c r="P999" s="4">
        <v>0</v>
      </c>
      <c r="Q999" s="4">
        <v>53099237</v>
      </c>
      <c r="R999" s="68">
        <f t="shared" si="15"/>
        <v>1</v>
      </c>
      <c r="S999" s="3" t="s">
        <v>957</v>
      </c>
      <c r="T999" s="12" t="s">
        <v>5989</v>
      </c>
      <c r="U999" s="12" t="s">
        <v>956</v>
      </c>
      <c r="V999" s="12" t="s">
        <v>927</v>
      </c>
      <c r="W999" s="12" t="s">
        <v>955</v>
      </c>
      <c r="X999" s="12" t="s">
        <v>954</v>
      </c>
      <c r="Y999" s="12" t="s">
        <v>925</v>
      </c>
      <c r="Z999" s="12" t="s">
        <v>953</v>
      </c>
      <c r="AA999" s="12" t="s">
        <v>952</v>
      </c>
      <c r="AB999" s="12" t="s">
        <v>936</v>
      </c>
      <c r="AC999" s="13">
        <v>522</v>
      </c>
      <c r="AD999" s="12" t="s">
        <v>3883</v>
      </c>
      <c r="AE999" s="12" t="s">
        <v>3882</v>
      </c>
      <c r="AF999" s="12" t="s">
        <v>3881</v>
      </c>
      <c r="AG999" s="12" t="s">
        <v>3880</v>
      </c>
      <c r="AH999" s="12" t="s">
        <v>2784</v>
      </c>
      <c r="AI999" s="12" t="s">
        <v>3852</v>
      </c>
      <c r="AJ999" s="12" t="s">
        <v>950</v>
      </c>
      <c r="AK999" s="12" t="s">
        <v>3854</v>
      </c>
      <c r="AL999" s="12" t="s">
        <v>3879</v>
      </c>
    </row>
    <row r="1000" spans="1:38" hidden="1" x14ac:dyDescent="0.25">
      <c r="A1000" s="17">
        <v>800170433</v>
      </c>
      <c r="B1000" s="14">
        <v>80322</v>
      </c>
      <c r="C1000" s="12" t="s">
        <v>3852</v>
      </c>
      <c r="D1000" s="12" t="s">
        <v>3884</v>
      </c>
      <c r="E1000" s="12" t="s">
        <v>934</v>
      </c>
      <c r="F1000" s="3" t="s">
        <v>933</v>
      </c>
      <c r="G1000" s="12" t="s">
        <v>932</v>
      </c>
      <c r="H1000" s="12" t="s">
        <v>959</v>
      </c>
      <c r="I1000" s="12" t="s">
        <v>958</v>
      </c>
      <c r="J1000" s="12" t="s">
        <v>931</v>
      </c>
      <c r="K1000" s="12" t="s">
        <v>930</v>
      </c>
      <c r="L1000" s="12" t="s">
        <v>929</v>
      </c>
      <c r="M1000" s="4">
        <v>130811918</v>
      </c>
      <c r="N1000" s="4">
        <v>0</v>
      </c>
      <c r="O1000" s="4">
        <v>130811918</v>
      </c>
      <c r="P1000" s="4">
        <v>0</v>
      </c>
      <c r="Q1000" s="4">
        <v>130811918</v>
      </c>
      <c r="R1000" s="68">
        <f t="shared" si="15"/>
        <v>1</v>
      </c>
      <c r="S1000" s="3" t="s">
        <v>957</v>
      </c>
      <c r="T1000" s="12" t="s">
        <v>5989</v>
      </c>
      <c r="U1000" s="12" t="s">
        <v>956</v>
      </c>
      <c r="V1000" s="12" t="s">
        <v>927</v>
      </c>
      <c r="W1000" s="12" t="s">
        <v>955</v>
      </c>
      <c r="X1000" s="12" t="s">
        <v>954</v>
      </c>
      <c r="Y1000" s="12" t="s">
        <v>925</v>
      </c>
      <c r="Z1000" s="12" t="s">
        <v>953</v>
      </c>
      <c r="AA1000" s="12" t="s">
        <v>952</v>
      </c>
      <c r="AB1000" s="12" t="s">
        <v>936</v>
      </c>
      <c r="AC1000" s="13">
        <v>522</v>
      </c>
      <c r="AD1000" s="12" t="s">
        <v>3883</v>
      </c>
      <c r="AE1000" s="12" t="s">
        <v>3882</v>
      </c>
      <c r="AF1000" s="12" t="s">
        <v>3881</v>
      </c>
      <c r="AG1000" s="12" t="s">
        <v>3880</v>
      </c>
      <c r="AH1000" s="12" t="s">
        <v>2784</v>
      </c>
      <c r="AI1000" s="12" t="s">
        <v>3852</v>
      </c>
      <c r="AJ1000" s="12" t="s">
        <v>950</v>
      </c>
      <c r="AK1000" s="12" t="s">
        <v>3854</v>
      </c>
      <c r="AL1000" s="12" t="s">
        <v>3879</v>
      </c>
    </row>
    <row r="1001" spans="1:38" hidden="1" x14ac:dyDescent="0.25">
      <c r="A1001" s="17">
        <v>800170433</v>
      </c>
      <c r="B1001" s="14">
        <v>80322</v>
      </c>
      <c r="C1001" s="12" t="s">
        <v>3852</v>
      </c>
      <c r="D1001" s="12" t="s">
        <v>3884</v>
      </c>
      <c r="E1001" s="12" t="s">
        <v>934</v>
      </c>
      <c r="F1001" s="3" t="s">
        <v>933</v>
      </c>
      <c r="G1001" s="12" t="s">
        <v>932</v>
      </c>
      <c r="H1001" s="12" t="s">
        <v>973</v>
      </c>
      <c r="I1001" s="12" t="s">
        <v>972</v>
      </c>
      <c r="J1001" s="12" t="s">
        <v>931</v>
      </c>
      <c r="K1001" s="12" t="s">
        <v>930</v>
      </c>
      <c r="L1001" s="12" t="s">
        <v>929</v>
      </c>
      <c r="M1001" s="4">
        <v>9546628</v>
      </c>
      <c r="N1001" s="4">
        <v>0</v>
      </c>
      <c r="O1001" s="4">
        <v>9546628</v>
      </c>
      <c r="P1001" s="4">
        <v>0</v>
      </c>
      <c r="Q1001" s="4">
        <v>9546628</v>
      </c>
      <c r="R1001" s="68">
        <f t="shared" si="15"/>
        <v>1</v>
      </c>
      <c r="S1001" s="3" t="s">
        <v>957</v>
      </c>
      <c r="T1001" s="12" t="s">
        <v>5989</v>
      </c>
      <c r="U1001" s="12" t="s">
        <v>956</v>
      </c>
      <c r="V1001" s="12" t="s">
        <v>927</v>
      </c>
      <c r="W1001" s="12" t="s">
        <v>955</v>
      </c>
      <c r="X1001" s="12" t="s">
        <v>954</v>
      </c>
      <c r="Y1001" s="12" t="s">
        <v>925</v>
      </c>
      <c r="Z1001" s="12" t="s">
        <v>953</v>
      </c>
      <c r="AA1001" s="12" t="s">
        <v>952</v>
      </c>
      <c r="AB1001" s="12" t="s">
        <v>936</v>
      </c>
      <c r="AC1001" s="13">
        <v>522</v>
      </c>
      <c r="AD1001" s="12" t="s">
        <v>3883</v>
      </c>
      <c r="AE1001" s="12" t="s">
        <v>3882</v>
      </c>
      <c r="AF1001" s="12" t="s">
        <v>3881</v>
      </c>
      <c r="AG1001" s="12" t="s">
        <v>3880</v>
      </c>
      <c r="AH1001" s="12" t="s">
        <v>2784</v>
      </c>
      <c r="AI1001" s="12" t="s">
        <v>3852</v>
      </c>
      <c r="AJ1001" s="12" t="s">
        <v>950</v>
      </c>
      <c r="AK1001" s="12" t="s">
        <v>3854</v>
      </c>
      <c r="AL1001" s="12" t="s">
        <v>3879</v>
      </c>
    </row>
    <row r="1002" spans="1:38" hidden="1" x14ac:dyDescent="0.25">
      <c r="A1002" s="17">
        <v>901312112</v>
      </c>
      <c r="B1002" s="14">
        <v>80422</v>
      </c>
      <c r="C1002" s="12" t="s">
        <v>3851</v>
      </c>
      <c r="D1002" s="12" t="s">
        <v>3878</v>
      </c>
      <c r="E1002" s="12" t="s">
        <v>934</v>
      </c>
      <c r="F1002" s="3" t="s">
        <v>933</v>
      </c>
      <c r="G1002" s="12" t="s">
        <v>932</v>
      </c>
      <c r="H1002" s="12" t="s">
        <v>3877</v>
      </c>
      <c r="I1002" s="12" t="s">
        <v>3876</v>
      </c>
      <c r="J1002" s="12" t="s">
        <v>931</v>
      </c>
      <c r="K1002" s="12" t="s">
        <v>930</v>
      </c>
      <c r="L1002" s="12" t="s">
        <v>929</v>
      </c>
      <c r="M1002" s="4">
        <v>3498600</v>
      </c>
      <c r="N1002" s="4">
        <v>0</v>
      </c>
      <c r="O1002" s="4">
        <v>3498600</v>
      </c>
      <c r="P1002" s="4">
        <v>0</v>
      </c>
      <c r="Q1002" s="4">
        <v>3498600</v>
      </c>
      <c r="R1002" s="68">
        <f t="shared" si="15"/>
        <v>1</v>
      </c>
      <c r="S1002" s="3" t="s">
        <v>957</v>
      </c>
      <c r="T1002" s="12" t="s">
        <v>7171</v>
      </c>
      <c r="U1002" s="12" t="s">
        <v>3875</v>
      </c>
      <c r="V1002" s="12" t="s">
        <v>927</v>
      </c>
      <c r="W1002" s="12" t="s">
        <v>926</v>
      </c>
      <c r="X1002" s="12" t="s">
        <v>3874</v>
      </c>
      <c r="Y1002" s="12" t="s">
        <v>925</v>
      </c>
      <c r="Z1002" s="12" t="s">
        <v>924</v>
      </c>
      <c r="AA1002" s="12" t="s">
        <v>923</v>
      </c>
      <c r="AB1002" s="12" t="s">
        <v>3873</v>
      </c>
      <c r="AC1002" s="13">
        <v>46622</v>
      </c>
      <c r="AD1002" s="12" t="s">
        <v>3872</v>
      </c>
      <c r="AE1002" s="12" t="s">
        <v>7170</v>
      </c>
      <c r="AF1002" s="12" t="s">
        <v>7169</v>
      </c>
      <c r="AG1002" s="12" t="s">
        <v>7168</v>
      </c>
      <c r="AH1002" s="12"/>
      <c r="AI1002" s="12" t="s">
        <v>3851</v>
      </c>
      <c r="AJ1002" s="12" t="s">
        <v>3063</v>
      </c>
      <c r="AK1002" s="12" t="s">
        <v>3871</v>
      </c>
      <c r="AL1002" s="12" t="s">
        <v>3870</v>
      </c>
    </row>
    <row r="1003" spans="1:38" hidden="1" x14ac:dyDescent="0.25">
      <c r="A1003" s="17">
        <v>1026303760</v>
      </c>
      <c r="B1003" s="14">
        <v>80622</v>
      </c>
      <c r="C1003" s="12" t="s">
        <v>3851</v>
      </c>
      <c r="D1003" s="12" t="s">
        <v>3868</v>
      </c>
      <c r="E1003" s="12" t="s">
        <v>934</v>
      </c>
      <c r="F1003" s="3" t="s">
        <v>933</v>
      </c>
      <c r="G1003" s="12" t="s">
        <v>932</v>
      </c>
      <c r="H1003" s="12" t="s">
        <v>988</v>
      </c>
      <c r="I1003" s="12" t="s">
        <v>987</v>
      </c>
      <c r="J1003" s="12" t="s">
        <v>931</v>
      </c>
      <c r="K1003" s="12" t="s">
        <v>930</v>
      </c>
      <c r="L1003" s="12" t="s">
        <v>929</v>
      </c>
      <c r="M1003" s="4">
        <v>13628758</v>
      </c>
      <c r="N1003" s="4">
        <v>0</v>
      </c>
      <c r="O1003" s="4">
        <v>13628758</v>
      </c>
      <c r="P1003" s="4">
        <v>6369963</v>
      </c>
      <c r="Q1003" s="4">
        <v>7258795</v>
      </c>
      <c r="R1003" s="68">
        <f t="shared" si="15"/>
        <v>0.53260869405708133</v>
      </c>
      <c r="S1003" s="3" t="s">
        <v>928</v>
      </c>
      <c r="T1003" s="12" t="s">
        <v>7167</v>
      </c>
      <c r="U1003" s="12" t="s">
        <v>3867</v>
      </c>
      <c r="V1003" s="12" t="s">
        <v>927</v>
      </c>
      <c r="W1003" s="12" t="s">
        <v>926</v>
      </c>
      <c r="X1003" s="12" t="s">
        <v>3866</v>
      </c>
      <c r="Y1003" s="12" t="s">
        <v>925</v>
      </c>
      <c r="Z1003" s="12" t="s">
        <v>947</v>
      </c>
      <c r="AA1003" s="12" t="s">
        <v>946</v>
      </c>
      <c r="AB1003" s="12" t="s">
        <v>2481</v>
      </c>
      <c r="AC1003" s="13">
        <v>13322</v>
      </c>
      <c r="AD1003" s="12" t="s">
        <v>3865</v>
      </c>
      <c r="AE1003" s="12" t="s">
        <v>7166</v>
      </c>
      <c r="AF1003" s="12" t="s">
        <v>7165</v>
      </c>
      <c r="AG1003" s="12" t="s">
        <v>7164</v>
      </c>
      <c r="AH1003" s="12"/>
      <c r="AI1003" s="12" t="s">
        <v>3851</v>
      </c>
      <c r="AJ1003" s="12" t="s">
        <v>943</v>
      </c>
      <c r="AK1003" s="12" t="s">
        <v>2477</v>
      </c>
      <c r="AL1003" s="12" t="s">
        <v>3864</v>
      </c>
    </row>
    <row r="1004" spans="1:38" hidden="1" x14ac:dyDescent="0.25">
      <c r="A1004" s="17">
        <v>800170433</v>
      </c>
      <c r="B1004" s="14">
        <v>80722</v>
      </c>
      <c r="C1004" s="12" t="s">
        <v>3855</v>
      </c>
      <c r="D1004" s="12" t="s">
        <v>3863</v>
      </c>
      <c r="E1004" s="12" t="s">
        <v>934</v>
      </c>
      <c r="F1004" s="3" t="s">
        <v>933</v>
      </c>
      <c r="G1004" s="12" t="s">
        <v>932</v>
      </c>
      <c r="H1004" s="12" t="s">
        <v>3231</v>
      </c>
      <c r="I1004" s="12" t="s">
        <v>3230</v>
      </c>
      <c r="J1004" s="12" t="s">
        <v>931</v>
      </c>
      <c r="K1004" s="12" t="s">
        <v>930</v>
      </c>
      <c r="L1004" s="12" t="s">
        <v>929</v>
      </c>
      <c r="M1004" s="4">
        <v>15900</v>
      </c>
      <c r="N1004" s="4">
        <v>0</v>
      </c>
      <c r="O1004" s="4">
        <v>15900</v>
      </c>
      <c r="P1004" s="4">
        <v>0</v>
      </c>
      <c r="Q1004" s="4">
        <v>15900</v>
      </c>
      <c r="R1004" s="68">
        <f t="shared" si="15"/>
        <v>1</v>
      </c>
      <c r="S1004" s="3" t="s">
        <v>957</v>
      </c>
      <c r="T1004" s="12" t="s">
        <v>5989</v>
      </c>
      <c r="U1004" s="12" t="s">
        <v>956</v>
      </c>
      <c r="V1004" s="12" t="s">
        <v>927</v>
      </c>
      <c r="W1004" s="12" t="s">
        <v>955</v>
      </c>
      <c r="X1004" s="12" t="s">
        <v>954</v>
      </c>
      <c r="Y1004" s="12" t="s">
        <v>925</v>
      </c>
      <c r="Z1004" s="12" t="s">
        <v>953</v>
      </c>
      <c r="AA1004" s="12" t="s">
        <v>952</v>
      </c>
      <c r="AB1004" s="12" t="s">
        <v>3229</v>
      </c>
      <c r="AC1004" s="13">
        <v>37622</v>
      </c>
      <c r="AD1004" s="12" t="s">
        <v>3862</v>
      </c>
      <c r="AE1004" s="12" t="s">
        <v>3861</v>
      </c>
      <c r="AF1004" s="12" t="s">
        <v>3775</v>
      </c>
      <c r="AG1004" s="12" t="s">
        <v>3860</v>
      </c>
      <c r="AH1004" s="12"/>
      <c r="AI1004" s="12" t="s">
        <v>3855</v>
      </c>
      <c r="AJ1004" s="12" t="s">
        <v>950</v>
      </c>
      <c r="AK1004" s="12" t="s">
        <v>3523</v>
      </c>
      <c r="AL1004" s="12" t="s">
        <v>3859</v>
      </c>
    </row>
    <row r="1005" spans="1:38" hidden="1" x14ac:dyDescent="0.25">
      <c r="A1005" s="17">
        <v>800170433</v>
      </c>
      <c r="B1005" s="14">
        <v>80822</v>
      </c>
      <c r="C1005" s="12" t="s">
        <v>3855</v>
      </c>
      <c r="D1005" s="12" t="s">
        <v>3858</v>
      </c>
      <c r="E1005" s="12" t="s">
        <v>934</v>
      </c>
      <c r="F1005" s="3" t="s">
        <v>933</v>
      </c>
      <c r="G1005" s="12" t="s">
        <v>932</v>
      </c>
      <c r="H1005" s="12" t="s">
        <v>967</v>
      </c>
      <c r="I1005" s="12" t="s">
        <v>966</v>
      </c>
      <c r="J1005" s="12" t="s">
        <v>931</v>
      </c>
      <c r="K1005" s="12" t="s">
        <v>930</v>
      </c>
      <c r="L1005" s="12" t="s">
        <v>929</v>
      </c>
      <c r="M1005" s="4">
        <v>138294</v>
      </c>
      <c r="N1005" s="4">
        <v>0</v>
      </c>
      <c r="O1005" s="4">
        <v>138294</v>
      </c>
      <c r="P1005" s="4">
        <v>0</v>
      </c>
      <c r="Q1005" s="4">
        <v>138294</v>
      </c>
      <c r="R1005" s="68">
        <f t="shared" si="15"/>
        <v>1</v>
      </c>
      <c r="S1005" s="3" t="s">
        <v>957</v>
      </c>
      <c r="T1005" s="12" t="s">
        <v>5989</v>
      </c>
      <c r="U1005" s="12" t="s">
        <v>956</v>
      </c>
      <c r="V1005" s="12" t="s">
        <v>927</v>
      </c>
      <c r="W1005" s="12" t="s">
        <v>955</v>
      </c>
      <c r="X1005" s="12" t="s">
        <v>954</v>
      </c>
      <c r="Y1005" s="12" t="s">
        <v>925</v>
      </c>
      <c r="Z1005" s="12" t="s">
        <v>953</v>
      </c>
      <c r="AA1005" s="12" t="s">
        <v>952</v>
      </c>
      <c r="AB1005" s="12" t="s">
        <v>936</v>
      </c>
      <c r="AC1005" s="13">
        <v>522</v>
      </c>
      <c r="AD1005" s="12" t="s">
        <v>3009</v>
      </c>
      <c r="AE1005" s="12" t="s">
        <v>3857</v>
      </c>
      <c r="AF1005" s="12" t="s">
        <v>3769</v>
      </c>
      <c r="AG1005" s="12" t="s">
        <v>3856</v>
      </c>
      <c r="AH1005" s="12"/>
      <c r="AI1005" s="12" t="s">
        <v>3855</v>
      </c>
      <c r="AJ1005" s="12" t="s">
        <v>950</v>
      </c>
      <c r="AK1005" s="12" t="s">
        <v>3854</v>
      </c>
      <c r="AL1005" s="12" t="s">
        <v>3853</v>
      </c>
    </row>
    <row r="1006" spans="1:38" hidden="1" x14ac:dyDescent="0.25">
      <c r="A1006" s="17">
        <v>900336004</v>
      </c>
      <c r="B1006" s="14">
        <v>81122</v>
      </c>
      <c r="C1006" s="12" t="s">
        <v>3702</v>
      </c>
      <c r="D1006" s="12" t="s">
        <v>3850</v>
      </c>
      <c r="E1006" s="12" t="s">
        <v>934</v>
      </c>
      <c r="F1006" s="3" t="s">
        <v>933</v>
      </c>
      <c r="G1006" s="12" t="s">
        <v>932</v>
      </c>
      <c r="H1006" s="12" t="s">
        <v>3588</v>
      </c>
      <c r="I1006" s="12" t="s">
        <v>3587</v>
      </c>
      <c r="J1006" s="12" t="s">
        <v>931</v>
      </c>
      <c r="K1006" s="12" t="s">
        <v>930</v>
      </c>
      <c r="L1006" s="12" t="s">
        <v>929</v>
      </c>
      <c r="M1006" s="4">
        <v>3549600</v>
      </c>
      <c r="N1006" s="4">
        <v>0</v>
      </c>
      <c r="O1006" s="4">
        <v>3549600</v>
      </c>
      <c r="P1006" s="4">
        <v>0</v>
      </c>
      <c r="Q1006" s="4">
        <v>3549600</v>
      </c>
      <c r="R1006" s="68">
        <f t="shared" si="15"/>
        <v>1</v>
      </c>
      <c r="S1006" s="3" t="s">
        <v>957</v>
      </c>
      <c r="T1006" s="12" t="s">
        <v>6163</v>
      </c>
      <c r="U1006" s="12" t="s">
        <v>3670</v>
      </c>
      <c r="V1006" s="12" t="s">
        <v>3555</v>
      </c>
      <c r="W1006" s="18"/>
      <c r="X1006" s="18"/>
      <c r="Y1006" s="18"/>
      <c r="Z1006" s="18"/>
      <c r="AA1006" s="18"/>
      <c r="AB1006" s="12" t="s">
        <v>936</v>
      </c>
      <c r="AC1006" s="13">
        <v>522</v>
      </c>
      <c r="AD1006" s="12" t="s">
        <v>3849</v>
      </c>
      <c r="AE1006" s="12" t="s">
        <v>3848</v>
      </c>
      <c r="AF1006" s="12" t="s">
        <v>3764</v>
      </c>
      <c r="AG1006" s="12" t="s">
        <v>3847</v>
      </c>
      <c r="AH1006" s="12"/>
      <c r="AI1006" s="12" t="s">
        <v>3702</v>
      </c>
      <c r="AJ1006" s="12" t="s">
        <v>950</v>
      </c>
      <c r="AK1006" s="12" t="s">
        <v>3841</v>
      </c>
      <c r="AL1006" s="12" t="s">
        <v>3846</v>
      </c>
    </row>
    <row r="1007" spans="1:38" hidden="1" x14ac:dyDescent="0.25">
      <c r="A1007" s="17">
        <v>800170433</v>
      </c>
      <c r="B1007" s="14">
        <v>81222</v>
      </c>
      <c r="C1007" s="12" t="s">
        <v>3702</v>
      </c>
      <c r="D1007" s="12" t="s">
        <v>3845</v>
      </c>
      <c r="E1007" s="12" t="s">
        <v>934</v>
      </c>
      <c r="F1007" s="3" t="s">
        <v>933</v>
      </c>
      <c r="G1007" s="12" t="s">
        <v>932</v>
      </c>
      <c r="H1007" s="12" t="s">
        <v>967</v>
      </c>
      <c r="I1007" s="12" t="s">
        <v>966</v>
      </c>
      <c r="J1007" s="12" t="s">
        <v>931</v>
      </c>
      <c r="K1007" s="12" t="s">
        <v>930</v>
      </c>
      <c r="L1007" s="12" t="s">
        <v>929</v>
      </c>
      <c r="M1007" s="4">
        <v>50294</v>
      </c>
      <c r="N1007" s="4">
        <v>0</v>
      </c>
      <c r="O1007" s="4">
        <v>50294</v>
      </c>
      <c r="P1007" s="4">
        <v>30176</v>
      </c>
      <c r="Q1007" s="4">
        <v>20118</v>
      </c>
      <c r="R1007" s="68">
        <f t="shared" si="15"/>
        <v>0.40000795323497834</v>
      </c>
      <c r="S1007" s="3" t="s">
        <v>957</v>
      </c>
      <c r="T1007" s="12" t="s">
        <v>5989</v>
      </c>
      <c r="U1007" s="12" t="s">
        <v>956</v>
      </c>
      <c r="V1007" s="12" t="s">
        <v>927</v>
      </c>
      <c r="W1007" s="12" t="s">
        <v>955</v>
      </c>
      <c r="X1007" s="12" t="s">
        <v>954</v>
      </c>
      <c r="Y1007" s="12" t="s">
        <v>925</v>
      </c>
      <c r="Z1007" s="12" t="s">
        <v>953</v>
      </c>
      <c r="AA1007" s="12" t="s">
        <v>952</v>
      </c>
      <c r="AB1007" s="12" t="s">
        <v>936</v>
      </c>
      <c r="AC1007" s="13">
        <v>522</v>
      </c>
      <c r="AD1007" s="12" t="s">
        <v>3844</v>
      </c>
      <c r="AE1007" s="12" t="s">
        <v>3843</v>
      </c>
      <c r="AF1007" s="12" t="s">
        <v>3759</v>
      </c>
      <c r="AG1007" s="12" t="s">
        <v>3842</v>
      </c>
      <c r="AH1007" s="12"/>
      <c r="AI1007" s="12" t="s">
        <v>3702</v>
      </c>
      <c r="AJ1007" s="12" t="s">
        <v>950</v>
      </c>
      <c r="AK1007" s="12" t="s">
        <v>3841</v>
      </c>
      <c r="AL1007" s="12" t="s">
        <v>3840</v>
      </c>
    </row>
    <row r="1008" spans="1:38" hidden="1" x14ac:dyDescent="0.25">
      <c r="A1008" s="17">
        <v>860066942</v>
      </c>
      <c r="B1008" s="14">
        <v>81422</v>
      </c>
      <c r="C1008" s="12" t="s">
        <v>3702</v>
      </c>
      <c r="D1008" s="12" t="s">
        <v>3839</v>
      </c>
      <c r="E1008" s="12" t="s">
        <v>934</v>
      </c>
      <c r="F1008" s="3" t="s">
        <v>933</v>
      </c>
      <c r="G1008" s="12" t="s">
        <v>932</v>
      </c>
      <c r="H1008" s="12" t="s">
        <v>3641</v>
      </c>
      <c r="I1008" s="12" t="s">
        <v>3640</v>
      </c>
      <c r="J1008" s="12" t="s">
        <v>931</v>
      </c>
      <c r="K1008" s="12" t="s">
        <v>930</v>
      </c>
      <c r="L1008" s="12" t="s">
        <v>929</v>
      </c>
      <c r="M1008" s="4">
        <v>8774800</v>
      </c>
      <c r="N1008" s="4">
        <v>0</v>
      </c>
      <c r="O1008" s="4">
        <v>8774800</v>
      </c>
      <c r="P1008" s="4">
        <v>0</v>
      </c>
      <c r="Q1008" s="4">
        <v>8774800</v>
      </c>
      <c r="R1008" s="68">
        <f t="shared" si="15"/>
        <v>1</v>
      </c>
      <c r="S1008" s="3" t="s">
        <v>957</v>
      </c>
      <c r="T1008" s="12" t="s">
        <v>6133</v>
      </c>
      <c r="U1008" s="12" t="s">
        <v>3639</v>
      </c>
      <c r="V1008" s="12" t="s">
        <v>3555</v>
      </c>
      <c r="W1008" s="18"/>
      <c r="X1008" s="18"/>
      <c r="Y1008" s="18"/>
      <c r="Z1008" s="18"/>
      <c r="AA1008" s="18"/>
      <c r="AB1008" s="12" t="s">
        <v>936</v>
      </c>
      <c r="AC1008" s="13">
        <v>522</v>
      </c>
      <c r="AD1008" s="12" t="s">
        <v>3838</v>
      </c>
      <c r="AE1008" s="12" t="s">
        <v>3837</v>
      </c>
      <c r="AF1008" s="12" t="s">
        <v>3722</v>
      </c>
      <c r="AG1008" s="12" t="s">
        <v>3836</v>
      </c>
      <c r="AH1008" s="12"/>
      <c r="AI1008" s="12" t="s">
        <v>3702</v>
      </c>
      <c r="AJ1008" s="12" t="s">
        <v>3306</v>
      </c>
      <c r="AK1008" s="12" t="s">
        <v>3736</v>
      </c>
      <c r="AL1008" s="12" t="s">
        <v>3800</v>
      </c>
    </row>
    <row r="1009" spans="1:38" hidden="1" x14ac:dyDescent="0.25">
      <c r="A1009" s="17">
        <v>899999034</v>
      </c>
      <c r="B1009" s="14">
        <v>81522</v>
      </c>
      <c r="C1009" s="12" t="s">
        <v>3702</v>
      </c>
      <c r="D1009" s="12" t="s">
        <v>3835</v>
      </c>
      <c r="E1009" s="12" t="s">
        <v>934</v>
      </c>
      <c r="F1009" s="3" t="s">
        <v>933</v>
      </c>
      <c r="G1009" s="12" t="s">
        <v>932</v>
      </c>
      <c r="H1009" s="12" t="s">
        <v>3634</v>
      </c>
      <c r="I1009" s="12" t="s">
        <v>3633</v>
      </c>
      <c r="J1009" s="12" t="s">
        <v>931</v>
      </c>
      <c r="K1009" s="12" t="s">
        <v>930</v>
      </c>
      <c r="L1009" s="12" t="s">
        <v>929</v>
      </c>
      <c r="M1009" s="4">
        <v>4387800</v>
      </c>
      <c r="N1009" s="4">
        <v>0</v>
      </c>
      <c r="O1009" s="4">
        <v>4387800</v>
      </c>
      <c r="P1009" s="4">
        <v>0</v>
      </c>
      <c r="Q1009" s="4">
        <v>4387800</v>
      </c>
      <c r="R1009" s="68">
        <f t="shared" si="15"/>
        <v>1</v>
      </c>
      <c r="S1009" s="3" t="s">
        <v>957</v>
      </c>
      <c r="T1009" s="12" t="s">
        <v>6128</v>
      </c>
      <c r="U1009" s="12" t="s">
        <v>3632</v>
      </c>
      <c r="V1009" s="12" t="s">
        <v>3555</v>
      </c>
      <c r="W1009" s="18"/>
      <c r="X1009" s="18"/>
      <c r="Y1009" s="18"/>
      <c r="Z1009" s="18"/>
      <c r="AA1009" s="18"/>
      <c r="AB1009" s="12" t="s">
        <v>936</v>
      </c>
      <c r="AC1009" s="13">
        <v>522</v>
      </c>
      <c r="AD1009" s="12" t="s">
        <v>3834</v>
      </c>
      <c r="AE1009" s="12" t="s">
        <v>3833</v>
      </c>
      <c r="AF1009" s="12" t="s">
        <v>3832</v>
      </c>
      <c r="AG1009" s="12" t="s">
        <v>3831</v>
      </c>
      <c r="AH1009" s="12"/>
      <c r="AI1009" s="12" t="s">
        <v>3702</v>
      </c>
      <c r="AJ1009" s="12" t="s">
        <v>3306</v>
      </c>
      <c r="AK1009" s="12" t="s">
        <v>3305</v>
      </c>
      <c r="AL1009" s="12" t="s">
        <v>3800</v>
      </c>
    </row>
    <row r="1010" spans="1:38" hidden="1" x14ac:dyDescent="0.25">
      <c r="A1010" s="17">
        <v>899999239</v>
      </c>
      <c r="B1010" s="14">
        <v>81622</v>
      </c>
      <c r="C1010" s="12" t="s">
        <v>3702</v>
      </c>
      <c r="D1010" s="12" t="s">
        <v>3830</v>
      </c>
      <c r="E1010" s="12" t="s">
        <v>934</v>
      </c>
      <c r="F1010" s="3" t="s">
        <v>933</v>
      </c>
      <c r="G1010" s="12" t="s">
        <v>932</v>
      </c>
      <c r="H1010" s="12" t="s">
        <v>3626</v>
      </c>
      <c r="I1010" s="12" t="s">
        <v>3625</v>
      </c>
      <c r="J1010" s="12" t="s">
        <v>931</v>
      </c>
      <c r="K1010" s="12" t="s">
        <v>930</v>
      </c>
      <c r="L1010" s="12" t="s">
        <v>929</v>
      </c>
      <c r="M1010" s="4">
        <v>6587600</v>
      </c>
      <c r="N1010" s="4">
        <v>0</v>
      </c>
      <c r="O1010" s="4">
        <v>6587600</v>
      </c>
      <c r="P1010" s="4">
        <v>0</v>
      </c>
      <c r="Q1010" s="4">
        <v>6587600</v>
      </c>
      <c r="R1010" s="68">
        <f t="shared" si="15"/>
        <v>1</v>
      </c>
      <c r="S1010" s="3" t="s">
        <v>957</v>
      </c>
      <c r="T1010" s="12" t="s">
        <v>6123</v>
      </c>
      <c r="U1010" s="12" t="s">
        <v>3624</v>
      </c>
      <c r="V1010" s="12" t="s">
        <v>3555</v>
      </c>
      <c r="W1010" s="18"/>
      <c r="X1010" s="18"/>
      <c r="Y1010" s="18"/>
      <c r="Z1010" s="18"/>
      <c r="AA1010" s="18"/>
      <c r="AB1010" s="12" t="s">
        <v>936</v>
      </c>
      <c r="AC1010" s="13">
        <v>522</v>
      </c>
      <c r="AD1010" s="12" t="s">
        <v>3829</v>
      </c>
      <c r="AE1010" s="12" t="s">
        <v>3828</v>
      </c>
      <c r="AF1010" s="12" t="s">
        <v>3827</v>
      </c>
      <c r="AG1010" s="12" t="s">
        <v>3826</v>
      </c>
      <c r="AH1010" s="12"/>
      <c r="AI1010" s="12" t="s">
        <v>3702</v>
      </c>
      <c r="AJ1010" s="12" t="s">
        <v>3306</v>
      </c>
      <c r="AK1010" s="12" t="s">
        <v>3305</v>
      </c>
      <c r="AL1010" s="12" t="s">
        <v>3800</v>
      </c>
    </row>
    <row r="1011" spans="1:38" hidden="1" x14ac:dyDescent="0.25">
      <c r="A1011" s="17">
        <v>860011153</v>
      </c>
      <c r="B1011" s="14">
        <v>81722</v>
      </c>
      <c r="C1011" s="12" t="s">
        <v>3702</v>
      </c>
      <c r="D1011" s="12" t="s">
        <v>3825</v>
      </c>
      <c r="E1011" s="12" t="s">
        <v>934</v>
      </c>
      <c r="F1011" s="3" t="s">
        <v>933</v>
      </c>
      <c r="G1011" s="12" t="s">
        <v>932</v>
      </c>
      <c r="H1011" s="12" t="s">
        <v>3687</v>
      </c>
      <c r="I1011" s="12" t="s">
        <v>3686</v>
      </c>
      <c r="J1011" s="12" t="s">
        <v>931</v>
      </c>
      <c r="K1011" s="12" t="s">
        <v>930</v>
      </c>
      <c r="L1011" s="12" t="s">
        <v>929</v>
      </c>
      <c r="M1011" s="4">
        <v>1174200</v>
      </c>
      <c r="N1011" s="4">
        <v>0</v>
      </c>
      <c r="O1011" s="4">
        <v>1174200</v>
      </c>
      <c r="P1011" s="4">
        <v>0</v>
      </c>
      <c r="Q1011" s="4">
        <v>1174200</v>
      </c>
      <c r="R1011" s="68">
        <f t="shared" si="15"/>
        <v>1</v>
      </c>
      <c r="S1011" s="3" t="s">
        <v>957</v>
      </c>
      <c r="T1011" s="12" t="s">
        <v>6178</v>
      </c>
      <c r="U1011" s="12" t="s">
        <v>3556</v>
      </c>
      <c r="V1011" s="12" t="s">
        <v>3555</v>
      </c>
      <c r="W1011" s="18"/>
      <c r="X1011" s="18"/>
      <c r="Y1011" s="18"/>
      <c r="Z1011" s="18"/>
      <c r="AA1011" s="18"/>
      <c r="AB1011" s="12" t="s">
        <v>936</v>
      </c>
      <c r="AC1011" s="13">
        <v>522</v>
      </c>
      <c r="AD1011" s="12" t="s">
        <v>3824</v>
      </c>
      <c r="AE1011" s="12" t="s">
        <v>3823</v>
      </c>
      <c r="AF1011" s="12" t="s">
        <v>3822</v>
      </c>
      <c r="AG1011" s="12" t="s">
        <v>3821</v>
      </c>
      <c r="AH1011" s="12"/>
      <c r="AI1011" s="12" t="s">
        <v>3702</v>
      </c>
      <c r="AJ1011" s="12" t="s">
        <v>3306</v>
      </c>
      <c r="AK1011" s="12" t="s">
        <v>3305</v>
      </c>
      <c r="AL1011" s="12" t="s">
        <v>3800</v>
      </c>
    </row>
    <row r="1012" spans="1:38" hidden="1" x14ac:dyDescent="0.25">
      <c r="A1012" s="17">
        <v>800253055</v>
      </c>
      <c r="B1012" s="14">
        <v>81822</v>
      </c>
      <c r="C1012" s="12" t="s">
        <v>3702</v>
      </c>
      <c r="D1012" s="12" t="s">
        <v>3820</v>
      </c>
      <c r="E1012" s="12" t="s">
        <v>1002</v>
      </c>
      <c r="F1012" s="3" t="s">
        <v>933</v>
      </c>
      <c r="G1012" s="12" t="s">
        <v>932</v>
      </c>
      <c r="H1012" s="12" t="s">
        <v>3588</v>
      </c>
      <c r="I1012" s="12" t="s">
        <v>3587</v>
      </c>
      <c r="J1012" s="12" t="s">
        <v>931</v>
      </c>
      <c r="K1012" s="12" t="s">
        <v>930</v>
      </c>
      <c r="L1012" s="12" t="s">
        <v>929</v>
      </c>
      <c r="M1012" s="4">
        <v>413775</v>
      </c>
      <c r="N1012" s="4">
        <v>-413775</v>
      </c>
      <c r="O1012" s="4">
        <v>0</v>
      </c>
      <c r="P1012" s="4">
        <v>0</v>
      </c>
      <c r="Q1012" s="4">
        <v>0</v>
      </c>
      <c r="R1012" s="68">
        <f t="shared" si="15"/>
        <v>0</v>
      </c>
      <c r="S1012" s="3" t="s">
        <v>957</v>
      </c>
      <c r="T1012" s="12" t="s">
        <v>6100</v>
      </c>
      <c r="U1012" s="12" t="s">
        <v>3586</v>
      </c>
      <c r="V1012" s="12" t="s">
        <v>3555</v>
      </c>
      <c r="W1012" s="18"/>
      <c r="X1012" s="18"/>
      <c r="Y1012" s="18"/>
      <c r="Z1012" s="18"/>
      <c r="AA1012" s="18"/>
      <c r="AB1012" s="12" t="s">
        <v>936</v>
      </c>
      <c r="AC1012" s="13">
        <v>522</v>
      </c>
      <c r="AD1012" s="12" t="s">
        <v>3819</v>
      </c>
      <c r="AE1012" s="12"/>
      <c r="AF1012" s="12"/>
      <c r="AG1012" s="12"/>
      <c r="AH1012" s="12"/>
      <c r="AI1012" s="12" t="s">
        <v>3702</v>
      </c>
      <c r="AJ1012" s="12" t="s">
        <v>3306</v>
      </c>
      <c r="AK1012" s="12" t="s">
        <v>3305</v>
      </c>
      <c r="AL1012" s="12" t="s">
        <v>3800</v>
      </c>
    </row>
    <row r="1013" spans="1:38" hidden="1" x14ac:dyDescent="0.25">
      <c r="A1013" s="17">
        <v>800229739</v>
      </c>
      <c r="B1013" s="14">
        <v>81922</v>
      </c>
      <c r="C1013" s="12" t="s">
        <v>3702</v>
      </c>
      <c r="D1013" s="12" t="s">
        <v>3818</v>
      </c>
      <c r="E1013" s="12" t="s">
        <v>1002</v>
      </c>
      <c r="F1013" s="3" t="s">
        <v>933</v>
      </c>
      <c r="G1013" s="12" t="s">
        <v>932</v>
      </c>
      <c r="H1013" s="12" t="s">
        <v>3588</v>
      </c>
      <c r="I1013" s="12" t="s">
        <v>3587</v>
      </c>
      <c r="J1013" s="12" t="s">
        <v>931</v>
      </c>
      <c r="K1013" s="12" t="s">
        <v>930</v>
      </c>
      <c r="L1013" s="12" t="s">
        <v>929</v>
      </c>
      <c r="M1013" s="4">
        <v>889575</v>
      </c>
      <c r="N1013" s="4">
        <v>-889575</v>
      </c>
      <c r="O1013" s="4">
        <v>0</v>
      </c>
      <c r="P1013" s="4">
        <v>0</v>
      </c>
      <c r="Q1013" s="4">
        <v>0</v>
      </c>
      <c r="R1013" s="68">
        <f t="shared" si="15"/>
        <v>0</v>
      </c>
      <c r="S1013" s="3" t="s">
        <v>957</v>
      </c>
      <c r="T1013" s="12" t="s">
        <v>6113</v>
      </c>
      <c r="U1013" s="12" t="s">
        <v>3613</v>
      </c>
      <c r="V1013" s="12" t="s">
        <v>3555</v>
      </c>
      <c r="W1013" s="18"/>
      <c r="X1013" s="18"/>
      <c r="Y1013" s="18"/>
      <c r="Z1013" s="18"/>
      <c r="AA1013" s="18"/>
      <c r="AB1013" s="12" t="s">
        <v>936</v>
      </c>
      <c r="AC1013" s="13">
        <v>522</v>
      </c>
      <c r="AD1013" s="12" t="s">
        <v>3817</v>
      </c>
      <c r="AE1013" s="12"/>
      <c r="AF1013" s="12"/>
      <c r="AG1013" s="12"/>
      <c r="AH1013" s="12"/>
      <c r="AI1013" s="12" t="s">
        <v>3702</v>
      </c>
      <c r="AJ1013" s="12" t="s">
        <v>3306</v>
      </c>
      <c r="AK1013" s="12" t="s">
        <v>3305</v>
      </c>
      <c r="AL1013" s="12" t="s">
        <v>3800</v>
      </c>
    </row>
    <row r="1014" spans="1:38" hidden="1" x14ac:dyDescent="0.25">
      <c r="A1014" s="17">
        <v>800224808</v>
      </c>
      <c r="B1014" s="14">
        <v>82022</v>
      </c>
      <c r="C1014" s="12" t="s">
        <v>3702</v>
      </c>
      <c r="D1014" s="12" t="s">
        <v>3816</v>
      </c>
      <c r="E1014" s="12" t="s">
        <v>1002</v>
      </c>
      <c r="F1014" s="3" t="s">
        <v>933</v>
      </c>
      <c r="G1014" s="12" t="s">
        <v>932</v>
      </c>
      <c r="H1014" s="12" t="s">
        <v>3588</v>
      </c>
      <c r="I1014" s="12" t="s">
        <v>3587</v>
      </c>
      <c r="J1014" s="12" t="s">
        <v>931</v>
      </c>
      <c r="K1014" s="12" t="s">
        <v>930</v>
      </c>
      <c r="L1014" s="12" t="s">
        <v>929</v>
      </c>
      <c r="M1014" s="4">
        <v>2092125</v>
      </c>
      <c r="N1014" s="4">
        <v>-2092125</v>
      </c>
      <c r="O1014" s="4">
        <v>0</v>
      </c>
      <c r="P1014" s="4">
        <v>0</v>
      </c>
      <c r="Q1014" s="4">
        <v>0</v>
      </c>
      <c r="R1014" s="68">
        <f t="shared" si="15"/>
        <v>0</v>
      </c>
      <c r="S1014" s="3" t="s">
        <v>957</v>
      </c>
      <c r="T1014" s="12" t="s">
        <v>6118</v>
      </c>
      <c r="U1014" s="12" t="s">
        <v>3619</v>
      </c>
      <c r="V1014" s="12" t="s">
        <v>3555</v>
      </c>
      <c r="W1014" s="18"/>
      <c r="X1014" s="18"/>
      <c r="Y1014" s="18"/>
      <c r="Z1014" s="18"/>
      <c r="AA1014" s="18"/>
      <c r="AB1014" s="12" t="s">
        <v>936</v>
      </c>
      <c r="AC1014" s="13">
        <v>522</v>
      </c>
      <c r="AD1014" s="12" t="s">
        <v>3815</v>
      </c>
      <c r="AE1014" s="12"/>
      <c r="AF1014" s="12"/>
      <c r="AG1014" s="12"/>
      <c r="AH1014" s="12"/>
      <c r="AI1014" s="12" t="s">
        <v>3702</v>
      </c>
      <c r="AJ1014" s="12" t="s">
        <v>3306</v>
      </c>
      <c r="AK1014" s="12" t="s">
        <v>3814</v>
      </c>
      <c r="AL1014" s="12" t="s">
        <v>3800</v>
      </c>
    </row>
    <row r="1015" spans="1:38" hidden="1" x14ac:dyDescent="0.25">
      <c r="A1015" s="17">
        <v>800227940</v>
      </c>
      <c r="B1015" s="14">
        <v>82122</v>
      </c>
      <c r="C1015" s="12" t="s">
        <v>3702</v>
      </c>
      <c r="D1015" s="12" t="s">
        <v>3813</v>
      </c>
      <c r="E1015" s="12" t="s">
        <v>1002</v>
      </c>
      <c r="F1015" s="3" t="s">
        <v>933</v>
      </c>
      <c r="G1015" s="12" t="s">
        <v>932</v>
      </c>
      <c r="H1015" s="12" t="s">
        <v>3588</v>
      </c>
      <c r="I1015" s="12" t="s">
        <v>3587</v>
      </c>
      <c r="J1015" s="12" t="s">
        <v>931</v>
      </c>
      <c r="K1015" s="12" t="s">
        <v>930</v>
      </c>
      <c r="L1015" s="12" t="s">
        <v>929</v>
      </c>
      <c r="M1015" s="4">
        <v>948000</v>
      </c>
      <c r="N1015" s="4">
        <v>-948000</v>
      </c>
      <c r="O1015" s="4">
        <v>0</v>
      </c>
      <c r="P1015" s="4">
        <v>0</v>
      </c>
      <c r="Q1015" s="4">
        <v>0</v>
      </c>
      <c r="R1015" s="68">
        <f t="shared" si="15"/>
        <v>0</v>
      </c>
      <c r="S1015" s="3" t="s">
        <v>957</v>
      </c>
      <c r="T1015" s="12" t="s">
        <v>6168</v>
      </c>
      <c r="U1015" s="12" t="s">
        <v>3676</v>
      </c>
      <c r="V1015" s="12" t="s">
        <v>3555</v>
      </c>
      <c r="W1015" s="18"/>
      <c r="X1015" s="18"/>
      <c r="Y1015" s="18"/>
      <c r="Z1015" s="18"/>
      <c r="AA1015" s="18"/>
      <c r="AB1015" s="12" t="s">
        <v>936</v>
      </c>
      <c r="AC1015" s="13">
        <v>522</v>
      </c>
      <c r="AD1015" s="12" t="s">
        <v>3812</v>
      </c>
      <c r="AE1015" s="12"/>
      <c r="AF1015" s="12"/>
      <c r="AG1015" s="12"/>
      <c r="AH1015" s="12"/>
      <c r="AI1015" s="12" t="s">
        <v>3702</v>
      </c>
      <c r="AJ1015" s="12" t="s">
        <v>3306</v>
      </c>
      <c r="AK1015" s="12" t="s">
        <v>3305</v>
      </c>
      <c r="AL1015" s="12" t="s">
        <v>3811</v>
      </c>
    </row>
    <row r="1016" spans="1:38" hidden="1" x14ac:dyDescent="0.25">
      <c r="A1016" s="17">
        <v>900336004</v>
      </c>
      <c r="B1016" s="14">
        <v>82222</v>
      </c>
      <c r="C1016" s="12" t="s">
        <v>3702</v>
      </c>
      <c r="D1016" s="12" t="s">
        <v>3810</v>
      </c>
      <c r="E1016" s="12" t="s">
        <v>1002</v>
      </c>
      <c r="F1016" s="3" t="s">
        <v>933</v>
      </c>
      <c r="G1016" s="12" t="s">
        <v>932</v>
      </c>
      <c r="H1016" s="12" t="s">
        <v>3588</v>
      </c>
      <c r="I1016" s="12" t="s">
        <v>3587</v>
      </c>
      <c r="J1016" s="12" t="s">
        <v>931</v>
      </c>
      <c r="K1016" s="12" t="s">
        <v>930</v>
      </c>
      <c r="L1016" s="12" t="s">
        <v>929</v>
      </c>
      <c r="M1016" s="4">
        <v>4446075</v>
      </c>
      <c r="N1016" s="4">
        <v>-4446075</v>
      </c>
      <c r="O1016" s="4">
        <v>0</v>
      </c>
      <c r="P1016" s="4">
        <v>0</v>
      </c>
      <c r="Q1016" s="4">
        <v>0</v>
      </c>
      <c r="R1016" s="68">
        <f t="shared" si="15"/>
        <v>0</v>
      </c>
      <c r="S1016" s="3" t="s">
        <v>957</v>
      </c>
      <c r="T1016" s="12" t="s">
        <v>6163</v>
      </c>
      <c r="U1016" s="12" t="s">
        <v>3670</v>
      </c>
      <c r="V1016" s="12" t="s">
        <v>3555</v>
      </c>
      <c r="W1016" s="18"/>
      <c r="X1016" s="18"/>
      <c r="Y1016" s="18"/>
      <c r="Z1016" s="18"/>
      <c r="AA1016" s="18"/>
      <c r="AB1016" s="12" t="s">
        <v>936</v>
      </c>
      <c r="AC1016" s="13">
        <v>522</v>
      </c>
      <c r="AD1016" s="12" t="s">
        <v>3809</v>
      </c>
      <c r="AE1016" s="12"/>
      <c r="AF1016" s="12"/>
      <c r="AG1016" s="12"/>
      <c r="AH1016" s="12"/>
      <c r="AI1016" s="12" t="s">
        <v>3702</v>
      </c>
      <c r="AJ1016" s="12" t="s">
        <v>3306</v>
      </c>
      <c r="AK1016" s="12" t="s">
        <v>3305</v>
      </c>
      <c r="AL1016" s="12" t="s">
        <v>3800</v>
      </c>
    </row>
    <row r="1017" spans="1:38" hidden="1" x14ac:dyDescent="0.25">
      <c r="A1017" s="17">
        <v>830113831</v>
      </c>
      <c r="B1017" s="14">
        <v>82322</v>
      </c>
      <c r="C1017" s="12" t="s">
        <v>3702</v>
      </c>
      <c r="D1017" s="12" t="s">
        <v>3808</v>
      </c>
      <c r="E1017" s="12" t="s">
        <v>934</v>
      </c>
      <c r="F1017" s="3" t="s">
        <v>933</v>
      </c>
      <c r="G1017" s="12" t="s">
        <v>932</v>
      </c>
      <c r="H1017" s="12" t="s">
        <v>3580</v>
      </c>
      <c r="I1017" s="12" t="s">
        <v>3579</v>
      </c>
      <c r="J1017" s="12" t="s">
        <v>931</v>
      </c>
      <c r="K1017" s="12" t="s">
        <v>930</v>
      </c>
      <c r="L1017" s="12" t="s">
        <v>929</v>
      </c>
      <c r="M1017" s="4">
        <v>1393456</v>
      </c>
      <c r="N1017" s="4">
        <v>0</v>
      </c>
      <c r="O1017" s="4">
        <v>1393456</v>
      </c>
      <c r="P1017" s="4">
        <v>0</v>
      </c>
      <c r="Q1017" s="4">
        <v>1393456</v>
      </c>
      <c r="R1017" s="68">
        <f t="shared" si="15"/>
        <v>1</v>
      </c>
      <c r="S1017" s="3" t="s">
        <v>957</v>
      </c>
      <c r="T1017" s="12" t="s">
        <v>6183</v>
      </c>
      <c r="U1017" s="12" t="s">
        <v>3693</v>
      </c>
      <c r="V1017" s="12" t="s">
        <v>3555</v>
      </c>
      <c r="W1017" s="18"/>
      <c r="X1017" s="18"/>
      <c r="Y1017" s="18"/>
      <c r="Z1017" s="18"/>
      <c r="AA1017" s="18"/>
      <c r="AB1017" s="12" t="s">
        <v>936</v>
      </c>
      <c r="AC1017" s="13">
        <v>522</v>
      </c>
      <c r="AD1017" s="12" t="s">
        <v>3807</v>
      </c>
      <c r="AE1017" s="12" t="s">
        <v>3806</v>
      </c>
      <c r="AF1017" s="12" t="s">
        <v>3805</v>
      </c>
      <c r="AG1017" s="12" t="s">
        <v>3804</v>
      </c>
      <c r="AH1017" s="12"/>
      <c r="AI1017" s="12" t="s">
        <v>3702</v>
      </c>
      <c r="AJ1017" s="12" t="s">
        <v>3306</v>
      </c>
      <c r="AK1017" s="12" t="s">
        <v>3305</v>
      </c>
      <c r="AL1017" s="12" t="s">
        <v>3800</v>
      </c>
    </row>
    <row r="1018" spans="1:38" hidden="1" x14ac:dyDescent="0.25">
      <c r="A1018" s="17">
        <v>900298372</v>
      </c>
      <c r="B1018" s="14">
        <v>82422</v>
      </c>
      <c r="C1018" s="12" t="s">
        <v>3702</v>
      </c>
      <c r="D1018" s="12" t="s">
        <v>3803</v>
      </c>
      <c r="E1018" s="12" t="s">
        <v>934</v>
      </c>
      <c r="F1018" s="3" t="s">
        <v>933</v>
      </c>
      <c r="G1018" s="12" t="s">
        <v>932</v>
      </c>
      <c r="H1018" s="12" t="s">
        <v>3580</v>
      </c>
      <c r="I1018" s="12" t="s">
        <v>3579</v>
      </c>
      <c r="J1018" s="12" t="s">
        <v>931</v>
      </c>
      <c r="K1018" s="12" t="s">
        <v>930</v>
      </c>
      <c r="L1018" s="12" t="s">
        <v>929</v>
      </c>
      <c r="M1018" s="4">
        <v>41276</v>
      </c>
      <c r="N1018" s="4">
        <v>0</v>
      </c>
      <c r="O1018" s="4">
        <v>41276</v>
      </c>
      <c r="P1018" s="4">
        <v>0</v>
      </c>
      <c r="Q1018" s="4">
        <v>41276</v>
      </c>
      <c r="R1018" s="68">
        <f t="shared" si="15"/>
        <v>1</v>
      </c>
      <c r="S1018" s="3" t="s">
        <v>957</v>
      </c>
      <c r="T1018" s="12" t="s">
        <v>6173</v>
      </c>
      <c r="U1018" s="12" t="s">
        <v>3680</v>
      </c>
      <c r="V1018" s="12" t="s">
        <v>3555</v>
      </c>
      <c r="W1018" s="18"/>
      <c r="X1018" s="18"/>
      <c r="Y1018" s="18"/>
      <c r="Z1018" s="18"/>
      <c r="AA1018" s="18"/>
      <c r="AB1018" s="12" t="s">
        <v>936</v>
      </c>
      <c r="AC1018" s="13">
        <v>522</v>
      </c>
      <c r="AD1018" s="12" t="s">
        <v>2984</v>
      </c>
      <c r="AE1018" s="12" t="s">
        <v>3802</v>
      </c>
      <c r="AF1018" s="12" t="s">
        <v>3710</v>
      </c>
      <c r="AG1018" s="12" t="s">
        <v>3801</v>
      </c>
      <c r="AH1018" s="12"/>
      <c r="AI1018" s="12" t="s">
        <v>3702</v>
      </c>
      <c r="AJ1018" s="12" t="s">
        <v>3306</v>
      </c>
      <c r="AK1018" s="12" t="s">
        <v>3305</v>
      </c>
      <c r="AL1018" s="12" t="s">
        <v>3800</v>
      </c>
    </row>
    <row r="1019" spans="1:38" hidden="1" x14ac:dyDescent="0.25">
      <c r="A1019" s="17">
        <v>860066942</v>
      </c>
      <c r="B1019" s="14">
        <v>82522</v>
      </c>
      <c r="C1019" s="12" t="s">
        <v>3702</v>
      </c>
      <c r="D1019" s="12" t="s">
        <v>3799</v>
      </c>
      <c r="E1019" s="12" t="s">
        <v>934</v>
      </c>
      <c r="F1019" s="3" t="s">
        <v>933</v>
      </c>
      <c r="G1019" s="12" t="s">
        <v>932</v>
      </c>
      <c r="H1019" s="12" t="s">
        <v>3580</v>
      </c>
      <c r="I1019" s="12" t="s">
        <v>3579</v>
      </c>
      <c r="J1019" s="12" t="s">
        <v>931</v>
      </c>
      <c r="K1019" s="12" t="s">
        <v>930</v>
      </c>
      <c r="L1019" s="12" t="s">
        <v>929</v>
      </c>
      <c r="M1019" s="4">
        <v>5313656</v>
      </c>
      <c r="N1019" s="4">
        <v>0</v>
      </c>
      <c r="O1019" s="4">
        <v>5313656</v>
      </c>
      <c r="P1019" s="4">
        <v>0</v>
      </c>
      <c r="Q1019" s="4">
        <v>5313656</v>
      </c>
      <c r="R1019" s="68">
        <f t="shared" si="15"/>
        <v>1</v>
      </c>
      <c r="S1019" s="3" t="s">
        <v>957</v>
      </c>
      <c r="T1019" s="12" t="s">
        <v>6133</v>
      </c>
      <c r="U1019" s="12" t="s">
        <v>3639</v>
      </c>
      <c r="V1019" s="12" t="s">
        <v>3555</v>
      </c>
      <c r="W1019" s="18"/>
      <c r="X1019" s="18"/>
      <c r="Y1019" s="18"/>
      <c r="Z1019" s="18"/>
      <c r="AA1019" s="18"/>
      <c r="AB1019" s="12" t="s">
        <v>936</v>
      </c>
      <c r="AC1019" s="13">
        <v>522</v>
      </c>
      <c r="AD1019" s="12" t="s">
        <v>3798</v>
      </c>
      <c r="AE1019" s="12" t="s">
        <v>3797</v>
      </c>
      <c r="AF1019" s="12" t="s">
        <v>3796</v>
      </c>
      <c r="AG1019" s="12" t="s">
        <v>3795</v>
      </c>
      <c r="AH1019" s="12"/>
      <c r="AI1019" s="12" t="s">
        <v>3702</v>
      </c>
      <c r="AJ1019" s="12" t="s">
        <v>3306</v>
      </c>
      <c r="AK1019" s="12" t="s">
        <v>3305</v>
      </c>
      <c r="AL1019" s="12" t="s">
        <v>3794</v>
      </c>
    </row>
    <row r="1020" spans="1:38" hidden="1" x14ac:dyDescent="0.25">
      <c r="A1020" s="17">
        <v>900226715</v>
      </c>
      <c r="B1020" s="14">
        <v>82622</v>
      </c>
      <c r="C1020" s="12" t="s">
        <v>3702</v>
      </c>
      <c r="D1020" s="12" t="s">
        <v>3793</v>
      </c>
      <c r="E1020" s="12" t="s">
        <v>934</v>
      </c>
      <c r="F1020" s="3" t="s">
        <v>933</v>
      </c>
      <c r="G1020" s="12" t="s">
        <v>932</v>
      </c>
      <c r="H1020" s="12" t="s">
        <v>3580</v>
      </c>
      <c r="I1020" s="12" t="s">
        <v>3579</v>
      </c>
      <c r="J1020" s="12" t="s">
        <v>931</v>
      </c>
      <c r="K1020" s="12" t="s">
        <v>930</v>
      </c>
      <c r="L1020" s="12" t="s">
        <v>929</v>
      </c>
      <c r="M1020" s="4">
        <v>36992</v>
      </c>
      <c r="N1020" s="4">
        <v>0</v>
      </c>
      <c r="O1020" s="4">
        <v>36992</v>
      </c>
      <c r="P1020" s="4">
        <v>0</v>
      </c>
      <c r="Q1020" s="4">
        <v>36992</v>
      </c>
      <c r="R1020" s="68">
        <f t="shared" si="15"/>
        <v>1</v>
      </c>
      <c r="S1020" s="3" t="s">
        <v>957</v>
      </c>
      <c r="T1020" s="12" t="s">
        <v>7163</v>
      </c>
      <c r="U1020" s="12" t="s">
        <v>3792</v>
      </c>
      <c r="V1020" s="12" t="s">
        <v>3555</v>
      </c>
      <c r="W1020" s="18"/>
      <c r="X1020" s="18"/>
      <c r="Y1020" s="18"/>
      <c r="Z1020" s="18"/>
      <c r="AA1020" s="18"/>
      <c r="AB1020" s="12" t="s">
        <v>936</v>
      </c>
      <c r="AC1020" s="13">
        <v>522</v>
      </c>
      <c r="AD1020" s="12" t="s">
        <v>3791</v>
      </c>
      <c r="AE1020" s="12" t="s">
        <v>3790</v>
      </c>
      <c r="AF1020" s="12" t="s">
        <v>3789</v>
      </c>
      <c r="AG1020" s="12" t="s">
        <v>3788</v>
      </c>
      <c r="AH1020" s="12"/>
      <c r="AI1020" s="12" t="s">
        <v>3702</v>
      </c>
      <c r="AJ1020" s="12" t="s">
        <v>3306</v>
      </c>
      <c r="AK1020" s="12" t="s">
        <v>3305</v>
      </c>
      <c r="AL1020" s="12" t="s">
        <v>3725</v>
      </c>
    </row>
    <row r="1021" spans="1:38" hidden="1" x14ac:dyDescent="0.25">
      <c r="A1021" s="17">
        <v>800088702</v>
      </c>
      <c r="B1021" s="14">
        <v>82722</v>
      </c>
      <c r="C1021" s="12" t="s">
        <v>3702</v>
      </c>
      <c r="D1021" s="12" t="s">
        <v>3787</v>
      </c>
      <c r="E1021" s="12" t="s">
        <v>934</v>
      </c>
      <c r="F1021" s="3" t="s">
        <v>933</v>
      </c>
      <c r="G1021" s="12" t="s">
        <v>932</v>
      </c>
      <c r="H1021" s="12" t="s">
        <v>3580</v>
      </c>
      <c r="I1021" s="12" t="s">
        <v>3579</v>
      </c>
      <c r="J1021" s="12" t="s">
        <v>931</v>
      </c>
      <c r="K1021" s="12" t="s">
        <v>930</v>
      </c>
      <c r="L1021" s="12" t="s">
        <v>929</v>
      </c>
      <c r="M1021" s="4">
        <v>2082840</v>
      </c>
      <c r="N1021" s="4">
        <v>0</v>
      </c>
      <c r="O1021" s="4">
        <v>2082840</v>
      </c>
      <c r="P1021" s="4">
        <v>0</v>
      </c>
      <c r="Q1021" s="4">
        <v>2082840</v>
      </c>
      <c r="R1021" s="68">
        <f t="shared" si="15"/>
        <v>1</v>
      </c>
      <c r="S1021" s="3" t="s">
        <v>957</v>
      </c>
      <c r="T1021" s="12" t="s">
        <v>6153</v>
      </c>
      <c r="U1021" s="12" t="s">
        <v>3578</v>
      </c>
      <c r="V1021" s="12" t="s">
        <v>3555</v>
      </c>
      <c r="W1021" s="18"/>
      <c r="X1021" s="18"/>
      <c r="Y1021" s="18"/>
      <c r="Z1021" s="18"/>
      <c r="AA1021" s="18"/>
      <c r="AB1021" s="12" t="s">
        <v>936</v>
      </c>
      <c r="AC1021" s="13">
        <v>522</v>
      </c>
      <c r="AD1021" s="12" t="s">
        <v>3786</v>
      </c>
      <c r="AE1021" s="12" t="s">
        <v>3785</v>
      </c>
      <c r="AF1021" s="12" t="s">
        <v>3784</v>
      </c>
      <c r="AG1021" s="12" t="s">
        <v>3783</v>
      </c>
      <c r="AH1021" s="12"/>
      <c r="AI1021" s="12" t="s">
        <v>3702</v>
      </c>
      <c r="AJ1021" s="12" t="s">
        <v>3306</v>
      </c>
      <c r="AK1021" s="12" t="s">
        <v>3305</v>
      </c>
      <c r="AL1021" s="12" t="s">
        <v>3725</v>
      </c>
    </row>
    <row r="1022" spans="1:38" hidden="1" x14ac:dyDescent="0.25">
      <c r="A1022" s="17">
        <v>830003564</v>
      </c>
      <c r="B1022" s="14">
        <v>82822</v>
      </c>
      <c r="C1022" s="12" t="s">
        <v>3702</v>
      </c>
      <c r="D1022" s="12" t="s">
        <v>3782</v>
      </c>
      <c r="E1022" s="12" t="s">
        <v>934</v>
      </c>
      <c r="F1022" s="3" t="s">
        <v>933</v>
      </c>
      <c r="G1022" s="12" t="s">
        <v>932</v>
      </c>
      <c r="H1022" s="12" t="s">
        <v>3580</v>
      </c>
      <c r="I1022" s="12" t="s">
        <v>3579</v>
      </c>
      <c r="J1022" s="12" t="s">
        <v>931</v>
      </c>
      <c r="K1022" s="12" t="s">
        <v>930</v>
      </c>
      <c r="L1022" s="12" t="s">
        <v>929</v>
      </c>
      <c r="M1022" s="4">
        <v>1896996</v>
      </c>
      <c r="N1022" s="4">
        <v>0</v>
      </c>
      <c r="O1022" s="4">
        <v>1896996</v>
      </c>
      <c r="P1022" s="4">
        <v>0</v>
      </c>
      <c r="Q1022" s="4">
        <v>1896996</v>
      </c>
      <c r="R1022" s="68">
        <f t="shared" si="15"/>
        <v>1</v>
      </c>
      <c r="S1022" s="3" t="s">
        <v>957</v>
      </c>
      <c r="T1022" s="12" t="s">
        <v>6148</v>
      </c>
      <c r="U1022" s="12" t="s">
        <v>3659</v>
      </c>
      <c r="V1022" s="12" t="s">
        <v>3555</v>
      </c>
      <c r="W1022" s="18"/>
      <c r="X1022" s="18"/>
      <c r="Y1022" s="18"/>
      <c r="Z1022" s="18"/>
      <c r="AA1022" s="18"/>
      <c r="AB1022" s="12" t="s">
        <v>936</v>
      </c>
      <c r="AC1022" s="13">
        <v>522</v>
      </c>
      <c r="AD1022" s="12" t="s">
        <v>3781</v>
      </c>
      <c r="AE1022" s="12" t="s">
        <v>3780</v>
      </c>
      <c r="AF1022" s="12" t="s">
        <v>3779</v>
      </c>
      <c r="AG1022" s="12" t="s">
        <v>3778</v>
      </c>
      <c r="AH1022" s="12"/>
      <c r="AI1022" s="12" t="s">
        <v>3702</v>
      </c>
      <c r="AJ1022" s="12" t="s">
        <v>3306</v>
      </c>
      <c r="AK1022" s="12" t="s">
        <v>3305</v>
      </c>
      <c r="AL1022" s="12" t="s">
        <v>3725</v>
      </c>
    </row>
    <row r="1023" spans="1:38" hidden="1" x14ac:dyDescent="0.25">
      <c r="A1023" s="17">
        <v>901037916</v>
      </c>
      <c r="B1023" s="14">
        <v>82922</v>
      </c>
      <c r="C1023" s="12" t="s">
        <v>3702</v>
      </c>
      <c r="D1023" s="12" t="s">
        <v>3777</v>
      </c>
      <c r="E1023" s="12" t="s">
        <v>934</v>
      </c>
      <c r="F1023" s="3" t="s">
        <v>933</v>
      </c>
      <c r="G1023" s="12" t="s">
        <v>932</v>
      </c>
      <c r="H1023" s="12" t="s">
        <v>3580</v>
      </c>
      <c r="I1023" s="12" t="s">
        <v>3579</v>
      </c>
      <c r="J1023" s="12" t="s">
        <v>931</v>
      </c>
      <c r="K1023" s="12" t="s">
        <v>930</v>
      </c>
      <c r="L1023" s="12" t="s">
        <v>929</v>
      </c>
      <c r="M1023" s="4">
        <v>47056</v>
      </c>
      <c r="N1023" s="4">
        <v>0</v>
      </c>
      <c r="O1023" s="4">
        <v>47056</v>
      </c>
      <c r="P1023" s="4">
        <v>0</v>
      </c>
      <c r="Q1023" s="4">
        <v>47056</v>
      </c>
      <c r="R1023" s="68">
        <f t="shared" si="15"/>
        <v>1</v>
      </c>
      <c r="S1023" s="3" t="s">
        <v>957</v>
      </c>
      <c r="T1023" s="12" t="s">
        <v>6143</v>
      </c>
      <c r="U1023" s="12" t="s">
        <v>3654</v>
      </c>
      <c r="V1023" s="12" t="s">
        <v>3555</v>
      </c>
      <c r="W1023" s="18"/>
      <c r="X1023" s="18"/>
      <c r="Y1023" s="18"/>
      <c r="Z1023" s="18"/>
      <c r="AA1023" s="18"/>
      <c r="AB1023" s="12" t="s">
        <v>936</v>
      </c>
      <c r="AC1023" s="13">
        <v>522</v>
      </c>
      <c r="AD1023" s="12" t="s">
        <v>3776</v>
      </c>
      <c r="AE1023" s="12" t="s">
        <v>3775</v>
      </c>
      <c r="AF1023" s="12" t="s">
        <v>3774</v>
      </c>
      <c r="AG1023" s="12" t="s">
        <v>3773</v>
      </c>
      <c r="AH1023" s="12"/>
      <c r="AI1023" s="12" t="s">
        <v>3702</v>
      </c>
      <c r="AJ1023" s="12" t="s">
        <v>3306</v>
      </c>
      <c r="AK1023" s="12" t="s">
        <v>3305</v>
      </c>
      <c r="AL1023" s="12" t="s">
        <v>3725</v>
      </c>
    </row>
    <row r="1024" spans="1:38" hidden="1" x14ac:dyDescent="0.25">
      <c r="A1024" s="17">
        <v>901097473</v>
      </c>
      <c r="B1024" s="14">
        <v>83022</v>
      </c>
      <c r="C1024" s="12" t="s">
        <v>3702</v>
      </c>
      <c r="D1024" s="12" t="s">
        <v>3772</v>
      </c>
      <c r="E1024" s="12" t="s">
        <v>934</v>
      </c>
      <c r="F1024" s="3" t="s">
        <v>933</v>
      </c>
      <c r="G1024" s="12" t="s">
        <v>932</v>
      </c>
      <c r="H1024" s="12" t="s">
        <v>3580</v>
      </c>
      <c r="I1024" s="12" t="s">
        <v>3579</v>
      </c>
      <c r="J1024" s="12" t="s">
        <v>931</v>
      </c>
      <c r="K1024" s="12" t="s">
        <v>930</v>
      </c>
      <c r="L1024" s="12" t="s">
        <v>929</v>
      </c>
      <c r="M1024" s="4">
        <v>59772</v>
      </c>
      <c r="N1024" s="4">
        <v>0</v>
      </c>
      <c r="O1024" s="4">
        <v>59772</v>
      </c>
      <c r="P1024" s="4">
        <v>0</v>
      </c>
      <c r="Q1024" s="4">
        <v>59772</v>
      </c>
      <c r="R1024" s="68">
        <f t="shared" si="15"/>
        <v>1</v>
      </c>
      <c r="S1024" s="3" t="s">
        <v>957</v>
      </c>
      <c r="T1024" s="12" t="s">
        <v>7162</v>
      </c>
      <c r="U1024" s="12" t="s">
        <v>3771</v>
      </c>
      <c r="V1024" s="12" t="s">
        <v>3555</v>
      </c>
      <c r="W1024" s="18"/>
      <c r="X1024" s="18"/>
      <c r="Y1024" s="18"/>
      <c r="Z1024" s="18"/>
      <c r="AA1024" s="18"/>
      <c r="AB1024" s="12" t="s">
        <v>936</v>
      </c>
      <c r="AC1024" s="13">
        <v>522</v>
      </c>
      <c r="AD1024" s="12" t="s">
        <v>3770</v>
      </c>
      <c r="AE1024" s="12" t="s">
        <v>3769</v>
      </c>
      <c r="AF1024" s="12" t="s">
        <v>3768</v>
      </c>
      <c r="AG1024" s="12" t="s">
        <v>3767</v>
      </c>
      <c r="AH1024" s="12"/>
      <c r="AI1024" s="12" t="s">
        <v>3702</v>
      </c>
      <c r="AJ1024" s="12" t="s">
        <v>3306</v>
      </c>
      <c r="AK1024" s="12" t="s">
        <v>3305</v>
      </c>
      <c r="AL1024" s="12" t="s">
        <v>3725</v>
      </c>
    </row>
    <row r="1025" spans="1:38" hidden="1" x14ac:dyDescent="0.25">
      <c r="A1025" s="17">
        <v>900156264</v>
      </c>
      <c r="B1025" s="14">
        <v>83122</v>
      </c>
      <c r="C1025" s="12" t="s">
        <v>3702</v>
      </c>
      <c r="D1025" s="12" t="s">
        <v>3766</v>
      </c>
      <c r="E1025" s="12" t="s">
        <v>934</v>
      </c>
      <c r="F1025" s="3" t="s">
        <v>933</v>
      </c>
      <c r="G1025" s="12" t="s">
        <v>932</v>
      </c>
      <c r="H1025" s="12" t="s">
        <v>3580</v>
      </c>
      <c r="I1025" s="12" t="s">
        <v>3579</v>
      </c>
      <c r="J1025" s="12" t="s">
        <v>931</v>
      </c>
      <c r="K1025" s="12" t="s">
        <v>930</v>
      </c>
      <c r="L1025" s="12" t="s">
        <v>929</v>
      </c>
      <c r="M1025" s="4">
        <v>673404</v>
      </c>
      <c r="N1025" s="4">
        <v>0</v>
      </c>
      <c r="O1025" s="4">
        <v>673404</v>
      </c>
      <c r="P1025" s="4">
        <v>0</v>
      </c>
      <c r="Q1025" s="4">
        <v>673404</v>
      </c>
      <c r="R1025" s="68">
        <f t="shared" ref="R1025:R1088" si="16">+IFERROR(Q1025/O1025,0)</f>
        <v>1</v>
      </c>
      <c r="S1025" s="3" t="s">
        <v>957</v>
      </c>
      <c r="T1025" s="12" t="s">
        <v>6138</v>
      </c>
      <c r="U1025" s="12" t="s">
        <v>3648</v>
      </c>
      <c r="V1025" s="12" t="s">
        <v>3555</v>
      </c>
      <c r="W1025" s="18"/>
      <c r="X1025" s="18"/>
      <c r="Y1025" s="18"/>
      <c r="Z1025" s="18"/>
      <c r="AA1025" s="18"/>
      <c r="AB1025" s="12" t="s">
        <v>936</v>
      </c>
      <c r="AC1025" s="13">
        <v>522</v>
      </c>
      <c r="AD1025" s="12" t="s">
        <v>3765</v>
      </c>
      <c r="AE1025" s="12" t="s">
        <v>3764</v>
      </c>
      <c r="AF1025" s="12" t="s">
        <v>3763</v>
      </c>
      <c r="AG1025" s="12" t="s">
        <v>3762</v>
      </c>
      <c r="AH1025" s="12"/>
      <c r="AI1025" s="12" t="s">
        <v>3702</v>
      </c>
      <c r="AJ1025" s="12" t="s">
        <v>3306</v>
      </c>
      <c r="AK1025" s="12" t="s">
        <v>3305</v>
      </c>
      <c r="AL1025" s="12" t="s">
        <v>3725</v>
      </c>
    </row>
    <row r="1026" spans="1:38" hidden="1" x14ac:dyDescent="0.25">
      <c r="A1026" s="17">
        <v>800130907</v>
      </c>
      <c r="B1026" s="14">
        <v>83222</v>
      </c>
      <c r="C1026" s="12" t="s">
        <v>3702</v>
      </c>
      <c r="D1026" s="12" t="s">
        <v>3761</v>
      </c>
      <c r="E1026" s="12" t="s">
        <v>934</v>
      </c>
      <c r="F1026" s="3" t="s">
        <v>933</v>
      </c>
      <c r="G1026" s="12" t="s">
        <v>932</v>
      </c>
      <c r="H1026" s="12" t="s">
        <v>3580</v>
      </c>
      <c r="I1026" s="12" t="s">
        <v>3579</v>
      </c>
      <c r="J1026" s="12" t="s">
        <v>931</v>
      </c>
      <c r="K1026" s="12" t="s">
        <v>930</v>
      </c>
      <c r="L1026" s="12" t="s">
        <v>929</v>
      </c>
      <c r="M1026" s="4">
        <v>1082220</v>
      </c>
      <c r="N1026" s="4">
        <v>0</v>
      </c>
      <c r="O1026" s="4">
        <v>1082220</v>
      </c>
      <c r="P1026" s="4">
        <v>0</v>
      </c>
      <c r="Q1026" s="4">
        <v>1082220</v>
      </c>
      <c r="R1026" s="68">
        <f t="shared" si="16"/>
        <v>1</v>
      </c>
      <c r="S1026" s="3" t="s">
        <v>957</v>
      </c>
      <c r="T1026" s="12" t="s">
        <v>6109</v>
      </c>
      <c r="U1026" s="12" t="s">
        <v>3600</v>
      </c>
      <c r="V1026" s="12" t="s">
        <v>3555</v>
      </c>
      <c r="W1026" s="18"/>
      <c r="X1026" s="18"/>
      <c r="Y1026" s="18"/>
      <c r="Z1026" s="18"/>
      <c r="AA1026" s="18"/>
      <c r="AB1026" s="12" t="s">
        <v>936</v>
      </c>
      <c r="AC1026" s="13">
        <v>522</v>
      </c>
      <c r="AD1026" s="12" t="s">
        <v>3760</v>
      </c>
      <c r="AE1026" s="12" t="s">
        <v>3759</v>
      </c>
      <c r="AF1026" s="12" t="s">
        <v>3758</v>
      </c>
      <c r="AG1026" s="12" t="s">
        <v>3757</v>
      </c>
      <c r="AH1026" s="12"/>
      <c r="AI1026" s="12" t="s">
        <v>3702</v>
      </c>
      <c r="AJ1026" s="12" t="s">
        <v>3306</v>
      </c>
      <c r="AK1026" s="12" t="s">
        <v>3305</v>
      </c>
      <c r="AL1026" s="12" t="s">
        <v>3725</v>
      </c>
    </row>
    <row r="1027" spans="1:38" hidden="1" x14ac:dyDescent="0.25">
      <c r="A1027" s="17">
        <v>800251440</v>
      </c>
      <c r="B1027" s="14">
        <v>83322</v>
      </c>
      <c r="C1027" s="12" t="s">
        <v>3702</v>
      </c>
      <c r="D1027" s="12" t="s">
        <v>3756</v>
      </c>
      <c r="E1027" s="12" t="s">
        <v>934</v>
      </c>
      <c r="F1027" s="3" t="s">
        <v>933</v>
      </c>
      <c r="G1027" s="12" t="s">
        <v>932</v>
      </c>
      <c r="H1027" s="12" t="s">
        <v>3580</v>
      </c>
      <c r="I1027" s="12" t="s">
        <v>3579</v>
      </c>
      <c r="J1027" s="12" t="s">
        <v>931</v>
      </c>
      <c r="K1027" s="12" t="s">
        <v>930</v>
      </c>
      <c r="L1027" s="12" t="s">
        <v>929</v>
      </c>
      <c r="M1027" s="4">
        <v>5996376</v>
      </c>
      <c r="N1027" s="4">
        <v>0</v>
      </c>
      <c r="O1027" s="4">
        <v>5996376</v>
      </c>
      <c r="P1027" s="4">
        <v>0</v>
      </c>
      <c r="Q1027" s="4">
        <v>5996376</v>
      </c>
      <c r="R1027" s="68">
        <f t="shared" si="16"/>
        <v>1</v>
      </c>
      <c r="S1027" s="3" t="s">
        <v>957</v>
      </c>
      <c r="T1027" s="12" t="s">
        <v>6105</v>
      </c>
      <c r="U1027" s="12" t="s">
        <v>3594</v>
      </c>
      <c r="V1027" s="12" t="s">
        <v>3555</v>
      </c>
      <c r="W1027" s="18"/>
      <c r="X1027" s="18"/>
      <c r="Y1027" s="18"/>
      <c r="Z1027" s="18"/>
      <c r="AA1027" s="18"/>
      <c r="AB1027" s="12" t="s">
        <v>936</v>
      </c>
      <c r="AC1027" s="13">
        <v>522</v>
      </c>
      <c r="AD1027" s="12" t="s">
        <v>3755</v>
      </c>
      <c r="AE1027" s="12" t="s">
        <v>3754</v>
      </c>
      <c r="AF1027" s="12" t="s">
        <v>3753</v>
      </c>
      <c r="AG1027" s="12" t="s">
        <v>3752</v>
      </c>
      <c r="AH1027" s="12"/>
      <c r="AI1027" s="12" t="s">
        <v>3702</v>
      </c>
      <c r="AJ1027" s="12" t="s">
        <v>3306</v>
      </c>
      <c r="AK1027" s="12" t="s">
        <v>3305</v>
      </c>
      <c r="AL1027" s="12" t="s">
        <v>3725</v>
      </c>
    </row>
    <row r="1028" spans="1:38" hidden="1" x14ac:dyDescent="0.25">
      <c r="A1028" s="17">
        <v>800253055</v>
      </c>
      <c r="B1028" s="14">
        <v>83422</v>
      </c>
      <c r="C1028" s="12" t="s">
        <v>3702</v>
      </c>
      <c r="D1028" s="12" t="s">
        <v>3751</v>
      </c>
      <c r="E1028" s="12" t="s">
        <v>934</v>
      </c>
      <c r="F1028" s="3" t="s">
        <v>933</v>
      </c>
      <c r="G1028" s="12" t="s">
        <v>932</v>
      </c>
      <c r="H1028" s="12" t="s">
        <v>3588</v>
      </c>
      <c r="I1028" s="12" t="s">
        <v>3587</v>
      </c>
      <c r="J1028" s="12" t="s">
        <v>931</v>
      </c>
      <c r="K1028" s="12" t="s">
        <v>930</v>
      </c>
      <c r="L1028" s="12" t="s">
        <v>929</v>
      </c>
      <c r="M1028" s="4">
        <v>1152225</v>
      </c>
      <c r="N1028" s="4">
        <v>0</v>
      </c>
      <c r="O1028" s="4">
        <v>1152225</v>
      </c>
      <c r="P1028" s="4">
        <v>0</v>
      </c>
      <c r="Q1028" s="4">
        <v>1152225</v>
      </c>
      <c r="R1028" s="68">
        <f t="shared" si="16"/>
        <v>1</v>
      </c>
      <c r="S1028" s="3" t="s">
        <v>957</v>
      </c>
      <c r="T1028" s="12" t="s">
        <v>6100</v>
      </c>
      <c r="U1028" s="12" t="s">
        <v>3586</v>
      </c>
      <c r="V1028" s="12" t="s">
        <v>3555</v>
      </c>
      <c r="W1028" s="18"/>
      <c r="X1028" s="18"/>
      <c r="Y1028" s="18"/>
      <c r="Z1028" s="18"/>
      <c r="AA1028" s="18"/>
      <c r="AB1028" s="12" t="s">
        <v>936</v>
      </c>
      <c r="AC1028" s="13">
        <v>522</v>
      </c>
      <c r="AD1028" s="12" t="s">
        <v>3750</v>
      </c>
      <c r="AE1028" s="12" t="s">
        <v>3749</v>
      </c>
      <c r="AF1028" s="12" t="s">
        <v>3748</v>
      </c>
      <c r="AG1028" s="12" t="s">
        <v>3747</v>
      </c>
      <c r="AH1028" s="12"/>
      <c r="AI1028" s="12" t="s">
        <v>3702</v>
      </c>
      <c r="AJ1028" s="12" t="s">
        <v>3306</v>
      </c>
      <c r="AK1028" s="12" t="s">
        <v>3305</v>
      </c>
      <c r="AL1028" s="12" t="s">
        <v>3725</v>
      </c>
    </row>
    <row r="1029" spans="1:38" hidden="1" x14ac:dyDescent="0.25">
      <c r="A1029" s="17">
        <v>800229739</v>
      </c>
      <c r="B1029" s="14">
        <v>83522</v>
      </c>
      <c r="C1029" s="12" t="s">
        <v>3702</v>
      </c>
      <c r="D1029" s="12" t="s">
        <v>3746</v>
      </c>
      <c r="E1029" s="12" t="s">
        <v>934</v>
      </c>
      <c r="F1029" s="3" t="s">
        <v>933</v>
      </c>
      <c r="G1029" s="12" t="s">
        <v>932</v>
      </c>
      <c r="H1029" s="12" t="s">
        <v>3588</v>
      </c>
      <c r="I1029" s="12" t="s">
        <v>3587</v>
      </c>
      <c r="J1029" s="12" t="s">
        <v>931</v>
      </c>
      <c r="K1029" s="12" t="s">
        <v>930</v>
      </c>
      <c r="L1029" s="12" t="s">
        <v>929</v>
      </c>
      <c r="M1029" s="4">
        <v>2799000</v>
      </c>
      <c r="N1029" s="4">
        <v>0</v>
      </c>
      <c r="O1029" s="4">
        <v>2799000</v>
      </c>
      <c r="P1029" s="4">
        <v>0</v>
      </c>
      <c r="Q1029" s="4">
        <v>2799000</v>
      </c>
      <c r="R1029" s="68">
        <f t="shared" si="16"/>
        <v>1</v>
      </c>
      <c r="S1029" s="3" t="s">
        <v>957</v>
      </c>
      <c r="T1029" s="12" t="s">
        <v>6113</v>
      </c>
      <c r="U1029" s="12" t="s">
        <v>3613</v>
      </c>
      <c r="V1029" s="12" t="s">
        <v>3555</v>
      </c>
      <c r="W1029" s="18"/>
      <c r="X1029" s="18"/>
      <c r="Y1029" s="18"/>
      <c r="Z1029" s="18"/>
      <c r="AA1029" s="18"/>
      <c r="AB1029" s="12" t="s">
        <v>936</v>
      </c>
      <c r="AC1029" s="13">
        <v>522</v>
      </c>
      <c r="AD1029" s="12" t="s">
        <v>3745</v>
      </c>
      <c r="AE1029" s="12" t="s">
        <v>3744</v>
      </c>
      <c r="AF1029" s="12" t="s">
        <v>3743</v>
      </c>
      <c r="AG1029" s="12" t="s">
        <v>3742</v>
      </c>
      <c r="AH1029" s="12"/>
      <c r="AI1029" s="12" t="s">
        <v>3702</v>
      </c>
      <c r="AJ1029" s="12" t="s">
        <v>3306</v>
      </c>
      <c r="AK1029" s="12" t="s">
        <v>3305</v>
      </c>
      <c r="AL1029" s="12" t="s">
        <v>3725</v>
      </c>
    </row>
    <row r="1030" spans="1:38" hidden="1" x14ac:dyDescent="0.25">
      <c r="A1030" s="17">
        <v>800224808</v>
      </c>
      <c r="B1030" s="14">
        <v>83622</v>
      </c>
      <c r="C1030" s="12" t="s">
        <v>3702</v>
      </c>
      <c r="D1030" s="12" t="s">
        <v>3741</v>
      </c>
      <c r="E1030" s="12" t="s">
        <v>934</v>
      </c>
      <c r="F1030" s="3" t="s">
        <v>933</v>
      </c>
      <c r="G1030" s="12" t="s">
        <v>932</v>
      </c>
      <c r="H1030" s="12" t="s">
        <v>3580</v>
      </c>
      <c r="I1030" s="12" t="s">
        <v>3579</v>
      </c>
      <c r="J1030" s="12" t="s">
        <v>931</v>
      </c>
      <c r="K1030" s="12" t="s">
        <v>930</v>
      </c>
      <c r="L1030" s="12" t="s">
        <v>929</v>
      </c>
      <c r="M1030" s="4">
        <v>5474925</v>
      </c>
      <c r="N1030" s="4">
        <v>-5474925</v>
      </c>
      <c r="O1030" s="4">
        <v>0</v>
      </c>
      <c r="P1030" s="4">
        <v>0</v>
      </c>
      <c r="Q1030" s="4">
        <v>0</v>
      </c>
      <c r="R1030" s="68">
        <f t="shared" si="16"/>
        <v>0</v>
      </c>
      <c r="S1030" s="3" t="s">
        <v>957</v>
      </c>
      <c r="T1030" s="12" t="s">
        <v>6118</v>
      </c>
      <c r="U1030" s="12" t="s">
        <v>3619</v>
      </c>
      <c r="V1030" s="12" t="s">
        <v>3555</v>
      </c>
      <c r="W1030" s="18"/>
      <c r="X1030" s="18"/>
      <c r="Y1030" s="18"/>
      <c r="Z1030" s="18"/>
      <c r="AA1030" s="18"/>
      <c r="AB1030" s="12" t="s">
        <v>936</v>
      </c>
      <c r="AC1030" s="13">
        <v>522</v>
      </c>
      <c r="AD1030" s="12" t="s">
        <v>3740</v>
      </c>
      <c r="AE1030" s="12" t="s">
        <v>3739</v>
      </c>
      <c r="AF1030" s="12" t="s">
        <v>3738</v>
      </c>
      <c r="AG1030" s="12" t="s">
        <v>3737</v>
      </c>
      <c r="AH1030" s="12"/>
      <c r="AI1030" s="12" t="s">
        <v>3702</v>
      </c>
      <c r="AJ1030" s="12" t="s">
        <v>3306</v>
      </c>
      <c r="AK1030" s="12" t="s">
        <v>3736</v>
      </c>
      <c r="AL1030" s="12" t="s">
        <v>3725</v>
      </c>
    </row>
    <row r="1031" spans="1:38" hidden="1" x14ac:dyDescent="0.25">
      <c r="A1031" s="17">
        <v>800224808</v>
      </c>
      <c r="B1031" s="14">
        <v>83622</v>
      </c>
      <c r="C1031" s="12" t="s">
        <v>3702</v>
      </c>
      <c r="D1031" s="12" t="s">
        <v>3741</v>
      </c>
      <c r="E1031" s="12" t="s">
        <v>934</v>
      </c>
      <c r="F1031" s="3" t="s">
        <v>933</v>
      </c>
      <c r="G1031" s="12" t="s">
        <v>932</v>
      </c>
      <c r="H1031" s="12" t="s">
        <v>3588</v>
      </c>
      <c r="I1031" s="12" t="s">
        <v>3587</v>
      </c>
      <c r="J1031" s="12" t="s">
        <v>931</v>
      </c>
      <c r="K1031" s="12" t="s">
        <v>930</v>
      </c>
      <c r="L1031" s="12" t="s">
        <v>929</v>
      </c>
      <c r="M1031" s="4">
        <v>5474925</v>
      </c>
      <c r="N1031" s="4">
        <v>0</v>
      </c>
      <c r="O1031" s="4">
        <v>5474925</v>
      </c>
      <c r="P1031" s="4">
        <v>0</v>
      </c>
      <c r="Q1031" s="4">
        <v>5474925</v>
      </c>
      <c r="R1031" s="68">
        <f t="shared" si="16"/>
        <v>1</v>
      </c>
      <c r="S1031" s="3" t="s">
        <v>957</v>
      </c>
      <c r="T1031" s="12" t="s">
        <v>6118</v>
      </c>
      <c r="U1031" s="12" t="s">
        <v>3619</v>
      </c>
      <c r="V1031" s="12" t="s">
        <v>3555</v>
      </c>
      <c r="W1031" s="18"/>
      <c r="X1031" s="18"/>
      <c r="Y1031" s="18"/>
      <c r="Z1031" s="18"/>
      <c r="AA1031" s="18"/>
      <c r="AB1031" s="12" t="s">
        <v>936</v>
      </c>
      <c r="AC1031" s="13">
        <v>522</v>
      </c>
      <c r="AD1031" s="12" t="s">
        <v>3740</v>
      </c>
      <c r="AE1031" s="12" t="s">
        <v>3739</v>
      </c>
      <c r="AF1031" s="12" t="s">
        <v>3738</v>
      </c>
      <c r="AG1031" s="12" t="s">
        <v>3737</v>
      </c>
      <c r="AH1031" s="12"/>
      <c r="AI1031" s="12" t="s">
        <v>3702</v>
      </c>
      <c r="AJ1031" s="12" t="s">
        <v>3306</v>
      </c>
      <c r="AK1031" s="12" t="s">
        <v>3736</v>
      </c>
      <c r="AL1031" s="12" t="s">
        <v>3725</v>
      </c>
    </row>
    <row r="1032" spans="1:38" hidden="1" x14ac:dyDescent="0.25">
      <c r="A1032" s="17">
        <v>800227940</v>
      </c>
      <c r="B1032" s="14">
        <v>83722</v>
      </c>
      <c r="C1032" s="12" t="s">
        <v>3702</v>
      </c>
      <c r="D1032" s="12" t="s">
        <v>3735</v>
      </c>
      <c r="E1032" s="12" t="s">
        <v>934</v>
      </c>
      <c r="F1032" s="3" t="s">
        <v>933</v>
      </c>
      <c r="G1032" s="12" t="s">
        <v>932</v>
      </c>
      <c r="H1032" s="12" t="s">
        <v>3580</v>
      </c>
      <c r="I1032" s="12" t="s">
        <v>3579</v>
      </c>
      <c r="J1032" s="12" t="s">
        <v>931</v>
      </c>
      <c r="K1032" s="12" t="s">
        <v>930</v>
      </c>
      <c r="L1032" s="12" t="s">
        <v>929</v>
      </c>
      <c r="M1032" s="4">
        <v>2829975</v>
      </c>
      <c r="N1032" s="4">
        <v>-2829975</v>
      </c>
      <c r="O1032" s="4">
        <v>0</v>
      </c>
      <c r="P1032" s="4">
        <v>0</v>
      </c>
      <c r="Q1032" s="4">
        <v>0</v>
      </c>
      <c r="R1032" s="68">
        <f t="shared" si="16"/>
        <v>0</v>
      </c>
      <c r="S1032" s="3" t="s">
        <v>957</v>
      </c>
      <c r="T1032" s="12" t="s">
        <v>6168</v>
      </c>
      <c r="U1032" s="12" t="s">
        <v>3676</v>
      </c>
      <c r="V1032" s="12" t="s">
        <v>3555</v>
      </c>
      <c r="W1032" s="18"/>
      <c r="X1032" s="18"/>
      <c r="Y1032" s="18"/>
      <c r="Z1032" s="18"/>
      <c r="AA1032" s="18"/>
      <c r="AB1032" s="12" t="s">
        <v>936</v>
      </c>
      <c r="AC1032" s="13">
        <v>522</v>
      </c>
      <c r="AD1032" s="12" t="s">
        <v>3734</v>
      </c>
      <c r="AE1032" s="12" t="s">
        <v>3733</v>
      </c>
      <c r="AF1032" s="12" t="s">
        <v>3732</v>
      </c>
      <c r="AG1032" s="12" t="s">
        <v>3731</v>
      </c>
      <c r="AH1032" s="12"/>
      <c r="AI1032" s="12" t="s">
        <v>3702</v>
      </c>
      <c r="AJ1032" s="12" t="s">
        <v>950</v>
      </c>
      <c r="AK1032" s="12" t="s">
        <v>3305</v>
      </c>
      <c r="AL1032" s="12" t="s">
        <v>3725</v>
      </c>
    </row>
    <row r="1033" spans="1:38" hidden="1" x14ac:dyDescent="0.25">
      <c r="A1033" s="17">
        <v>800227940</v>
      </c>
      <c r="B1033" s="14">
        <v>83722</v>
      </c>
      <c r="C1033" s="12" t="s">
        <v>3702</v>
      </c>
      <c r="D1033" s="12" t="s">
        <v>3735</v>
      </c>
      <c r="E1033" s="12" t="s">
        <v>934</v>
      </c>
      <c r="F1033" s="3" t="s">
        <v>933</v>
      </c>
      <c r="G1033" s="12" t="s">
        <v>932</v>
      </c>
      <c r="H1033" s="12" t="s">
        <v>3588</v>
      </c>
      <c r="I1033" s="12" t="s">
        <v>3587</v>
      </c>
      <c r="J1033" s="12" t="s">
        <v>931</v>
      </c>
      <c r="K1033" s="12" t="s">
        <v>930</v>
      </c>
      <c r="L1033" s="12" t="s">
        <v>929</v>
      </c>
      <c r="M1033" s="4">
        <v>2829975</v>
      </c>
      <c r="N1033" s="4">
        <v>0</v>
      </c>
      <c r="O1033" s="4">
        <v>2829975</v>
      </c>
      <c r="P1033" s="4">
        <v>0</v>
      </c>
      <c r="Q1033" s="4">
        <v>2829975</v>
      </c>
      <c r="R1033" s="68">
        <f t="shared" si="16"/>
        <v>1</v>
      </c>
      <c r="S1033" s="3" t="s">
        <v>957</v>
      </c>
      <c r="T1033" s="12" t="s">
        <v>6168</v>
      </c>
      <c r="U1033" s="12" t="s">
        <v>3676</v>
      </c>
      <c r="V1033" s="12" t="s">
        <v>3555</v>
      </c>
      <c r="W1033" s="18"/>
      <c r="X1033" s="18"/>
      <c r="Y1033" s="18"/>
      <c r="Z1033" s="18"/>
      <c r="AA1033" s="18"/>
      <c r="AB1033" s="12" t="s">
        <v>936</v>
      </c>
      <c r="AC1033" s="13">
        <v>522</v>
      </c>
      <c r="AD1033" s="12" t="s">
        <v>3734</v>
      </c>
      <c r="AE1033" s="12" t="s">
        <v>3733</v>
      </c>
      <c r="AF1033" s="12" t="s">
        <v>3732</v>
      </c>
      <c r="AG1033" s="12" t="s">
        <v>3731</v>
      </c>
      <c r="AH1033" s="12"/>
      <c r="AI1033" s="12" t="s">
        <v>3702</v>
      </c>
      <c r="AJ1033" s="12" t="s">
        <v>950</v>
      </c>
      <c r="AK1033" s="12" t="s">
        <v>3305</v>
      </c>
      <c r="AL1033" s="12" t="s">
        <v>3725</v>
      </c>
    </row>
    <row r="1034" spans="1:38" hidden="1" x14ac:dyDescent="0.25">
      <c r="A1034" s="17">
        <v>900336004</v>
      </c>
      <c r="B1034" s="14">
        <v>83822</v>
      </c>
      <c r="C1034" s="12" t="s">
        <v>3702</v>
      </c>
      <c r="D1034" s="12" t="s">
        <v>3730</v>
      </c>
      <c r="E1034" s="12" t="s">
        <v>934</v>
      </c>
      <c r="F1034" s="3" t="s">
        <v>933</v>
      </c>
      <c r="G1034" s="12" t="s">
        <v>932</v>
      </c>
      <c r="H1034" s="12" t="s">
        <v>3588</v>
      </c>
      <c r="I1034" s="12" t="s">
        <v>3587</v>
      </c>
      <c r="J1034" s="12" t="s">
        <v>931</v>
      </c>
      <c r="K1034" s="12" t="s">
        <v>930</v>
      </c>
      <c r="L1034" s="12" t="s">
        <v>929</v>
      </c>
      <c r="M1034" s="4">
        <v>14045775</v>
      </c>
      <c r="N1034" s="4">
        <v>0</v>
      </c>
      <c r="O1034" s="4">
        <v>14045775</v>
      </c>
      <c r="P1034" s="4">
        <v>0</v>
      </c>
      <c r="Q1034" s="4">
        <v>14045775</v>
      </c>
      <c r="R1034" s="68">
        <f t="shared" si="16"/>
        <v>1</v>
      </c>
      <c r="S1034" s="3" t="s">
        <v>957</v>
      </c>
      <c r="T1034" s="12" t="s">
        <v>6163</v>
      </c>
      <c r="U1034" s="12" t="s">
        <v>3670</v>
      </c>
      <c r="V1034" s="12" t="s">
        <v>3555</v>
      </c>
      <c r="W1034" s="18"/>
      <c r="X1034" s="18"/>
      <c r="Y1034" s="18"/>
      <c r="Z1034" s="18"/>
      <c r="AA1034" s="18"/>
      <c r="AB1034" s="12" t="s">
        <v>936</v>
      </c>
      <c r="AC1034" s="13">
        <v>522</v>
      </c>
      <c r="AD1034" s="12" t="s">
        <v>3729</v>
      </c>
      <c r="AE1034" s="12" t="s">
        <v>3728</v>
      </c>
      <c r="AF1034" s="12" t="s">
        <v>3727</v>
      </c>
      <c r="AG1034" s="12" t="s">
        <v>3726</v>
      </c>
      <c r="AH1034" s="12"/>
      <c r="AI1034" s="12" t="s">
        <v>3702</v>
      </c>
      <c r="AJ1034" s="12" t="s">
        <v>3306</v>
      </c>
      <c r="AK1034" s="12" t="s">
        <v>3305</v>
      </c>
      <c r="AL1034" s="12" t="s">
        <v>3725</v>
      </c>
    </row>
    <row r="1035" spans="1:38" hidden="1" x14ac:dyDescent="0.25">
      <c r="A1035" s="17">
        <v>800170433</v>
      </c>
      <c r="B1035" s="14">
        <v>83922</v>
      </c>
      <c r="C1035" s="12" t="s">
        <v>3702</v>
      </c>
      <c r="D1035" s="12" t="s">
        <v>3724</v>
      </c>
      <c r="E1035" s="12" t="s">
        <v>934</v>
      </c>
      <c r="F1035" s="3" t="s">
        <v>933</v>
      </c>
      <c r="G1035" s="12" t="s">
        <v>932</v>
      </c>
      <c r="H1035" s="12" t="s">
        <v>967</v>
      </c>
      <c r="I1035" s="12" t="s">
        <v>966</v>
      </c>
      <c r="J1035" s="12" t="s">
        <v>931</v>
      </c>
      <c r="K1035" s="12" t="s">
        <v>930</v>
      </c>
      <c r="L1035" s="12" t="s">
        <v>929</v>
      </c>
      <c r="M1035" s="4">
        <v>349748.4</v>
      </c>
      <c r="N1035" s="4">
        <v>0</v>
      </c>
      <c r="O1035" s="4">
        <v>349748.4</v>
      </c>
      <c r="P1035" s="4">
        <v>0.4</v>
      </c>
      <c r="Q1035" s="4">
        <v>349748</v>
      </c>
      <c r="R1035" s="68">
        <f t="shared" si="16"/>
        <v>0.99999885632071506</v>
      </c>
      <c r="S1035" s="3" t="s">
        <v>957</v>
      </c>
      <c r="T1035" s="12" t="s">
        <v>5989</v>
      </c>
      <c r="U1035" s="12" t="s">
        <v>956</v>
      </c>
      <c r="V1035" s="12" t="s">
        <v>927</v>
      </c>
      <c r="W1035" s="12" t="s">
        <v>955</v>
      </c>
      <c r="X1035" s="12" t="s">
        <v>954</v>
      </c>
      <c r="Y1035" s="12" t="s">
        <v>925</v>
      </c>
      <c r="Z1035" s="12" t="s">
        <v>953</v>
      </c>
      <c r="AA1035" s="12" t="s">
        <v>952</v>
      </c>
      <c r="AB1035" s="12" t="s">
        <v>936</v>
      </c>
      <c r="AC1035" s="13">
        <v>522</v>
      </c>
      <c r="AD1035" s="12" t="s">
        <v>3723</v>
      </c>
      <c r="AE1035" s="12" t="s">
        <v>3722</v>
      </c>
      <c r="AF1035" s="12" t="s">
        <v>3721</v>
      </c>
      <c r="AG1035" s="12" t="s">
        <v>3720</v>
      </c>
      <c r="AH1035" s="12"/>
      <c r="AI1035" s="12" t="s">
        <v>3702</v>
      </c>
      <c r="AJ1035" s="12" t="s">
        <v>3306</v>
      </c>
      <c r="AK1035" s="12" t="s">
        <v>3305</v>
      </c>
      <c r="AL1035" s="12" t="s">
        <v>3719</v>
      </c>
    </row>
    <row r="1036" spans="1:38" hidden="1" x14ac:dyDescent="0.25">
      <c r="A1036" s="17">
        <v>900360373</v>
      </c>
      <c r="B1036" s="14">
        <v>84022</v>
      </c>
      <c r="C1036" s="12" t="s">
        <v>3713</v>
      </c>
      <c r="D1036" s="12" t="s">
        <v>3718</v>
      </c>
      <c r="E1036" s="12" t="s">
        <v>934</v>
      </c>
      <c r="F1036" s="3" t="s">
        <v>933</v>
      </c>
      <c r="G1036" s="12" t="s">
        <v>932</v>
      </c>
      <c r="H1036" s="12" t="s">
        <v>2336</v>
      </c>
      <c r="I1036" s="12" t="s">
        <v>2335</v>
      </c>
      <c r="J1036" s="12" t="s">
        <v>931</v>
      </c>
      <c r="K1036" s="12" t="s">
        <v>930</v>
      </c>
      <c r="L1036" s="12" t="s">
        <v>929</v>
      </c>
      <c r="M1036" s="4">
        <v>125128500</v>
      </c>
      <c r="N1036" s="4">
        <v>0</v>
      </c>
      <c r="O1036" s="4">
        <v>125128500</v>
      </c>
      <c r="P1036" s="4">
        <v>44490133</v>
      </c>
      <c r="Q1036" s="4">
        <v>80638367</v>
      </c>
      <c r="R1036" s="68">
        <f t="shared" si="16"/>
        <v>0.64444444710837256</v>
      </c>
      <c r="S1036" s="3" t="s">
        <v>957</v>
      </c>
      <c r="T1036" s="12" t="s">
        <v>7161</v>
      </c>
      <c r="U1036" s="12" t="s">
        <v>3717</v>
      </c>
      <c r="V1036" s="12" t="s">
        <v>927</v>
      </c>
      <c r="W1036" s="12" t="s">
        <v>955</v>
      </c>
      <c r="X1036" s="12" t="s">
        <v>3716</v>
      </c>
      <c r="Y1036" s="12" t="s">
        <v>925</v>
      </c>
      <c r="Z1036" s="12" t="s">
        <v>924</v>
      </c>
      <c r="AA1036" s="12" t="s">
        <v>923</v>
      </c>
      <c r="AB1036" s="12" t="s">
        <v>3715</v>
      </c>
      <c r="AC1036" s="13">
        <v>47922</v>
      </c>
      <c r="AD1036" s="12" t="s">
        <v>3714</v>
      </c>
      <c r="AE1036" s="12" t="s">
        <v>7160</v>
      </c>
      <c r="AF1036" s="12" t="s">
        <v>7159</v>
      </c>
      <c r="AG1036" s="12" t="s">
        <v>7158</v>
      </c>
      <c r="AH1036" s="12"/>
      <c r="AI1036" s="12" t="s">
        <v>3713</v>
      </c>
      <c r="AJ1036" s="12" t="s">
        <v>2332</v>
      </c>
      <c r="AK1036" s="12" t="s">
        <v>3712</v>
      </c>
      <c r="AL1036" s="12" t="s">
        <v>3711</v>
      </c>
    </row>
    <row r="1037" spans="1:38" hidden="1" x14ac:dyDescent="0.25">
      <c r="A1037" s="17">
        <v>830021022</v>
      </c>
      <c r="B1037" s="14">
        <v>84222</v>
      </c>
      <c r="C1037" s="12" t="s">
        <v>3697</v>
      </c>
      <c r="D1037" s="12" t="s">
        <v>3709</v>
      </c>
      <c r="E1037" s="12" t="s">
        <v>934</v>
      </c>
      <c r="F1037" s="3" t="s">
        <v>933</v>
      </c>
      <c r="G1037" s="12" t="s">
        <v>932</v>
      </c>
      <c r="H1037" s="12" t="s">
        <v>3708</v>
      </c>
      <c r="I1037" s="12" t="s">
        <v>3707</v>
      </c>
      <c r="J1037" s="12" t="s">
        <v>931</v>
      </c>
      <c r="K1037" s="12" t="s">
        <v>930</v>
      </c>
      <c r="L1037" s="12" t="s">
        <v>929</v>
      </c>
      <c r="M1037" s="4">
        <v>33761146</v>
      </c>
      <c r="N1037" s="4">
        <v>0</v>
      </c>
      <c r="O1037" s="4">
        <v>33761146</v>
      </c>
      <c r="P1037" s="4">
        <v>0</v>
      </c>
      <c r="Q1037" s="4">
        <v>33761146</v>
      </c>
      <c r="R1037" s="68">
        <f t="shared" si="16"/>
        <v>1</v>
      </c>
      <c r="S1037" s="3" t="s">
        <v>957</v>
      </c>
      <c r="T1037" s="12" t="s">
        <v>7157</v>
      </c>
      <c r="U1037" s="12" t="s">
        <v>907</v>
      </c>
      <c r="V1037" s="12" t="s">
        <v>927</v>
      </c>
      <c r="W1037" s="12" t="s">
        <v>926</v>
      </c>
      <c r="X1037" s="12" t="s">
        <v>3706</v>
      </c>
      <c r="Y1037" s="12" t="s">
        <v>925</v>
      </c>
      <c r="Z1037" s="12" t="s">
        <v>924</v>
      </c>
      <c r="AA1037" s="12" t="s">
        <v>923</v>
      </c>
      <c r="AB1037" s="12" t="s">
        <v>3705</v>
      </c>
      <c r="AC1037" s="13">
        <v>48222</v>
      </c>
      <c r="AD1037" s="12" t="s">
        <v>2932</v>
      </c>
      <c r="AE1037" s="12" t="s">
        <v>7156</v>
      </c>
      <c r="AF1037" s="12" t="s">
        <v>7155</v>
      </c>
      <c r="AG1037" s="12" t="s">
        <v>7154</v>
      </c>
      <c r="AH1037" s="12"/>
      <c r="AI1037" s="12" t="s">
        <v>3697</v>
      </c>
      <c r="AJ1037" s="12" t="s">
        <v>2741</v>
      </c>
      <c r="AK1037" s="12" t="s">
        <v>3704</v>
      </c>
      <c r="AL1037" s="12" t="s">
        <v>3703</v>
      </c>
    </row>
    <row r="1038" spans="1:38" hidden="1" x14ac:dyDescent="0.25">
      <c r="A1038" s="17">
        <v>800170433</v>
      </c>
      <c r="B1038" s="14">
        <v>84622</v>
      </c>
      <c r="C1038" s="12" t="s">
        <v>3697</v>
      </c>
      <c r="D1038" s="12" t="s">
        <v>3701</v>
      </c>
      <c r="E1038" s="12" t="s">
        <v>934</v>
      </c>
      <c r="F1038" s="3" t="s">
        <v>933</v>
      </c>
      <c r="G1038" s="12" t="s">
        <v>932</v>
      </c>
      <c r="H1038" s="12" t="s">
        <v>967</v>
      </c>
      <c r="I1038" s="12" t="s">
        <v>966</v>
      </c>
      <c r="J1038" s="12" t="s">
        <v>931</v>
      </c>
      <c r="K1038" s="12" t="s">
        <v>930</v>
      </c>
      <c r="L1038" s="12" t="s">
        <v>929</v>
      </c>
      <c r="M1038" s="4">
        <v>409360</v>
      </c>
      <c r="N1038" s="4">
        <v>0</v>
      </c>
      <c r="O1038" s="4">
        <v>409360</v>
      </c>
      <c r="P1038" s="4">
        <v>0</v>
      </c>
      <c r="Q1038" s="4">
        <v>409360</v>
      </c>
      <c r="R1038" s="68">
        <f t="shared" si="16"/>
        <v>1</v>
      </c>
      <c r="S1038" s="3" t="s">
        <v>957</v>
      </c>
      <c r="T1038" s="12" t="s">
        <v>5989</v>
      </c>
      <c r="U1038" s="12" t="s">
        <v>956</v>
      </c>
      <c r="V1038" s="12" t="s">
        <v>927</v>
      </c>
      <c r="W1038" s="12" t="s">
        <v>955</v>
      </c>
      <c r="X1038" s="12" t="s">
        <v>954</v>
      </c>
      <c r="Y1038" s="12" t="s">
        <v>925</v>
      </c>
      <c r="Z1038" s="12" t="s">
        <v>953</v>
      </c>
      <c r="AA1038" s="12" t="s">
        <v>952</v>
      </c>
      <c r="AB1038" s="12" t="s">
        <v>936</v>
      </c>
      <c r="AC1038" s="13">
        <v>522</v>
      </c>
      <c r="AD1038" s="12" t="s">
        <v>3700</v>
      </c>
      <c r="AE1038" s="12" t="s">
        <v>3699</v>
      </c>
      <c r="AF1038" s="12" t="s">
        <v>3592</v>
      </c>
      <c r="AG1038" s="12" t="s">
        <v>3698</v>
      </c>
      <c r="AH1038" s="12"/>
      <c r="AI1038" s="12" t="s">
        <v>3697</v>
      </c>
      <c r="AJ1038" s="12" t="s">
        <v>950</v>
      </c>
      <c r="AK1038" s="12" t="s">
        <v>3696</v>
      </c>
      <c r="AL1038" s="12" t="s">
        <v>3695</v>
      </c>
    </row>
    <row r="1039" spans="1:38" hidden="1" x14ac:dyDescent="0.25">
      <c r="A1039" s="17">
        <v>800170433</v>
      </c>
      <c r="B1039" s="14">
        <v>84622</v>
      </c>
      <c r="C1039" s="12" t="s">
        <v>3697</v>
      </c>
      <c r="D1039" s="12" t="s">
        <v>3701</v>
      </c>
      <c r="E1039" s="12" t="s">
        <v>934</v>
      </c>
      <c r="F1039" s="3" t="s">
        <v>933</v>
      </c>
      <c r="G1039" s="12" t="s">
        <v>932</v>
      </c>
      <c r="H1039" s="12" t="s">
        <v>977</v>
      </c>
      <c r="I1039" s="12" t="s">
        <v>976</v>
      </c>
      <c r="J1039" s="12" t="s">
        <v>931</v>
      </c>
      <c r="K1039" s="12" t="s">
        <v>930</v>
      </c>
      <c r="L1039" s="12" t="s">
        <v>929</v>
      </c>
      <c r="M1039" s="4">
        <v>16975</v>
      </c>
      <c r="N1039" s="4">
        <v>0</v>
      </c>
      <c r="O1039" s="4">
        <v>16975</v>
      </c>
      <c r="P1039" s="4">
        <v>0</v>
      </c>
      <c r="Q1039" s="4">
        <v>16975</v>
      </c>
      <c r="R1039" s="68">
        <f t="shared" si="16"/>
        <v>1</v>
      </c>
      <c r="S1039" s="3" t="s">
        <v>957</v>
      </c>
      <c r="T1039" s="12" t="s">
        <v>5989</v>
      </c>
      <c r="U1039" s="12" t="s">
        <v>956</v>
      </c>
      <c r="V1039" s="12" t="s">
        <v>927</v>
      </c>
      <c r="W1039" s="12" t="s">
        <v>955</v>
      </c>
      <c r="X1039" s="12" t="s">
        <v>954</v>
      </c>
      <c r="Y1039" s="12" t="s">
        <v>925</v>
      </c>
      <c r="Z1039" s="12" t="s">
        <v>953</v>
      </c>
      <c r="AA1039" s="12" t="s">
        <v>952</v>
      </c>
      <c r="AB1039" s="12" t="s">
        <v>936</v>
      </c>
      <c r="AC1039" s="13">
        <v>522</v>
      </c>
      <c r="AD1039" s="12" t="s">
        <v>3700</v>
      </c>
      <c r="AE1039" s="12" t="s">
        <v>3699</v>
      </c>
      <c r="AF1039" s="12" t="s">
        <v>3592</v>
      </c>
      <c r="AG1039" s="12" t="s">
        <v>3698</v>
      </c>
      <c r="AH1039" s="12"/>
      <c r="AI1039" s="12" t="s">
        <v>3697</v>
      </c>
      <c r="AJ1039" s="12" t="s">
        <v>950</v>
      </c>
      <c r="AK1039" s="12" t="s">
        <v>3696</v>
      </c>
      <c r="AL1039" s="12" t="s">
        <v>3695</v>
      </c>
    </row>
    <row r="1040" spans="1:38" hidden="1" x14ac:dyDescent="0.25">
      <c r="A1040" s="17">
        <v>800170433</v>
      </c>
      <c r="B1040" s="14">
        <v>84622</v>
      </c>
      <c r="C1040" s="12" t="s">
        <v>3697</v>
      </c>
      <c r="D1040" s="12" t="s">
        <v>3701</v>
      </c>
      <c r="E1040" s="12" t="s">
        <v>934</v>
      </c>
      <c r="F1040" s="3" t="s">
        <v>933</v>
      </c>
      <c r="G1040" s="12" t="s">
        <v>932</v>
      </c>
      <c r="H1040" s="12" t="s">
        <v>3303</v>
      </c>
      <c r="I1040" s="12" t="s">
        <v>3302</v>
      </c>
      <c r="J1040" s="12" t="s">
        <v>931</v>
      </c>
      <c r="K1040" s="12" t="s">
        <v>930</v>
      </c>
      <c r="L1040" s="12" t="s">
        <v>929</v>
      </c>
      <c r="M1040" s="4">
        <v>27340</v>
      </c>
      <c r="N1040" s="4">
        <v>0</v>
      </c>
      <c r="O1040" s="4">
        <v>27340</v>
      </c>
      <c r="P1040" s="4">
        <v>0</v>
      </c>
      <c r="Q1040" s="4">
        <v>27340</v>
      </c>
      <c r="R1040" s="68">
        <f t="shared" si="16"/>
        <v>1</v>
      </c>
      <c r="S1040" s="3" t="s">
        <v>957</v>
      </c>
      <c r="T1040" s="12" t="s">
        <v>5989</v>
      </c>
      <c r="U1040" s="12" t="s">
        <v>956</v>
      </c>
      <c r="V1040" s="12" t="s">
        <v>927</v>
      </c>
      <c r="W1040" s="12" t="s">
        <v>955</v>
      </c>
      <c r="X1040" s="12" t="s">
        <v>954</v>
      </c>
      <c r="Y1040" s="12" t="s">
        <v>925</v>
      </c>
      <c r="Z1040" s="12" t="s">
        <v>953</v>
      </c>
      <c r="AA1040" s="12" t="s">
        <v>952</v>
      </c>
      <c r="AB1040" s="12" t="s">
        <v>936</v>
      </c>
      <c r="AC1040" s="13">
        <v>522</v>
      </c>
      <c r="AD1040" s="12" t="s">
        <v>3700</v>
      </c>
      <c r="AE1040" s="12" t="s">
        <v>3699</v>
      </c>
      <c r="AF1040" s="12" t="s">
        <v>3592</v>
      </c>
      <c r="AG1040" s="12" t="s">
        <v>3698</v>
      </c>
      <c r="AH1040" s="12"/>
      <c r="AI1040" s="12" t="s">
        <v>3697</v>
      </c>
      <c r="AJ1040" s="12" t="s">
        <v>950</v>
      </c>
      <c r="AK1040" s="12" t="s">
        <v>3696</v>
      </c>
      <c r="AL1040" s="12" t="s">
        <v>3695</v>
      </c>
    </row>
    <row r="1041" spans="1:38" hidden="1" x14ac:dyDescent="0.25">
      <c r="A1041" s="17">
        <v>830113831</v>
      </c>
      <c r="B1041" s="14">
        <v>84722</v>
      </c>
      <c r="C1041" s="12" t="s">
        <v>3448</v>
      </c>
      <c r="D1041" s="12" t="s">
        <v>3694</v>
      </c>
      <c r="E1041" s="12" t="s">
        <v>934</v>
      </c>
      <c r="F1041" s="3" t="s">
        <v>933</v>
      </c>
      <c r="G1041" s="12" t="s">
        <v>932</v>
      </c>
      <c r="H1041" s="12" t="s">
        <v>3580</v>
      </c>
      <c r="I1041" s="12" t="s">
        <v>3579</v>
      </c>
      <c r="J1041" s="12" t="s">
        <v>931</v>
      </c>
      <c r="K1041" s="12" t="s">
        <v>930</v>
      </c>
      <c r="L1041" s="12" t="s">
        <v>929</v>
      </c>
      <c r="M1041" s="4">
        <v>6196600</v>
      </c>
      <c r="N1041" s="4">
        <v>0</v>
      </c>
      <c r="O1041" s="4">
        <v>6196600</v>
      </c>
      <c r="P1041" s="4">
        <v>0</v>
      </c>
      <c r="Q1041" s="4">
        <v>6196600</v>
      </c>
      <c r="R1041" s="68">
        <f t="shared" si="16"/>
        <v>1</v>
      </c>
      <c r="S1041" s="3" t="s">
        <v>957</v>
      </c>
      <c r="T1041" s="12" t="s">
        <v>6183</v>
      </c>
      <c r="U1041" s="12" t="s">
        <v>3693</v>
      </c>
      <c r="V1041" s="12" t="s">
        <v>3555</v>
      </c>
      <c r="W1041" s="18"/>
      <c r="X1041" s="18"/>
      <c r="Y1041" s="18"/>
      <c r="Z1041" s="18"/>
      <c r="AA1041" s="18"/>
      <c r="AB1041" s="12" t="s">
        <v>936</v>
      </c>
      <c r="AC1041" s="13">
        <v>522</v>
      </c>
      <c r="AD1041" s="12" t="s">
        <v>3692</v>
      </c>
      <c r="AE1041" s="12" t="s">
        <v>3691</v>
      </c>
      <c r="AF1041" s="12" t="s">
        <v>3690</v>
      </c>
      <c r="AG1041" s="12" t="s">
        <v>3689</v>
      </c>
      <c r="AH1041" s="12"/>
      <c r="AI1041" s="12" t="s">
        <v>3448</v>
      </c>
      <c r="AJ1041" s="12" t="s">
        <v>950</v>
      </c>
      <c r="AK1041" s="12" t="s">
        <v>3567</v>
      </c>
      <c r="AL1041" s="12" t="s">
        <v>3573</v>
      </c>
    </row>
    <row r="1042" spans="1:38" hidden="1" x14ac:dyDescent="0.25">
      <c r="A1042" s="17">
        <v>860011153</v>
      </c>
      <c r="B1042" s="14">
        <v>84822</v>
      </c>
      <c r="C1042" s="12" t="s">
        <v>3448</v>
      </c>
      <c r="D1042" s="12" t="s">
        <v>3688</v>
      </c>
      <c r="E1042" s="12" t="s">
        <v>934</v>
      </c>
      <c r="F1042" s="3" t="s">
        <v>933</v>
      </c>
      <c r="G1042" s="12" t="s">
        <v>932</v>
      </c>
      <c r="H1042" s="12" t="s">
        <v>3687</v>
      </c>
      <c r="I1042" s="12" t="s">
        <v>3686</v>
      </c>
      <c r="J1042" s="12" t="s">
        <v>931</v>
      </c>
      <c r="K1042" s="12" t="s">
        <v>930</v>
      </c>
      <c r="L1042" s="12" t="s">
        <v>929</v>
      </c>
      <c r="M1042" s="4">
        <v>5779600</v>
      </c>
      <c r="N1042" s="4">
        <v>0</v>
      </c>
      <c r="O1042" s="4">
        <v>5779600</v>
      </c>
      <c r="P1042" s="4">
        <v>0</v>
      </c>
      <c r="Q1042" s="4">
        <v>5779600</v>
      </c>
      <c r="R1042" s="68">
        <f t="shared" si="16"/>
        <v>1</v>
      </c>
      <c r="S1042" s="3" t="s">
        <v>957</v>
      </c>
      <c r="T1042" s="12" t="s">
        <v>6178</v>
      </c>
      <c r="U1042" s="12" t="s">
        <v>3556</v>
      </c>
      <c r="V1042" s="12" t="s">
        <v>3555</v>
      </c>
      <c r="W1042" s="18"/>
      <c r="X1042" s="18"/>
      <c r="Y1042" s="18"/>
      <c r="Z1042" s="18"/>
      <c r="AA1042" s="18"/>
      <c r="AB1042" s="12" t="s">
        <v>936</v>
      </c>
      <c r="AC1042" s="13">
        <v>522</v>
      </c>
      <c r="AD1042" s="12" t="s">
        <v>3685</v>
      </c>
      <c r="AE1042" s="12" t="s">
        <v>3684</v>
      </c>
      <c r="AF1042" s="12" t="s">
        <v>3683</v>
      </c>
      <c r="AG1042" s="12" t="s">
        <v>3682</v>
      </c>
      <c r="AH1042" s="12"/>
      <c r="AI1042" s="12" t="s">
        <v>3448</v>
      </c>
      <c r="AJ1042" s="12" t="s">
        <v>950</v>
      </c>
      <c r="AK1042" s="12" t="s">
        <v>3567</v>
      </c>
      <c r="AL1042" s="12" t="s">
        <v>3573</v>
      </c>
    </row>
    <row r="1043" spans="1:38" hidden="1" x14ac:dyDescent="0.25">
      <c r="A1043" s="17">
        <v>900298372</v>
      </c>
      <c r="B1043" s="14">
        <v>84922</v>
      </c>
      <c r="C1043" s="12" t="s">
        <v>3448</v>
      </c>
      <c r="D1043" s="12" t="s">
        <v>3681</v>
      </c>
      <c r="E1043" s="12" t="s">
        <v>934</v>
      </c>
      <c r="F1043" s="3" t="s">
        <v>933</v>
      </c>
      <c r="G1043" s="12" t="s">
        <v>932</v>
      </c>
      <c r="H1043" s="12" t="s">
        <v>3580</v>
      </c>
      <c r="I1043" s="12" t="s">
        <v>3579</v>
      </c>
      <c r="J1043" s="12" t="s">
        <v>931</v>
      </c>
      <c r="K1043" s="12" t="s">
        <v>930</v>
      </c>
      <c r="L1043" s="12" t="s">
        <v>929</v>
      </c>
      <c r="M1043" s="4">
        <v>182200</v>
      </c>
      <c r="N1043" s="4">
        <v>0</v>
      </c>
      <c r="O1043" s="4">
        <v>182200</v>
      </c>
      <c r="P1043" s="4">
        <v>0</v>
      </c>
      <c r="Q1043" s="4">
        <v>182200</v>
      </c>
      <c r="R1043" s="68">
        <f t="shared" si="16"/>
        <v>1</v>
      </c>
      <c r="S1043" s="3" t="s">
        <v>957</v>
      </c>
      <c r="T1043" s="12" t="s">
        <v>6173</v>
      </c>
      <c r="U1043" s="12" t="s">
        <v>3680</v>
      </c>
      <c r="V1043" s="12" t="s">
        <v>3555</v>
      </c>
      <c r="W1043" s="18"/>
      <c r="X1043" s="18"/>
      <c r="Y1043" s="18"/>
      <c r="Z1043" s="18"/>
      <c r="AA1043" s="18"/>
      <c r="AB1043" s="12" t="s">
        <v>936</v>
      </c>
      <c r="AC1043" s="13">
        <v>522</v>
      </c>
      <c r="AD1043" s="12" t="s">
        <v>2946</v>
      </c>
      <c r="AE1043" s="12" t="s">
        <v>3679</v>
      </c>
      <c r="AF1043" s="12" t="s">
        <v>3570</v>
      </c>
      <c r="AG1043" s="12" t="s">
        <v>3678</v>
      </c>
      <c r="AH1043" s="12"/>
      <c r="AI1043" s="12" t="s">
        <v>3448</v>
      </c>
      <c r="AJ1043" s="12" t="s">
        <v>950</v>
      </c>
      <c r="AK1043" s="12" t="s">
        <v>3567</v>
      </c>
      <c r="AL1043" s="12" t="s">
        <v>3573</v>
      </c>
    </row>
    <row r="1044" spans="1:38" hidden="1" x14ac:dyDescent="0.25">
      <c r="A1044" s="17">
        <v>800227940</v>
      </c>
      <c r="B1044" s="14">
        <v>85022</v>
      </c>
      <c r="C1044" s="12" t="s">
        <v>3448</v>
      </c>
      <c r="D1044" s="12" t="s">
        <v>3677</v>
      </c>
      <c r="E1044" s="12" t="s">
        <v>934</v>
      </c>
      <c r="F1044" s="3" t="s">
        <v>933</v>
      </c>
      <c r="G1044" s="12" t="s">
        <v>932</v>
      </c>
      <c r="H1044" s="12" t="s">
        <v>3588</v>
      </c>
      <c r="I1044" s="12" t="s">
        <v>3587</v>
      </c>
      <c r="J1044" s="12" t="s">
        <v>931</v>
      </c>
      <c r="K1044" s="12" t="s">
        <v>930</v>
      </c>
      <c r="L1044" s="12" t="s">
        <v>929</v>
      </c>
      <c r="M1044" s="4">
        <v>15284000</v>
      </c>
      <c r="N1044" s="4">
        <v>0</v>
      </c>
      <c r="O1044" s="4">
        <v>15284000</v>
      </c>
      <c r="P1044" s="4">
        <v>0</v>
      </c>
      <c r="Q1044" s="4">
        <v>15284000</v>
      </c>
      <c r="R1044" s="68">
        <f t="shared" si="16"/>
        <v>1</v>
      </c>
      <c r="S1044" s="3" t="s">
        <v>957</v>
      </c>
      <c r="T1044" s="12" t="s">
        <v>6168</v>
      </c>
      <c r="U1044" s="12" t="s">
        <v>3676</v>
      </c>
      <c r="V1044" s="12" t="s">
        <v>3555</v>
      </c>
      <c r="W1044" s="18"/>
      <c r="X1044" s="18"/>
      <c r="Y1044" s="18"/>
      <c r="Z1044" s="18"/>
      <c r="AA1044" s="18"/>
      <c r="AB1044" s="12" t="s">
        <v>936</v>
      </c>
      <c r="AC1044" s="13">
        <v>522</v>
      </c>
      <c r="AD1044" s="12" t="s">
        <v>3675</v>
      </c>
      <c r="AE1044" s="12" t="s">
        <v>3674</v>
      </c>
      <c r="AF1044" s="12" t="s">
        <v>3673</v>
      </c>
      <c r="AG1044" s="12" t="s">
        <v>3672</v>
      </c>
      <c r="AH1044" s="12"/>
      <c r="AI1044" s="12" t="s">
        <v>3448</v>
      </c>
      <c r="AJ1044" s="12" t="s">
        <v>950</v>
      </c>
      <c r="AK1044" s="12" t="s">
        <v>3567</v>
      </c>
      <c r="AL1044" s="12" t="s">
        <v>3573</v>
      </c>
    </row>
    <row r="1045" spans="1:38" hidden="1" x14ac:dyDescent="0.25">
      <c r="A1045" s="17">
        <v>900336004</v>
      </c>
      <c r="B1045" s="14">
        <v>85122</v>
      </c>
      <c r="C1045" s="12" t="s">
        <v>3448</v>
      </c>
      <c r="D1045" s="12" t="s">
        <v>3671</v>
      </c>
      <c r="E1045" s="12" t="s">
        <v>934</v>
      </c>
      <c r="F1045" s="3" t="s">
        <v>933</v>
      </c>
      <c r="G1045" s="12" t="s">
        <v>932</v>
      </c>
      <c r="H1045" s="12" t="s">
        <v>3588</v>
      </c>
      <c r="I1045" s="12" t="s">
        <v>3587</v>
      </c>
      <c r="J1045" s="12" t="s">
        <v>931</v>
      </c>
      <c r="K1045" s="12" t="s">
        <v>930</v>
      </c>
      <c r="L1045" s="12" t="s">
        <v>929</v>
      </c>
      <c r="M1045" s="4">
        <v>65050400</v>
      </c>
      <c r="N1045" s="4">
        <v>0</v>
      </c>
      <c r="O1045" s="4">
        <v>65050400</v>
      </c>
      <c r="P1045" s="4">
        <v>0</v>
      </c>
      <c r="Q1045" s="4">
        <v>65050400</v>
      </c>
      <c r="R1045" s="68">
        <f t="shared" si="16"/>
        <v>1</v>
      </c>
      <c r="S1045" s="3" t="s">
        <v>957</v>
      </c>
      <c r="T1045" s="12" t="s">
        <v>6163</v>
      </c>
      <c r="U1045" s="12" t="s">
        <v>3670</v>
      </c>
      <c r="V1045" s="12" t="s">
        <v>3555</v>
      </c>
      <c r="W1045" s="18"/>
      <c r="X1045" s="18"/>
      <c r="Y1045" s="18"/>
      <c r="Z1045" s="18"/>
      <c r="AA1045" s="18"/>
      <c r="AB1045" s="12" t="s">
        <v>936</v>
      </c>
      <c r="AC1045" s="13">
        <v>522</v>
      </c>
      <c r="AD1045" s="12" t="s">
        <v>3669</v>
      </c>
      <c r="AE1045" s="12" t="s">
        <v>3668</v>
      </c>
      <c r="AF1045" s="12" t="s">
        <v>3667</v>
      </c>
      <c r="AG1045" s="12" t="s">
        <v>3666</v>
      </c>
      <c r="AH1045" s="12"/>
      <c r="AI1045" s="12" t="s">
        <v>3448</v>
      </c>
      <c r="AJ1045" s="12" t="s">
        <v>950</v>
      </c>
      <c r="AK1045" s="12" t="s">
        <v>3567</v>
      </c>
      <c r="AL1045" s="12" t="s">
        <v>3573</v>
      </c>
    </row>
    <row r="1046" spans="1:38" hidden="1" x14ac:dyDescent="0.25">
      <c r="A1046" s="17">
        <v>860066942</v>
      </c>
      <c r="B1046" s="14">
        <v>85222</v>
      </c>
      <c r="C1046" s="12" t="s">
        <v>3448</v>
      </c>
      <c r="D1046" s="12" t="s">
        <v>3665</v>
      </c>
      <c r="E1046" s="12" t="s">
        <v>934</v>
      </c>
      <c r="F1046" s="3" t="s">
        <v>933</v>
      </c>
      <c r="G1046" s="12" t="s">
        <v>932</v>
      </c>
      <c r="H1046" s="12" t="s">
        <v>3580</v>
      </c>
      <c r="I1046" s="12" t="s">
        <v>3579</v>
      </c>
      <c r="J1046" s="12" t="s">
        <v>931</v>
      </c>
      <c r="K1046" s="12" t="s">
        <v>930</v>
      </c>
      <c r="L1046" s="12" t="s">
        <v>929</v>
      </c>
      <c r="M1046" s="4">
        <v>25567500</v>
      </c>
      <c r="N1046" s="4">
        <v>0</v>
      </c>
      <c r="O1046" s="4">
        <v>25567500</v>
      </c>
      <c r="P1046" s="4">
        <v>0</v>
      </c>
      <c r="Q1046" s="4">
        <v>25567500</v>
      </c>
      <c r="R1046" s="68">
        <f t="shared" si="16"/>
        <v>1</v>
      </c>
      <c r="S1046" s="3" t="s">
        <v>957</v>
      </c>
      <c r="T1046" s="12" t="s">
        <v>6133</v>
      </c>
      <c r="U1046" s="12" t="s">
        <v>3639</v>
      </c>
      <c r="V1046" s="12" t="s">
        <v>3555</v>
      </c>
      <c r="W1046" s="18"/>
      <c r="X1046" s="18"/>
      <c r="Y1046" s="18"/>
      <c r="Z1046" s="18"/>
      <c r="AA1046" s="18"/>
      <c r="AB1046" s="12" t="s">
        <v>936</v>
      </c>
      <c r="AC1046" s="13">
        <v>522</v>
      </c>
      <c r="AD1046" s="12" t="s">
        <v>3664</v>
      </c>
      <c r="AE1046" s="12" t="s">
        <v>3663</v>
      </c>
      <c r="AF1046" s="12" t="s">
        <v>3662</v>
      </c>
      <c r="AG1046" s="12" t="s">
        <v>3661</v>
      </c>
      <c r="AH1046" s="12"/>
      <c r="AI1046" s="12" t="s">
        <v>3448</v>
      </c>
      <c r="AJ1046" s="12" t="s">
        <v>950</v>
      </c>
      <c r="AK1046" s="12" t="s">
        <v>3567</v>
      </c>
      <c r="AL1046" s="12" t="s">
        <v>3573</v>
      </c>
    </row>
    <row r="1047" spans="1:38" hidden="1" x14ac:dyDescent="0.25">
      <c r="A1047" s="17">
        <v>830003564</v>
      </c>
      <c r="B1047" s="14">
        <v>85322</v>
      </c>
      <c r="C1047" s="12" t="s">
        <v>3448</v>
      </c>
      <c r="D1047" s="12" t="s">
        <v>3660</v>
      </c>
      <c r="E1047" s="12" t="s">
        <v>934</v>
      </c>
      <c r="F1047" s="3" t="s">
        <v>933</v>
      </c>
      <c r="G1047" s="12" t="s">
        <v>932</v>
      </c>
      <c r="H1047" s="12" t="s">
        <v>3580</v>
      </c>
      <c r="I1047" s="12" t="s">
        <v>3579</v>
      </c>
      <c r="J1047" s="12" t="s">
        <v>931</v>
      </c>
      <c r="K1047" s="12" t="s">
        <v>930</v>
      </c>
      <c r="L1047" s="12" t="s">
        <v>929</v>
      </c>
      <c r="M1047" s="4">
        <v>9713300</v>
      </c>
      <c r="N1047" s="4">
        <v>0</v>
      </c>
      <c r="O1047" s="4">
        <v>9713300</v>
      </c>
      <c r="P1047" s="4">
        <v>0</v>
      </c>
      <c r="Q1047" s="4">
        <v>9713300</v>
      </c>
      <c r="R1047" s="68">
        <f t="shared" si="16"/>
        <v>1</v>
      </c>
      <c r="S1047" s="3" t="s">
        <v>957</v>
      </c>
      <c r="T1047" s="12" t="s">
        <v>6148</v>
      </c>
      <c r="U1047" s="12" t="s">
        <v>3659</v>
      </c>
      <c r="V1047" s="12" t="s">
        <v>3555</v>
      </c>
      <c r="W1047" s="18"/>
      <c r="X1047" s="18"/>
      <c r="Y1047" s="18"/>
      <c r="Z1047" s="18"/>
      <c r="AA1047" s="18"/>
      <c r="AB1047" s="12" t="s">
        <v>936</v>
      </c>
      <c r="AC1047" s="13">
        <v>522</v>
      </c>
      <c r="AD1047" s="12" t="s">
        <v>2926</v>
      </c>
      <c r="AE1047" s="12" t="s">
        <v>3658</v>
      </c>
      <c r="AF1047" s="12" t="s">
        <v>3657</v>
      </c>
      <c r="AG1047" s="12" t="s">
        <v>3656</v>
      </c>
      <c r="AH1047" s="12"/>
      <c r="AI1047" s="12" t="s">
        <v>3448</v>
      </c>
      <c r="AJ1047" s="12" t="s">
        <v>950</v>
      </c>
      <c r="AK1047" s="12" t="s">
        <v>3567</v>
      </c>
      <c r="AL1047" s="12" t="s">
        <v>3573</v>
      </c>
    </row>
    <row r="1048" spans="1:38" hidden="1" x14ac:dyDescent="0.25">
      <c r="A1048" s="17">
        <v>901037916</v>
      </c>
      <c r="B1048" s="14">
        <v>85422</v>
      </c>
      <c r="C1048" s="12" t="s">
        <v>3448</v>
      </c>
      <c r="D1048" s="12" t="s">
        <v>3655</v>
      </c>
      <c r="E1048" s="12" t="s">
        <v>934</v>
      </c>
      <c r="F1048" s="3" t="s">
        <v>933</v>
      </c>
      <c r="G1048" s="12" t="s">
        <v>932</v>
      </c>
      <c r="H1048" s="12" t="s">
        <v>3580</v>
      </c>
      <c r="I1048" s="12" t="s">
        <v>3579</v>
      </c>
      <c r="J1048" s="12" t="s">
        <v>931</v>
      </c>
      <c r="K1048" s="12" t="s">
        <v>930</v>
      </c>
      <c r="L1048" s="12" t="s">
        <v>929</v>
      </c>
      <c r="M1048" s="4">
        <v>329700</v>
      </c>
      <c r="N1048" s="4">
        <v>0</v>
      </c>
      <c r="O1048" s="4">
        <v>329700</v>
      </c>
      <c r="P1048" s="4">
        <v>0</v>
      </c>
      <c r="Q1048" s="4">
        <v>329700</v>
      </c>
      <c r="R1048" s="68">
        <f t="shared" si="16"/>
        <v>1</v>
      </c>
      <c r="S1048" s="3" t="s">
        <v>957</v>
      </c>
      <c r="T1048" s="12" t="s">
        <v>6143</v>
      </c>
      <c r="U1048" s="12" t="s">
        <v>3654</v>
      </c>
      <c r="V1048" s="12" t="s">
        <v>3555</v>
      </c>
      <c r="W1048" s="18"/>
      <c r="X1048" s="18"/>
      <c r="Y1048" s="18"/>
      <c r="Z1048" s="18"/>
      <c r="AA1048" s="18"/>
      <c r="AB1048" s="12" t="s">
        <v>936</v>
      </c>
      <c r="AC1048" s="13">
        <v>522</v>
      </c>
      <c r="AD1048" s="12" t="s">
        <v>3653</v>
      </c>
      <c r="AE1048" s="12" t="s">
        <v>3652</v>
      </c>
      <c r="AF1048" s="12" t="s">
        <v>3651</v>
      </c>
      <c r="AG1048" s="12" t="s">
        <v>3650</v>
      </c>
      <c r="AH1048" s="12"/>
      <c r="AI1048" s="12" t="s">
        <v>3448</v>
      </c>
      <c r="AJ1048" s="12" t="s">
        <v>950</v>
      </c>
      <c r="AK1048" s="12" t="s">
        <v>3567</v>
      </c>
      <c r="AL1048" s="12" t="s">
        <v>3573</v>
      </c>
    </row>
    <row r="1049" spans="1:38" hidden="1" x14ac:dyDescent="0.25">
      <c r="A1049" s="17">
        <v>900156264</v>
      </c>
      <c r="B1049" s="14">
        <v>85522</v>
      </c>
      <c r="C1049" s="12" t="s">
        <v>3448</v>
      </c>
      <c r="D1049" s="12" t="s">
        <v>3649</v>
      </c>
      <c r="E1049" s="12" t="s">
        <v>934</v>
      </c>
      <c r="F1049" s="3" t="s">
        <v>933</v>
      </c>
      <c r="G1049" s="12" t="s">
        <v>932</v>
      </c>
      <c r="H1049" s="12" t="s">
        <v>3580</v>
      </c>
      <c r="I1049" s="12" t="s">
        <v>3579</v>
      </c>
      <c r="J1049" s="12" t="s">
        <v>931</v>
      </c>
      <c r="K1049" s="12" t="s">
        <v>930</v>
      </c>
      <c r="L1049" s="12" t="s">
        <v>929</v>
      </c>
      <c r="M1049" s="4">
        <v>2952900</v>
      </c>
      <c r="N1049" s="4">
        <v>0</v>
      </c>
      <c r="O1049" s="4">
        <v>2952900</v>
      </c>
      <c r="P1049" s="4">
        <v>0</v>
      </c>
      <c r="Q1049" s="4">
        <v>2952900</v>
      </c>
      <c r="R1049" s="68">
        <f t="shared" si="16"/>
        <v>1</v>
      </c>
      <c r="S1049" s="3" t="s">
        <v>957</v>
      </c>
      <c r="T1049" s="12" t="s">
        <v>6138</v>
      </c>
      <c r="U1049" s="12" t="s">
        <v>3648</v>
      </c>
      <c r="V1049" s="12" t="s">
        <v>3555</v>
      </c>
      <c r="W1049" s="18"/>
      <c r="X1049" s="18"/>
      <c r="Y1049" s="18"/>
      <c r="Z1049" s="18"/>
      <c r="AA1049" s="18"/>
      <c r="AB1049" s="12" t="s">
        <v>936</v>
      </c>
      <c r="AC1049" s="13">
        <v>522</v>
      </c>
      <c r="AD1049" s="12" t="s">
        <v>3647</v>
      </c>
      <c r="AE1049" s="12" t="s">
        <v>3646</v>
      </c>
      <c r="AF1049" s="12" t="s">
        <v>3645</v>
      </c>
      <c r="AG1049" s="12" t="s">
        <v>3644</v>
      </c>
      <c r="AH1049" s="12"/>
      <c r="AI1049" s="12" t="s">
        <v>3448</v>
      </c>
      <c r="AJ1049" s="12" t="s">
        <v>950</v>
      </c>
      <c r="AK1049" s="12" t="s">
        <v>3567</v>
      </c>
      <c r="AL1049" s="12" t="s">
        <v>3643</v>
      </c>
    </row>
    <row r="1050" spans="1:38" hidden="1" x14ac:dyDescent="0.25">
      <c r="A1050" s="17">
        <v>860066942</v>
      </c>
      <c r="B1050" s="14">
        <v>85622</v>
      </c>
      <c r="C1050" s="12" t="s">
        <v>3448</v>
      </c>
      <c r="D1050" s="12" t="s">
        <v>3642</v>
      </c>
      <c r="E1050" s="12" t="s">
        <v>934</v>
      </c>
      <c r="F1050" s="3" t="s">
        <v>933</v>
      </c>
      <c r="G1050" s="12" t="s">
        <v>932</v>
      </c>
      <c r="H1050" s="12" t="s">
        <v>3641</v>
      </c>
      <c r="I1050" s="12" t="s">
        <v>3640</v>
      </c>
      <c r="J1050" s="12" t="s">
        <v>931</v>
      </c>
      <c r="K1050" s="12" t="s">
        <v>930</v>
      </c>
      <c r="L1050" s="12" t="s">
        <v>929</v>
      </c>
      <c r="M1050" s="4">
        <v>43155500</v>
      </c>
      <c r="N1050" s="4">
        <v>0</v>
      </c>
      <c r="O1050" s="4">
        <v>43155500</v>
      </c>
      <c r="P1050" s="4">
        <v>0</v>
      </c>
      <c r="Q1050" s="4">
        <v>43155500</v>
      </c>
      <c r="R1050" s="68">
        <f t="shared" si="16"/>
        <v>1</v>
      </c>
      <c r="S1050" s="3" t="s">
        <v>957</v>
      </c>
      <c r="T1050" s="12" t="s">
        <v>6133</v>
      </c>
      <c r="U1050" s="12" t="s">
        <v>3639</v>
      </c>
      <c r="V1050" s="12" t="s">
        <v>3555</v>
      </c>
      <c r="W1050" s="18"/>
      <c r="X1050" s="18"/>
      <c r="Y1050" s="18"/>
      <c r="Z1050" s="18"/>
      <c r="AA1050" s="18"/>
      <c r="AB1050" s="12" t="s">
        <v>936</v>
      </c>
      <c r="AC1050" s="13">
        <v>522</v>
      </c>
      <c r="AD1050" s="12" t="s">
        <v>3014</v>
      </c>
      <c r="AE1050" s="12" t="s">
        <v>3638</v>
      </c>
      <c r="AF1050" s="12" t="s">
        <v>3637</v>
      </c>
      <c r="AG1050" s="12" t="s">
        <v>3636</v>
      </c>
      <c r="AH1050" s="12"/>
      <c r="AI1050" s="12" t="s">
        <v>3448</v>
      </c>
      <c r="AJ1050" s="12" t="s">
        <v>950</v>
      </c>
      <c r="AK1050" s="12" t="s">
        <v>3567</v>
      </c>
      <c r="AL1050" s="12" t="s">
        <v>3573</v>
      </c>
    </row>
    <row r="1051" spans="1:38" hidden="1" x14ac:dyDescent="0.25">
      <c r="A1051" s="17">
        <v>899999034</v>
      </c>
      <c r="B1051" s="14">
        <v>85722</v>
      </c>
      <c r="C1051" s="12" t="s">
        <v>3448</v>
      </c>
      <c r="D1051" s="12" t="s">
        <v>3635</v>
      </c>
      <c r="E1051" s="12" t="s">
        <v>934</v>
      </c>
      <c r="F1051" s="3" t="s">
        <v>933</v>
      </c>
      <c r="G1051" s="12" t="s">
        <v>932</v>
      </c>
      <c r="H1051" s="12" t="s">
        <v>3634</v>
      </c>
      <c r="I1051" s="12" t="s">
        <v>3633</v>
      </c>
      <c r="J1051" s="12" t="s">
        <v>931</v>
      </c>
      <c r="K1051" s="12" t="s">
        <v>930</v>
      </c>
      <c r="L1051" s="12" t="s">
        <v>929</v>
      </c>
      <c r="M1051" s="4">
        <v>21584700</v>
      </c>
      <c r="N1051" s="4">
        <v>0</v>
      </c>
      <c r="O1051" s="4">
        <v>21584700</v>
      </c>
      <c r="P1051" s="4">
        <v>0</v>
      </c>
      <c r="Q1051" s="4">
        <v>21584700</v>
      </c>
      <c r="R1051" s="68">
        <f t="shared" si="16"/>
        <v>1</v>
      </c>
      <c r="S1051" s="3" t="s">
        <v>957</v>
      </c>
      <c r="T1051" s="12" t="s">
        <v>6128</v>
      </c>
      <c r="U1051" s="12" t="s">
        <v>3632</v>
      </c>
      <c r="V1051" s="12" t="s">
        <v>3555</v>
      </c>
      <c r="W1051" s="18"/>
      <c r="X1051" s="18"/>
      <c r="Y1051" s="18"/>
      <c r="Z1051" s="18"/>
      <c r="AA1051" s="18"/>
      <c r="AB1051" s="12" t="s">
        <v>936</v>
      </c>
      <c r="AC1051" s="13">
        <v>522</v>
      </c>
      <c r="AD1051" s="12" t="s">
        <v>3631</v>
      </c>
      <c r="AE1051" s="12" t="s">
        <v>3630</v>
      </c>
      <c r="AF1051" s="12" t="s">
        <v>3629</v>
      </c>
      <c r="AG1051" s="12" t="s">
        <v>3628</v>
      </c>
      <c r="AH1051" s="12"/>
      <c r="AI1051" s="12" t="s">
        <v>3448</v>
      </c>
      <c r="AJ1051" s="12" t="s">
        <v>950</v>
      </c>
      <c r="AK1051" s="12" t="s">
        <v>3567</v>
      </c>
      <c r="AL1051" s="12" t="s">
        <v>3573</v>
      </c>
    </row>
    <row r="1052" spans="1:38" hidden="1" x14ac:dyDescent="0.25">
      <c r="A1052" s="17">
        <v>899999239</v>
      </c>
      <c r="B1052" s="14">
        <v>85822</v>
      </c>
      <c r="C1052" s="12" t="s">
        <v>3448</v>
      </c>
      <c r="D1052" s="12" t="s">
        <v>3627</v>
      </c>
      <c r="E1052" s="12" t="s">
        <v>934</v>
      </c>
      <c r="F1052" s="3" t="s">
        <v>933</v>
      </c>
      <c r="G1052" s="12" t="s">
        <v>932</v>
      </c>
      <c r="H1052" s="12" t="s">
        <v>3626</v>
      </c>
      <c r="I1052" s="12" t="s">
        <v>3625</v>
      </c>
      <c r="J1052" s="12" t="s">
        <v>931</v>
      </c>
      <c r="K1052" s="12" t="s">
        <v>930</v>
      </c>
      <c r="L1052" s="12" t="s">
        <v>929</v>
      </c>
      <c r="M1052" s="4">
        <v>32370700</v>
      </c>
      <c r="N1052" s="4">
        <v>0</v>
      </c>
      <c r="O1052" s="4">
        <v>32370700</v>
      </c>
      <c r="P1052" s="4">
        <v>0</v>
      </c>
      <c r="Q1052" s="4">
        <v>32370700</v>
      </c>
      <c r="R1052" s="68">
        <f t="shared" si="16"/>
        <v>1</v>
      </c>
      <c r="S1052" s="3" t="s">
        <v>957</v>
      </c>
      <c r="T1052" s="12" t="s">
        <v>6123</v>
      </c>
      <c r="U1052" s="12" t="s">
        <v>3624</v>
      </c>
      <c r="V1052" s="12" t="s">
        <v>3555</v>
      </c>
      <c r="W1052" s="18"/>
      <c r="X1052" s="18"/>
      <c r="Y1052" s="18"/>
      <c r="Z1052" s="18"/>
      <c r="AA1052" s="18"/>
      <c r="AB1052" s="12" t="s">
        <v>936</v>
      </c>
      <c r="AC1052" s="13">
        <v>522</v>
      </c>
      <c r="AD1052" s="12" t="s">
        <v>3105</v>
      </c>
      <c r="AE1052" s="12" t="s">
        <v>3623</v>
      </c>
      <c r="AF1052" s="12" t="s">
        <v>3622</v>
      </c>
      <c r="AG1052" s="12" t="s">
        <v>3621</v>
      </c>
      <c r="AH1052" s="12"/>
      <c r="AI1052" s="12" t="s">
        <v>3448</v>
      </c>
      <c r="AJ1052" s="12" t="s">
        <v>950</v>
      </c>
      <c r="AK1052" s="12" t="s">
        <v>3567</v>
      </c>
      <c r="AL1052" s="12" t="s">
        <v>3573</v>
      </c>
    </row>
    <row r="1053" spans="1:38" hidden="1" x14ac:dyDescent="0.25">
      <c r="A1053" s="17">
        <v>800224808</v>
      </c>
      <c r="B1053" s="14">
        <v>85922</v>
      </c>
      <c r="C1053" s="12" t="s">
        <v>3448</v>
      </c>
      <c r="D1053" s="12" t="s">
        <v>3620</v>
      </c>
      <c r="E1053" s="12" t="s">
        <v>934</v>
      </c>
      <c r="F1053" s="3" t="s">
        <v>933</v>
      </c>
      <c r="G1053" s="12" t="s">
        <v>932</v>
      </c>
      <c r="H1053" s="12" t="s">
        <v>3588</v>
      </c>
      <c r="I1053" s="12" t="s">
        <v>3587</v>
      </c>
      <c r="J1053" s="12" t="s">
        <v>931</v>
      </c>
      <c r="K1053" s="12" t="s">
        <v>930</v>
      </c>
      <c r="L1053" s="12" t="s">
        <v>929</v>
      </c>
      <c r="M1053" s="4">
        <v>30423600</v>
      </c>
      <c r="N1053" s="4">
        <v>0</v>
      </c>
      <c r="O1053" s="4">
        <v>30423600</v>
      </c>
      <c r="P1053" s="4">
        <v>0</v>
      </c>
      <c r="Q1053" s="4">
        <v>30423600</v>
      </c>
      <c r="R1053" s="68">
        <f t="shared" si="16"/>
        <v>1</v>
      </c>
      <c r="S1053" s="3" t="s">
        <v>957</v>
      </c>
      <c r="T1053" s="12" t="s">
        <v>6118</v>
      </c>
      <c r="U1053" s="12" t="s">
        <v>3619</v>
      </c>
      <c r="V1053" s="12" t="s">
        <v>3555</v>
      </c>
      <c r="W1053" s="18"/>
      <c r="X1053" s="18"/>
      <c r="Y1053" s="18"/>
      <c r="Z1053" s="18"/>
      <c r="AA1053" s="18"/>
      <c r="AB1053" s="12" t="s">
        <v>936</v>
      </c>
      <c r="AC1053" s="13">
        <v>522</v>
      </c>
      <c r="AD1053" s="12" t="s">
        <v>3618</v>
      </c>
      <c r="AE1053" s="12" t="s">
        <v>3617</v>
      </c>
      <c r="AF1053" s="12" t="s">
        <v>3616</v>
      </c>
      <c r="AG1053" s="12" t="s">
        <v>3615</v>
      </c>
      <c r="AH1053" s="12"/>
      <c r="AI1053" s="12" t="s">
        <v>3448</v>
      </c>
      <c r="AJ1053" s="12" t="s">
        <v>950</v>
      </c>
      <c r="AK1053" s="12" t="s">
        <v>3567</v>
      </c>
      <c r="AL1053" s="12" t="s">
        <v>3573</v>
      </c>
    </row>
    <row r="1054" spans="1:38" hidden="1" x14ac:dyDescent="0.25">
      <c r="A1054" s="17">
        <v>800229739</v>
      </c>
      <c r="B1054" s="14">
        <v>86022</v>
      </c>
      <c r="C1054" s="12" t="s">
        <v>3448</v>
      </c>
      <c r="D1054" s="12" t="s">
        <v>3614</v>
      </c>
      <c r="E1054" s="12" t="s">
        <v>934</v>
      </c>
      <c r="F1054" s="3" t="s">
        <v>933</v>
      </c>
      <c r="G1054" s="12" t="s">
        <v>932</v>
      </c>
      <c r="H1054" s="12" t="s">
        <v>3588</v>
      </c>
      <c r="I1054" s="12" t="s">
        <v>3587</v>
      </c>
      <c r="J1054" s="12" t="s">
        <v>931</v>
      </c>
      <c r="K1054" s="12" t="s">
        <v>930</v>
      </c>
      <c r="L1054" s="12" t="s">
        <v>929</v>
      </c>
      <c r="M1054" s="4">
        <v>13970300</v>
      </c>
      <c r="N1054" s="4">
        <v>0</v>
      </c>
      <c r="O1054" s="4">
        <v>13970300</v>
      </c>
      <c r="P1054" s="4">
        <v>0</v>
      </c>
      <c r="Q1054" s="4">
        <v>13970300</v>
      </c>
      <c r="R1054" s="68">
        <f t="shared" si="16"/>
        <v>1</v>
      </c>
      <c r="S1054" s="3" t="s">
        <v>957</v>
      </c>
      <c r="T1054" s="12" t="s">
        <v>6113</v>
      </c>
      <c r="U1054" s="12" t="s">
        <v>3613</v>
      </c>
      <c r="V1054" s="12" t="s">
        <v>3555</v>
      </c>
      <c r="W1054" s="18"/>
      <c r="X1054" s="18"/>
      <c r="Y1054" s="18"/>
      <c r="Z1054" s="18"/>
      <c r="AA1054" s="18"/>
      <c r="AB1054" s="12" t="s">
        <v>936</v>
      </c>
      <c r="AC1054" s="13">
        <v>522</v>
      </c>
      <c r="AD1054" s="12" t="s">
        <v>3612</v>
      </c>
      <c r="AE1054" s="12" t="s">
        <v>3611</v>
      </c>
      <c r="AF1054" s="12" t="s">
        <v>3610</v>
      </c>
      <c r="AG1054" s="12" t="s">
        <v>3609</v>
      </c>
      <c r="AH1054" s="12"/>
      <c r="AI1054" s="12" t="s">
        <v>3448</v>
      </c>
      <c r="AJ1054" s="12" t="s">
        <v>950</v>
      </c>
      <c r="AK1054" s="12" t="s">
        <v>3567</v>
      </c>
      <c r="AL1054" s="12" t="s">
        <v>3573</v>
      </c>
    </row>
    <row r="1055" spans="1:38" hidden="1" x14ac:dyDescent="0.25">
      <c r="A1055" s="17">
        <v>899999284</v>
      </c>
      <c r="B1055" s="14">
        <v>86122</v>
      </c>
      <c r="C1055" s="12" t="s">
        <v>3448</v>
      </c>
      <c r="D1055" s="12" t="s">
        <v>3608</v>
      </c>
      <c r="E1055" s="12" t="s">
        <v>934</v>
      </c>
      <c r="F1055" s="3" t="s">
        <v>933</v>
      </c>
      <c r="G1055" s="12" t="s">
        <v>932</v>
      </c>
      <c r="H1055" s="12" t="s">
        <v>3607</v>
      </c>
      <c r="I1055" s="12" t="s">
        <v>3606</v>
      </c>
      <c r="J1055" s="12" t="s">
        <v>931</v>
      </c>
      <c r="K1055" s="12" t="s">
        <v>930</v>
      </c>
      <c r="L1055" s="12" t="s">
        <v>929</v>
      </c>
      <c r="M1055" s="4">
        <v>92943485</v>
      </c>
      <c r="N1055" s="4">
        <v>0</v>
      </c>
      <c r="O1055" s="4">
        <v>92943485</v>
      </c>
      <c r="P1055" s="4">
        <v>0</v>
      </c>
      <c r="Q1055" s="4">
        <v>92943485</v>
      </c>
      <c r="R1055" s="68">
        <f t="shared" si="16"/>
        <v>1</v>
      </c>
      <c r="S1055" s="3" t="s">
        <v>957</v>
      </c>
      <c r="T1055" s="12" t="s">
        <v>6213</v>
      </c>
      <c r="U1055" s="12" t="s">
        <v>3247</v>
      </c>
      <c r="V1055" s="12" t="s">
        <v>927</v>
      </c>
      <c r="W1055" s="12" t="s">
        <v>955</v>
      </c>
      <c r="X1055" s="12" t="s">
        <v>3246</v>
      </c>
      <c r="Y1055" s="12" t="s">
        <v>925</v>
      </c>
      <c r="Z1055" s="12" t="s">
        <v>979</v>
      </c>
      <c r="AA1055" s="12" t="s">
        <v>978</v>
      </c>
      <c r="AB1055" s="12" t="s">
        <v>936</v>
      </c>
      <c r="AC1055" s="13">
        <v>522</v>
      </c>
      <c r="AD1055" s="12" t="s">
        <v>3605</v>
      </c>
      <c r="AE1055" s="12" t="s">
        <v>3604</v>
      </c>
      <c r="AF1055" s="12" t="s">
        <v>3603</v>
      </c>
      <c r="AG1055" s="12" t="s">
        <v>3602</v>
      </c>
      <c r="AH1055" s="12"/>
      <c r="AI1055" s="12" t="s">
        <v>3448</v>
      </c>
      <c r="AJ1055" s="12" t="s">
        <v>950</v>
      </c>
      <c r="AK1055" s="12" t="s">
        <v>3567</v>
      </c>
      <c r="AL1055" s="12" t="s">
        <v>3573</v>
      </c>
    </row>
    <row r="1056" spans="1:38" hidden="1" x14ac:dyDescent="0.25">
      <c r="A1056" s="17">
        <v>800130907</v>
      </c>
      <c r="B1056" s="14">
        <v>86222</v>
      </c>
      <c r="C1056" s="12" t="s">
        <v>3448</v>
      </c>
      <c r="D1056" s="12" t="s">
        <v>3601</v>
      </c>
      <c r="E1056" s="12" t="s">
        <v>934</v>
      </c>
      <c r="F1056" s="3" t="s">
        <v>933</v>
      </c>
      <c r="G1056" s="12" t="s">
        <v>932</v>
      </c>
      <c r="H1056" s="12" t="s">
        <v>3580</v>
      </c>
      <c r="I1056" s="12" t="s">
        <v>3579</v>
      </c>
      <c r="J1056" s="12" t="s">
        <v>931</v>
      </c>
      <c r="K1056" s="12" t="s">
        <v>930</v>
      </c>
      <c r="L1056" s="12" t="s">
        <v>929</v>
      </c>
      <c r="M1056" s="4">
        <v>5409700</v>
      </c>
      <c r="N1056" s="4">
        <v>0</v>
      </c>
      <c r="O1056" s="4">
        <v>5409700</v>
      </c>
      <c r="P1056" s="4">
        <v>0</v>
      </c>
      <c r="Q1056" s="4">
        <v>5409700</v>
      </c>
      <c r="R1056" s="68">
        <f t="shared" si="16"/>
        <v>1</v>
      </c>
      <c r="S1056" s="3" t="s">
        <v>957</v>
      </c>
      <c r="T1056" s="12" t="s">
        <v>6109</v>
      </c>
      <c r="U1056" s="12" t="s">
        <v>3600</v>
      </c>
      <c r="V1056" s="12" t="s">
        <v>3555</v>
      </c>
      <c r="W1056" s="18"/>
      <c r="X1056" s="18"/>
      <c r="Y1056" s="18"/>
      <c r="Z1056" s="18"/>
      <c r="AA1056" s="18"/>
      <c r="AB1056" s="12" t="s">
        <v>936</v>
      </c>
      <c r="AC1056" s="13">
        <v>522</v>
      </c>
      <c r="AD1056" s="12" t="s">
        <v>3599</v>
      </c>
      <c r="AE1056" s="12" t="s">
        <v>3598</v>
      </c>
      <c r="AF1056" s="12" t="s">
        <v>3597</v>
      </c>
      <c r="AG1056" s="12" t="s">
        <v>3596</v>
      </c>
      <c r="AH1056" s="12"/>
      <c r="AI1056" s="12" t="s">
        <v>3448</v>
      </c>
      <c r="AJ1056" s="12" t="s">
        <v>950</v>
      </c>
      <c r="AK1056" s="12" t="s">
        <v>3567</v>
      </c>
      <c r="AL1056" s="12" t="s">
        <v>3573</v>
      </c>
    </row>
    <row r="1057" spans="1:38" hidden="1" x14ac:dyDescent="0.25">
      <c r="A1057" s="17">
        <v>800251440</v>
      </c>
      <c r="B1057" s="14">
        <v>86322</v>
      </c>
      <c r="C1057" s="12" t="s">
        <v>3448</v>
      </c>
      <c r="D1057" s="12" t="s">
        <v>3595</v>
      </c>
      <c r="E1057" s="12" t="s">
        <v>934</v>
      </c>
      <c r="F1057" s="3" t="s">
        <v>933</v>
      </c>
      <c r="G1057" s="12" t="s">
        <v>932</v>
      </c>
      <c r="H1057" s="12" t="s">
        <v>3580</v>
      </c>
      <c r="I1057" s="12" t="s">
        <v>3579</v>
      </c>
      <c r="J1057" s="12" t="s">
        <v>931</v>
      </c>
      <c r="K1057" s="12" t="s">
        <v>930</v>
      </c>
      <c r="L1057" s="12" t="s">
        <v>929</v>
      </c>
      <c r="M1057" s="4">
        <v>29886700</v>
      </c>
      <c r="N1057" s="4">
        <v>0</v>
      </c>
      <c r="O1057" s="4">
        <v>29886700</v>
      </c>
      <c r="P1057" s="4">
        <v>0</v>
      </c>
      <c r="Q1057" s="4">
        <v>29886700</v>
      </c>
      <c r="R1057" s="68">
        <f t="shared" si="16"/>
        <v>1</v>
      </c>
      <c r="S1057" s="3" t="s">
        <v>957</v>
      </c>
      <c r="T1057" s="12" t="s">
        <v>6105</v>
      </c>
      <c r="U1057" s="12" t="s">
        <v>3594</v>
      </c>
      <c r="V1057" s="12" t="s">
        <v>3555</v>
      </c>
      <c r="W1057" s="18"/>
      <c r="X1057" s="18"/>
      <c r="Y1057" s="18"/>
      <c r="Z1057" s="18"/>
      <c r="AA1057" s="18"/>
      <c r="AB1057" s="12" t="s">
        <v>936</v>
      </c>
      <c r="AC1057" s="13">
        <v>522</v>
      </c>
      <c r="AD1057" s="12" t="s">
        <v>3593</v>
      </c>
      <c r="AE1057" s="12" t="s">
        <v>3592</v>
      </c>
      <c r="AF1057" s="12" t="s">
        <v>3591</v>
      </c>
      <c r="AG1057" s="12" t="s">
        <v>3590</v>
      </c>
      <c r="AH1057" s="12"/>
      <c r="AI1057" s="12" t="s">
        <v>3448</v>
      </c>
      <c r="AJ1057" s="12" t="s">
        <v>950</v>
      </c>
      <c r="AK1057" s="12" t="s">
        <v>3567</v>
      </c>
      <c r="AL1057" s="12" t="s">
        <v>3573</v>
      </c>
    </row>
    <row r="1058" spans="1:38" hidden="1" x14ac:dyDescent="0.25">
      <c r="A1058" s="17">
        <v>800253055</v>
      </c>
      <c r="B1058" s="14">
        <v>86422</v>
      </c>
      <c r="C1058" s="12" t="s">
        <v>3448</v>
      </c>
      <c r="D1058" s="12" t="s">
        <v>3589</v>
      </c>
      <c r="E1058" s="12" t="s">
        <v>934</v>
      </c>
      <c r="F1058" s="3" t="s">
        <v>933</v>
      </c>
      <c r="G1058" s="12" t="s">
        <v>932</v>
      </c>
      <c r="H1058" s="12" t="s">
        <v>3588</v>
      </c>
      <c r="I1058" s="12" t="s">
        <v>3587</v>
      </c>
      <c r="J1058" s="12" t="s">
        <v>931</v>
      </c>
      <c r="K1058" s="12" t="s">
        <v>930</v>
      </c>
      <c r="L1058" s="12" t="s">
        <v>929</v>
      </c>
      <c r="M1058" s="4">
        <v>3964300</v>
      </c>
      <c r="N1058" s="4">
        <v>0</v>
      </c>
      <c r="O1058" s="4">
        <v>3964300</v>
      </c>
      <c r="P1058" s="4">
        <v>0</v>
      </c>
      <c r="Q1058" s="4">
        <v>3964300</v>
      </c>
      <c r="R1058" s="68">
        <f t="shared" si="16"/>
        <v>1</v>
      </c>
      <c r="S1058" s="3" t="s">
        <v>957</v>
      </c>
      <c r="T1058" s="12" t="s">
        <v>6100</v>
      </c>
      <c r="U1058" s="12" t="s">
        <v>3586</v>
      </c>
      <c r="V1058" s="12" t="s">
        <v>3555</v>
      </c>
      <c r="W1058" s="18"/>
      <c r="X1058" s="18"/>
      <c r="Y1058" s="18"/>
      <c r="Z1058" s="18"/>
      <c r="AA1058" s="18"/>
      <c r="AB1058" s="12" t="s">
        <v>936</v>
      </c>
      <c r="AC1058" s="13">
        <v>522</v>
      </c>
      <c r="AD1058" s="12" t="s">
        <v>3585</v>
      </c>
      <c r="AE1058" s="12" t="s">
        <v>3584</v>
      </c>
      <c r="AF1058" s="12" t="s">
        <v>3583</v>
      </c>
      <c r="AG1058" s="12" t="s">
        <v>3582</v>
      </c>
      <c r="AH1058" s="12"/>
      <c r="AI1058" s="12" t="s">
        <v>3448</v>
      </c>
      <c r="AJ1058" s="12" t="s">
        <v>950</v>
      </c>
      <c r="AK1058" s="12" t="s">
        <v>3567</v>
      </c>
      <c r="AL1058" s="12" t="s">
        <v>3573</v>
      </c>
    </row>
    <row r="1059" spans="1:38" hidden="1" x14ac:dyDescent="0.25">
      <c r="A1059" s="17">
        <v>800088702</v>
      </c>
      <c r="B1059" s="14">
        <v>86522</v>
      </c>
      <c r="C1059" s="12" t="s">
        <v>3448</v>
      </c>
      <c r="D1059" s="12" t="s">
        <v>3581</v>
      </c>
      <c r="E1059" s="12" t="s">
        <v>934</v>
      </c>
      <c r="F1059" s="3" t="s">
        <v>933</v>
      </c>
      <c r="G1059" s="12" t="s">
        <v>932</v>
      </c>
      <c r="H1059" s="12" t="s">
        <v>3580</v>
      </c>
      <c r="I1059" s="12" t="s">
        <v>3579</v>
      </c>
      <c r="J1059" s="12" t="s">
        <v>931</v>
      </c>
      <c r="K1059" s="12" t="s">
        <v>930</v>
      </c>
      <c r="L1059" s="12" t="s">
        <v>929</v>
      </c>
      <c r="M1059" s="4">
        <v>10915100</v>
      </c>
      <c r="N1059" s="4">
        <v>0</v>
      </c>
      <c r="O1059" s="4">
        <v>10915100</v>
      </c>
      <c r="P1059" s="4">
        <v>0</v>
      </c>
      <c r="Q1059" s="4">
        <v>10915100</v>
      </c>
      <c r="R1059" s="68">
        <f t="shared" si="16"/>
        <v>1</v>
      </c>
      <c r="S1059" s="3" t="s">
        <v>957</v>
      </c>
      <c r="T1059" s="12" t="s">
        <v>6153</v>
      </c>
      <c r="U1059" s="12" t="s">
        <v>3578</v>
      </c>
      <c r="V1059" s="12" t="s">
        <v>3555</v>
      </c>
      <c r="W1059" s="18"/>
      <c r="X1059" s="18"/>
      <c r="Y1059" s="18"/>
      <c r="Z1059" s="18"/>
      <c r="AA1059" s="18"/>
      <c r="AB1059" s="12" t="s">
        <v>936</v>
      </c>
      <c r="AC1059" s="13">
        <v>522</v>
      </c>
      <c r="AD1059" s="12" t="s">
        <v>3577</v>
      </c>
      <c r="AE1059" s="12" t="s">
        <v>3576</v>
      </c>
      <c r="AF1059" s="12" t="s">
        <v>3575</v>
      </c>
      <c r="AG1059" s="12" t="s">
        <v>3574</v>
      </c>
      <c r="AH1059" s="12"/>
      <c r="AI1059" s="12" t="s">
        <v>3448</v>
      </c>
      <c r="AJ1059" s="12" t="s">
        <v>950</v>
      </c>
      <c r="AK1059" s="12" t="s">
        <v>3567</v>
      </c>
      <c r="AL1059" s="12" t="s">
        <v>3573</v>
      </c>
    </row>
    <row r="1060" spans="1:38" hidden="1" x14ac:dyDescent="0.25">
      <c r="A1060" s="17">
        <v>800170433</v>
      </c>
      <c r="B1060" s="14">
        <v>86622</v>
      </c>
      <c r="C1060" s="12" t="s">
        <v>3448</v>
      </c>
      <c r="D1060" s="12" t="s">
        <v>3572</v>
      </c>
      <c r="E1060" s="12" t="s">
        <v>934</v>
      </c>
      <c r="F1060" s="3" t="s">
        <v>933</v>
      </c>
      <c r="G1060" s="12" t="s">
        <v>932</v>
      </c>
      <c r="H1060" s="12" t="s">
        <v>967</v>
      </c>
      <c r="I1060" s="12" t="s">
        <v>966</v>
      </c>
      <c r="J1060" s="12" t="s">
        <v>931</v>
      </c>
      <c r="K1060" s="12" t="s">
        <v>930</v>
      </c>
      <c r="L1060" s="12" t="s">
        <v>929</v>
      </c>
      <c r="M1060" s="4">
        <v>1659449</v>
      </c>
      <c r="N1060" s="4">
        <v>0</v>
      </c>
      <c r="O1060" s="4">
        <v>1659449</v>
      </c>
      <c r="P1060" s="4">
        <v>0</v>
      </c>
      <c r="Q1060" s="4">
        <v>1659449</v>
      </c>
      <c r="R1060" s="68">
        <f t="shared" si="16"/>
        <v>1</v>
      </c>
      <c r="S1060" s="3" t="s">
        <v>957</v>
      </c>
      <c r="T1060" s="12" t="s">
        <v>5989</v>
      </c>
      <c r="U1060" s="12" t="s">
        <v>956</v>
      </c>
      <c r="V1060" s="12" t="s">
        <v>927</v>
      </c>
      <c r="W1060" s="12" t="s">
        <v>955</v>
      </c>
      <c r="X1060" s="12" t="s">
        <v>954</v>
      </c>
      <c r="Y1060" s="12" t="s">
        <v>925</v>
      </c>
      <c r="Z1060" s="12" t="s">
        <v>953</v>
      </c>
      <c r="AA1060" s="12" t="s">
        <v>952</v>
      </c>
      <c r="AB1060" s="12" t="s">
        <v>936</v>
      </c>
      <c r="AC1060" s="13">
        <v>522</v>
      </c>
      <c r="AD1060" s="12" t="s">
        <v>3571</v>
      </c>
      <c r="AE1060" s="12" t="s">
        <v>3570</v>
      </c>
      <c r="AF1060" s="12" t="s">
        <v>3569</v>
      </c>
      <c r="AG1060" s="12" t="s">
        <v>3568</v>
      </c>
      <c r="AH1060" s="12"/>
      <c r="AI1060" s="12" t="s">
        <v>3448</v>
      </c>
      <c r="AJ1060" s="12" t="s">
        <v>950</v>
      </c>
      <c r="AK1060" s="12" t="s">
        <v>3567</v>
      </c>
      <c r="AL1060" s="12" t="s">
        <v>3566</v>
      </c>
    </row>
    <row r="1061" spans="1:38" hidden="1" x14ac:dyDescent="0.25">
      <c r="A1061" s="17">
        <v>800170433</v>
      </c>
      <c r="B1061" s="14">
        <v>86722</v>
      </c>
      <c r="C1061" s="12" t="s">
        <v>3446</v>
      </c>
      <c r="D1061" s="12" t="s">
        <v>3565</v>
      </c>
      <c r="E1061" s="12" t="s">
        <v>1002</v>
      </c>
      <c r="F1061" s="3" t="s">
        <v>933</v>
      </c>
      <c r="G1061" s="12" t="s">
        <v>932</v>
      </c>
      <c r="H1061" s="12" t="s">
        <v>3231</v>
      </c>
      <c r="I1061" s="12" t="s">
        <v>3230</v>
      </c>
      <c r="J1061" s="12" t="s">
        <v>931</v>
      </c>
      <c r="K1061" s="12" t="s">
        <v>930</v>
      </c>
      <c r="L1061" s="12" t="s">
        <v>929</v>
      </c>
      <c r="M1061" s="4">
        <v>1250200</v>
      </c>
      <c r="N1061" s="4">
        <v>-1250200</v>
      </c>
      <c r="O1061" s="4">
        <v>0</v>
      </c>
      <c r="P1061" s="4">
        <v>0</v>
      </c>
      <c r="Q1061" s="4">
        <v>0</v>
      </c>
      <c r="R1061" s="68">
        <f t="shared" si="16"/>
        <v>0</v>
      </c>
      <c r="S1061" s="3" t="s">
        <v>957</v>
      </c>
      <c r="T1061" s="12" t="s">
        <v>5989</v>
      </c>
      <c r="U1061" s="12" t="s">
        <v>956</v>
      </c>
      <c r="V1061" s="12" t="s">
        <v>927</v>
      </c>
      <c r="W1061" s="12" t="s">
        <v>955</v>
      </c>
      <c r="X1061" s="12" t="s">
        <v>954</v>
      </c>
      <c r="Y1061" s="12" t="s">
        <v>925</v>
      </c>
      <c r="Z1061" s="12" t="s">
        <v>953</v>
      </c>
      <c r="AA1061" s="12" t="s">
        <v>952</v>
      </c>
      <c r="AB1061" s="12" t="s">
        <v>3554</v>
      </c>
      <c r="AC1061" s="13">
        <v>40322</v>
      </c>
      <c r="AD1061" s="12" t="s">
        <v>3564</v>
      </c>
      <c r="AE1061" s="12"/>
      <c r="AF1061" s="12"/>
      <c r="AG1061" s="12"/>
      <c r="AH1061" s="12"/>
      <c r="AI1061" s="12" t="s">
        <v>3446</v>
      </c>
      <c r="AJ1061" s="12" t="s">
        <v>950</v>
      </c>
      <c r="AK1061" s="12" t="s">
        <v>3549</v>
      </c>
      <c r="AL1061" s="12" t="s">
        <v>3563</v>
      </c>
    </row>
    <row r="1062" spans="1:38" hidden="1" x14ac:dyDescent="0.25">
      <c r="A1062" s="17">
        <v>800170433</v>
      </c>
      <c r="B1062" s="14">
        <v>86822</v>
      </c>
      <c r="C1062" s="12" t="s">
        <v>3446</v>
      </c>
      <c r="D1062" s="12" t="s">
        <v>3562</v>
      </c>
      <c r="E1062" s="12" t="s">
        <v>934</v>
      </c>
      <c r="F1062" s="3" t="s">
        <v>933</v>
      </c>
      <c r="G1062" s="12" t="s">
        <v>932</v>
      </c>
      <c r="H1062" s="12" t="s">
        <v>3231</v>
      </c>
      <c r="I1062" s="12" t="s">
        <v>3230</v>
      </c>
      <c r="J1062" s="12" t="s">
        <v>931</v>
      </c>
      <c r="K1062" s="12" t="s">
        <v>930</v>
      </c>
      <c r="L1062" s="12" t="s">
        <v>929</v>
      </c>
      <c r="M1062" s="4">
        <v>5000.8</v>
      </c>
      <c r="N1062" s="4">
        <v>0</v>
      </c>
      <c r="O1062" s="4">
        <v>5000.8</v>
      </c>
      <c r="P1062" s="4">
        <v>0</v>
      </c>
      <c r="Q1062" s="4">
        <v>5000.8</v>
      </c>
      <c r="R1062" s="68">
        <f t="shared" si="16"/>
        <v>1</v>
      </c>
      <c r="S1062" s="3" t="s">
        <v>957</v>
      </c>
      <c r="T1062" s="12" t="s">
        <v>5989</v>
      </c>
      <c r="U1062" s="12" t="s">
        <v>956</v>
      </c>
      <c r="V1062" s="12" t="s">
        <v>927</v>
      </c>
      <c r="W1062" s="12" t="s">
        <v>955</v>
      </c>
      <c r="X1062" s="12" t="s">
        <v>954</v>
      </c>
      <c r="Y1062" s="12" t="s">
        <v>925</v>
      </c>
      <c r="Z1062" s="12" t="s">
        <v>953</v>
      </c>
      <c r="AA1062" s="12" t="s">
        <v>952</v>
      </c>
      <c r="AB1062" s="12" t="s">
        <v>3554</v>
      </c>
      <c r="AC1062" s="13">
        <v>40322</v>
      </c>
      <c r="AD1062" s="12" t="s">
        <v>3561</v>
      </c>
      <c r="AE1062" s="12" t="s">
        <v>3296</v>
      </c>
      <c r="AF1062" s="12" t="s">
        <v>3560</v>
      </c>
      <c r="AG1062" s="12" t="s">
        <v>3559</v>
      </c>
      <c r="AH1062" s="12"/>
      <c r="AI1062" s="12" t="s">
        <v>3446</v>
      </c>
      <c r="AJ1062" s="12" t="s">
        <v>950</v>
      </c>
      <c r="AK1062" s="12" t="s">
        <v>3549</v>
      </c>
      <c r="AL1062" s="12" t="s">
        <v>3558</v>
      </c>
    </row>
    <row r="1063" spans="1:38" hidden="1" x14ac:dyDescent="0.25">
      <c r="A1063" s="17">
        <v>860011153</v>
      </c>
      <c r="B1063" s="14">
        <v>86922</v>
      </c>
      <c r="C1063" s="12" t="s">
        <v>3446</v>
      </c>
      <c r="D1063" s="12" t="s">
        <v>3557</v>
      </c>
      <c r="E1063" s="12" t="s">
        <v>934</v>
      </c>
      <c r="F1063" s="3" t="s">
        <v>933</v>
      </c>
      <c r="G1063" s="12" t="s">
        <v>932</v>
      </c>
      <c r="H1063" s="12" t="s">
        <v>3231</v>
      </c>
      <c r="I1063" s="12" t="s">
        <v>3230</v>
      </c>
      <c r="J1063" s="12" t="s">
        <v>931</v>
      </c>
      <c r="K1063" s="12" t="s">
        <v>930</v>
      </c>
      <c r="L1063" s="12" t="s">
        <v>929</v>
      </c>
      <c r="M1063" s="4">
        <v>1250200</v>
      </c>
      <c r="N1063" s="4">
        <v>0</v>
      </c>
      <c r="O1063" s="4">
        <v>1250200</v>
      </c>
      <c r="P1063" s="4">
        <v>0</v>
      </c>
      <c r="Q1063" s="4">
        <v>1250200</v>
      </c>
      <c r="R1063" s="68">
        <f t="shared" si="16"/>
        <v>1</v>
      </c>
      <c r="S1063" s="3" t="s">
        <v>957</v>
      </c>
      <c r="T1063" s="12" t="s">
        <v>6178</v>
      </c>
      <c r="U1063" s="12" t="s">
        <v>3556</v>
      </c>
      <c r="V1063" s="12" t="s">
        <v>3555</v>
      </c>
      <c r="W1063" s="18"/>
      <c r="X1063" s="18"/>
      <c r="Y1063" s="18"/>
      <c r="Z1063" s="18"/>
      <c r="AA1063" s="18"/>
      <c r="AB1063" s="12" t="s">
        <v>3554</v>
      </c>
      <c r="AC1063" s="13">
        <v>40322</v>
      </c>
      <c r="AD1063" s="12" t="s">
        <v>3553</v>
      </c>
      <c r="AE1063" s="12" t="s">
        <v>3552</v>
      </c>
      <c r="AF1063" s="12" t="s">
        <v>3551</v>
      </c>
      <c r="AG1063" s="12" t="s">
        <v>3550</v>
      </c>
      <c r="AH1063" s="12"/>
      <c r="AI1063" s="12" t="s">
        <v>3446</v>
      </c>
      <c r="AJ1063" s="12" t="s">
        <v>950</v>
      </c>
      <c r="AK1063" s="12" t="s">
        <v>3549</v>
      </c>
      <c r="AL1063" s="12" t="s">
        <v>3548</v>
      </c>
    </row>
    <row r="1064" spans="1:38" hidden="1" x14ac:dyDescent="0.25">
      <c r="A1064" s="17">
        <v>800170433</v>
      </c>
      <c r="B1064" s="14">
        <v>87122</v>
      </c>
      <c r="C1064" s="12" t="s">
        <v>3524</v>
      </c>
      <c r="D1064" s="12" t="s">
        <v>3547</v>
      </c>
      <c r="E1064" s="12" t="s">
        <v>934</v>
      </c>
      <c r="F1064" s="3" t="s">
        <v>933</v>
      </c>
      <c r="G1064" s="12" t="s">
        <v>932</v>
      </c>
      <c r="H1064" s="12" t="s">
        <v>3193</v>
      </c>
      <c r="I1064" s="12" t="s">
        <v>3192</v>
      </c>
      <c r="J1064" s="12" t="s">
        <v>931</v>
      </c>
      <c r="K1064" s="12" t="s">
        <v>930</v>
      </c>
      <c r="L1064" s="12" t="s">
        <v>929</v>
      </c>
      <c r="M1064" s="4">
        <v>512069889</v>
      </c>
      <c r="N1064" s="4">
        <v>0</v>
      </c>
      <c r="O1064" s="4">
        <v>512069889</v>
      </c>
      <c r="P1064" s="4">
        <v>0</v>
      </c>
      <c r="Q1064" s="4">
        <v>512069889</v>
      </c>
      <c r="R1064" s="68">
        <f t="shared" si="16"/>
        <v>1</v>
      </c>
      <c r="S1064" s="3" t="s">
        <v>957</v>
      </c>
      <c r="T1064" s="12" t="s">
        <v>5989</v>
      </c>
      <c r="U1064" s="12" t="s">
        <v>956</v>
      </c>
      <c r="V1064" s="12" t="s">
        <v>927</v>
      </c>
      <c r="W1064" s="12" t="s">
        <v>955</v>
      </c>
      <c r="X1064" s="12" t="s">
        <v>954</v>
      </c>
      <c r="Y1064" s="12" t="s">
        <v>925</v>
      </c>
      <c r="Z1064" s="12" t="s">
        <v>953</v>
      </c>
      <c r="AA1064" s="12" t="s">
        <v>952</v>
      </c>
      <c r="AB1064" s="12" t="s">
        <v>936</v>
      </c>
      <c r="AC1064" s="13">
        <v>522</v>
      </c>
      <c r="AD1064" s="12" t="s">
        <v>3546</v>
      </c>
      <c r="AE1064" s="12" t="s">
        <v>3545</v>
      </c>
      <c r="AF1064" s="12" t="s">
        <v>3544</v>
      </c>
      <c r="AG1064" s="12" t="s">
        <v>3543</v>
      </c>
      <c r="AH1064" s="12"/>
      <c r="AI1064" s="12" t="s">
        <v>3524</v>
      </c>
      <c r="AJ1064" s="12" t="s">
        <v>950</v>
      </c>
      <c r="AK1064" s="12" t="s">
        <v>3542</v>
      </c>
      <c r="AL1064" s="12" t="s">
        <v>3541</v>
      </c>
    </row>
    <row r="1065" spans="1:38" hidden="1" x14ac:dyDescent="0.25">
      <c r="A1065" s="17">
        <v>38287243</v>
      </c>
      <c r="B1065" s="14">
        <v>87222</v>
      </c>
      <c r="C1065" s="12" t="s">
        <v>3524</v>
      </c>
      <c r="D1065" s="12" t="s">
        <v>3540</v>
      </c>
      <c r="E1065" s="12" t="s">
        <v>934</v>
      </c>
      <c r="F1065" s="3" t="s">
        <v>933</v>
      </c>
      <c r="G1065" s="12" t="s">
        <v>932</v>
      </c>
      <c r="H1065" s="12" t="s">
        <v>988</v>
      </c>
      <c r="I1065" s="12" t="s">
        <v>987</v>
      </c>
      <c r="J1065" s="12" t="s">
        <v>931</v>
      </c>
      <c r="K1065" s="12" t="s">
        <v>930</v>
      </c>
      <c r="L1065" s="12" t="s">
        <v>929</v>
      </c>
      <c r="M1065" s="4">
        <v>14858410.67</v>
      </c>
      <c r="N1065" s="4">
        <v>0</v>
      </c>
      <c r="O1065" s="4">
        <v>14858410.67</v>
      </c>
      <c r="P1065" s="4">
        <v>8044885.6699999999</v>
      </c>
      <c r="Q1065" s="4">
        <v>6813525</v>
      </c>
      <c r="R1065" s="68">
        <f t="shared" si="16"/>
        <v>0.4585635133747451</v>
      </c>
      <c r="S1065" s="3" t="s">
        <v>928</v>
      </c>
      <c r="T1065" s="12" t="s">
        <v>7153</v>
      </c>
      <c r="U1065" s="12" t="s">
        <v>1250</v>
      </c>
      <c r="V1065" s="12" t="s">
        <v>927</v>
      </c>
      <c r="W1065" s="12" t="s">
        <v>926</v>
      </c>
      <c r="X1065" s="12" t="s">
        <v>1249</v>
      </c>
      <c r="Y1065" s="12" t="s">
        <v>925</v>
      </c>
      <c r="Z1065" s="12" t="s">
        <v>947</v>
      </c>
      <c r="AA1065" s="12" t="s">
        <v>946</v>
      </c>
      <c r="AB1065" s="12" t="s">
        <v>1102</v>
      </c>
      <c r="AC1065" s="13">
        <v>36122</v>
      </c>
      <c r="AD1065" s="12" t="s">
        <v>3539</v>
      </c>
      <c r="AE1065" s="12" t="s">
        <v>7152</v>
      </c>
      <c r="AF1065" s="12" t="s">
        <v>7151</v>
      </c>
      <c r="AG1065" s="12" t="s">
        <v>7150</v>
      </c>
      <c r="AH1065" s="12"/>
      <c r="AI1065" s="12" t="s">
        <v>3524</v>
      </c>
      <c r="AJ1065" s="12" t="s">
        <v>943</v>
      </c>
      <c r="AK1065" s="12" t="s">
        <v>2356</v>
      </c>
      <c r="AL1065" s="12" t="s">
        <v>3538</v>
      </c>
    </row>
    <row r="1066" spans="1:38" hidden="1" x14ac:dyDescent="0.25">
      <c r="A1066" s="17">
        <v>7180586</v>
      </c>
      <c r="B1066" s="14">
        <v>87322</v>
      </c>
      <c r="C1066" s="12" t="s">
        <v>3524</v>
      </c>
      <c r="D1066" s="12" t="s">
        <v>3537</v>
      </c>
      <c r="E1066" s="12" t="s">
        <v>934</v>
      </c>
      <c r="F1066" s="3" t="s">
        <v>933</v>
      </c>
      <c r="G1066" s="12" t="s">
        <v>932</v>
      </c>
      <c r="H1066" s="12" t="s">
        <v>3193</v>
      </c>
      <c r="I1066" s="12" t="s">
        <v>3192</v>
      </c>
      <c r="J1066" s="12" t="s">
        <v>931</v>
      </c>
      <c r="K1066" s="12" t="s">
        <v>930</v>
      </c>
      <c r="L1066" s="12" t="s">
        <v>929</v>
      </c>
      <c r="M1066" s="4">
        <v>769449</v>
      </c>
      <c r="N1066" s="4">
        <v>0</v>
      </c>
      <c r="O1066" s="4">
        <v>769449</v>
      </c>
      <c r="P1066" s="4">
        <v>0</v>
      </c>
      <c r="Q1066" s="4">
        <v>769449</v>
      </c>
      <c r="R1066" s="68">
        <f t="shared" si="16"/>
        <v>1</v>
      </c>
      <c r="S1066" s="3" t="s">
        <v>928</v>
      </c>
      <c r="T1066" s="12" t="s">
        <v>7149</v>
      </c>
      <c r="U1066" s="12" t="s">
        <v>3536</v>
      </c>
      <c r="V1066" s="12" t="s">
        <v>927</v>
      </c>
      <c r="W1066" s="12" t="s">
        <v>926</v>
      </c>
      <c r="X1066" s="12" t="s">
        <v>3535</v>
      </c>
      <c r="Y1066" s="12" t="s">
        <v>925</v>
      </c>
      <c r="Z1066" s="12" t="s">
        <v>1013</v>
      </c>
      <c r="AA1066" s="12" t="s">
        <v>1012</v>
      </c>
      <c r="AB1066" s="12" t="s">
        <v>936</v>
      </c>
      <c r="AC1066" s="13">
        <v>522</v>
      </c>
      <c r="AD1066" s="12" t="s">
        <v>3534</v>
      </c>
      <c r="AE1066" s="12" t="s">
        <v>3533</v>
      </c>
      <c r="AF1066" s="12" t="s">
        <v>3532</v>
      </c>
      <c r="AG1066" s="12" t="s">
        <v>3531</v>
      </c>
      <c r="AH1066" s="12"/>
      <c r="AI1066" s="12" t="s">
        <v>3524</v>
      </c>
      <c r="AJ1066" s="12" t="s">
        <v>950</v>
      </c>
      <c r="AK1066" s="12" t="s">
        <v>3530</v>
      </c>
      <c r="AL1066" s="12" t="s">
        <v>3529</v>
      </c>
    </row>
    <row r="1067" spans="1:38" hidden="1" x14ac:dyDescent="0.25">
      <c r="A1067" s="17">
        <v>7180586</v>
      </c>
      <c r="B1067" s="14">
        <v>87322</v>
      </c>
      <c r="C1067" s="12" t="s">
        <v>3524</v>
      </c>
      <c r="D1067" s="12" t="s">
        <v>3537</v>
      </c>
      <c r="E1067" s="12" t="s">
        <v>934</v>
      </c>
      <c r="F1067" s="3" t="s">
        <v>933</v>
      </c>
      <c r="G1067" s="12" t="s">
        <v>932</v>
      </c>
      <c r="H1067" s="12" t="s">
        <v>938</v>
      </c>
      <c r="I1067" s="12" t="s">
        <v>937</v>
      </c>
      <c r="J1067" s="12" t="s">
        <v>931</v>
      </c>
      <c r="K1067" s="12" t="s">
        <v>930</v>
      </c>
      <c r="L1067" s="12" t="s">
        <v>929</v>
      </c>
      <c r="M1067" s="4">
        <v>101255</v>
      </c>
      <c r="N1067" s="4">
        <v>0</v>
      </c>
      <c r="O1067" s="4">
        <v>101255</v>
      </c>
      <c r="P1067" s="4">
        <v>0</v>
      </c>
      <c r="Q1067" s="4">
        <v>101255</v>
      </c>
      <c r="R1067" s="68">
        <f t="shared" si="16"/>
        <v>1</v>
      </c>
      <c r="S1067" s="3" t="s">
        <v>928</v>
      </c>
      <c r="T1067" s="12" t="s">
        <v>7149</v>
      </c>
      <c r="U1067" s="12" t="s">
        <v>3536</v>
      </c>
      <c r="V1067" s="12" t="s">
        <v>927</v>
      </c>
      <c r="W1067" s="12" t="s">
        <v>926</v>
      </c>
      <c r="X1067" s="12" t="s">
        <v>3535</v>
      </c>
      <c r="Y1067" s="12" t="s">
        <v>925</v>
      </c>
      <c r="Z1067" s="12" t="s">
        <v>1013</v>
      </c>
      <c r="AA1067" s="12" t="s">
        <v>1012</v>
      </c>
      <c r="AB1067" s="12" t="s">
        <v>936</v>
      </c>
      <c r="AC1067" s="13">
        <v>522</v>
      </c>
      <c r="AD1067" s="12" t="s">
        <v>3534</v>
      </c>
      <c r="AE1067" s="12" t="s">
        <v>3533</v>
      </c>
      <c r="AF1067" s="12" t="s">
        <v>3532</v>
      </c>
      <c r="AG1067" s="12" t="s">
        <v>3531</v>
      </c>
      <c r="AH1067" s="12"/>
      <c r="AI1067" s="12" t="s">
        <v>3524</v>
      </c>
      <c r="AJ1067" s="12" t="s">
        <v>950</v>
      </c>
      <c r="AK1067" s="12" t="s">
        <v>3530</v>
      </c>
      <c r="AL1067" s="12" t="s">
        <v>3529</v>
      </c>
    </row>
    <row r="1068" spans="1:38" hidden="1" x14ac:dyDescent="0.25">
      <c r="A1068" s="17">
        <v>7180586</v>
      </c>
      <c r="B1068" s="14">
        <v>87322</v>
      </c>
      <c r="C1068" s="12" t="s">
        <v>3524</v>
      </c>
      <c r="D1068" s="12" t="s">
        <v>3537</v>
      </c>
      <c r="E1068" s="12" t="s">
        <v>934</v>
      </c>
      <c r="F1068" s="3" t="s">
        <v>933</v>
      </c>
      <c r="G1068" s="12" t="s">
        <v>932</v>
      </c>
      <c r="H1068" s="12" t="s">
        <v>963</v>
      </c>
      <c r="I1068" s="12" t="s">
        <v>962</v>
      </c>
      <c r="J1068" s="12" t="s">
        <v>931</v>
      </c>
      <c r="K1068" s="12" t="s">
        <v>930</v>
      </c>
      <c r="L1068" s="12" t="s">
        <v>929</v>
      </c>
      <c r="M1068" s="4">
        <v>532318</v>
      </c>
      <c r="N1068" s="4">
        <v>0</v>
      </c>
      <c r="O1068" s="4">
        <v>532318</v>
      </c>
      <c r="P1068" s="4">
        <v>0</v>
      </c>
      <c r="Q1068" s="4">
        <v>532318</v>
      </c>
      <c r="R1068" s="68">
        <f t="shared" si="16"/>
        <v>1</v>
      </c>
      <c r="S1068" s="3" t="s">
        <v>928</v>
      </c>
      <c r="T1068" s="12" t="s">
        <v>7149</v>
      </c>
      <c r="U1068" s="12" t="s">
        <v>3536</v>
      </c>
      <c r="V1068" s="12" t="s">
        <v>927</v>
      </c>
      <c r="W1068" s="12" t="s">
        <v>926</v>
      </c>
      <c r="X1068" s="12" t="s">
        <v>3535</v>
      </c>
      <c r="Y1068" s="12" t="s">
        <v>925</v>
      </c>
      <c r="Z1068" s="12" t="s">
        <v>1013</v>
      </c>
      <c r="AA1068" s="12" t="s">
        <v>1012</v>
      </c>
      <c r="AB1068" s="12" t="s">
        <v>936</v>
      </c>
      <c r="AC1068" s="13">
        <v>522</v>
      </c>
      <c r="AD1068" s="12" t="s">
        <v>3534</v>
      </c>
      <c r="AE1068" s="12" t="s">
        <v>3533</v>
      </c>
      <c r="AF1068" s="12" t="s">
        <v>3532</v>
      </c>
      <c r="AG1068" s="12" t="s">
        <v>3531</v>
      </c>
      <c r="AH1068" s="12"/>
      <c r="AI1068" s="12" t="s">
        <v>3524</v>
      </c>
      <c r="AJ1068" s="12" t="s">
        <v>950</v>
      </c>
      <c r="AK1068" s="12" t="s">
        <v>3530</v>
      </c>
      <c r="AL1068" s="12" t="s">
        <v>3529</v>
      </c>
    </row>
    <row r="1069" spans="1:38" hidden="1" x14ac:dyDescent="0.25">
      <c r="A1069" s="17">
        <v>7180586</v>
      </c>
      <c r="B1069" s="14">
        <v>87322</v>
      </c>
      <c r="C1069" s="12" t="s">
        <v>3524</v>
      </c>
      <c r="D1069" s="12" t="s">
        <v>3537</v>
      </c>
      <c r="E1069" s="12" t="s">
        <v>934</v>
      </c>
      <c r="F1069" s="3" t="s">
        <v>933</v>
      </c>
      <c r="G1069" s="12" t="s">
        <v>932</v>
      </c>
      <c r="H1069" s="12" t="s">
        <v>3191</v>
      </c>
      <c r="I1069" s="12" t="s">
        <v>3190</v>
      </c>
      <c r="J1069" s="12" t="s">
        <v>931</v>
      </c>
      <c r="K1069" s="12" t="s">
        <v>930</v>
      </c>
      <c r="L1069" s="12" t="s">
        <v>929</v>
      </c>
      <c r="M1069" s="4">
        <v>1591347</v>
      </c>
      <c r="N1069" s="4">
        <v>0</v>
      </c>
      <c r="O1069" s="4">
        <v>1591347</v>
      </c>
      <c r="P1069" s="4">
        <v>0</v>
      </c>
      <c r="Q1069" s="4">
        <v>1591347</v>
      </c>
      <c r="R1069" s="68">
        <f t="shared" si="16"/>
        <v>1</v>
      </c>
      <c r="S1069" s="3" t="s">
        <v>928</v>
      </c>
      <c r="T1069" s="12" t="s">
        <v>7149</v>
      </c>
      <c r="U1069" s="12" t="s">
        <v>3536</v>
      </c>
      <c r="V1069" s="12" t="s">
        <v>927</v>
      </c>
      <c r="W1069" s="12" t="s">
        <v>926</v>
      </c>
      <c r="X1069" s="12" t="s">
        <v>3535</v>
      </c>
      <c r="Y1069" s="12" t="s">
        <v>925</v>
      </c>
      <c r="Z1069" s="12" t="s">
        <v>1013</v>
      </c>
      <c r="AA1069" s="12" t="s">
        <v>1012</v>
      </c>
      <c r="AB1069" s="12" t="s">
        <v>936</v>
      </c>
      <c r="AC1069" s="13">
        <v>522</v>
      </c>
      <c r="AD1069" s="12" t="s">
        <v>3534</v>
      </c>
      <c r="AE1069" s="12" t="s">
        <v>3533</v>
      </c>
      <c r="AF1069" s="12" t="s">
        <v>3532</v>
      </c>
      <c r="AG1069" s="12" t="s">
        <v>3531</v>
      </c>
      <c r="AH1069" s="12"/>
      <c r="AI1069" s="12" t="s">
        <v>3524</v>
      </c>
      <c r="AJ1069" s="12" t="s">
        <v>950</v>
      </c>
      <c r="AK1069" s="12" t="s">
        <v>3530</v>
      </c>
      <c r="AL1069" s="12" t="s">
        <v>3529</v>
      </c>
    </row>
    <row r="1070" spans="1:38" hidden="1" x14ac:dyDescent="0.25">
      <c r="A1070" s="17">
        <v>7180586</v>
      </c>
      <c r="B1070" s="14">
        <v>87322</v>
      </c>
      <c r="C1070" s="12" t="s">
        <v>3524</v>
      </c>
      <c r="D1070" s="12" t="s">
        <v>3537</v>
      </c>
      <c r="E1070" s="12" t="s">
        <v>934</v>
      </c>
      <c r="F1070" s="3" t="s">
        <v>933</v>
      </c>
      <c r="G1070" s="12" t="s">
        <v>932</v>
      </c>
      <c r="H1070" s="12" t="s">
        <v>940</v>
      </c>
      <c r="I1070" s="12" t="s">
        <v>939</v>
      </c>
      <c r="J1070" s="12" t="s">
        <v>931</v>
      </c>
      <c r="K1070" s="12" t="s">
        <v>930</v>
      </c>
      <c r="L1070" s="12" t="s">
        <v>929</v>
      </c>
      <c r="M1070" s="4">
        <v>782023</v>
      </c>
      <c r="N1070" s="4">
        <v>0</v>
      </c>
      <c r="O1070" s="4">
        <v>782023</v>
      </c>
      <c r="P1070" s="4">
        <v>0</v>
      </c>
      <c r="Q1070" s="4">
        <v>782023</v>
      </c>
      <c r="R1070" s="68">
        <f t="shared" si="16"/>
        <v>1</v>
      </c>
      <c r="S1070" s="3" t="s">
        <v>928</v>
      </c>
      <c r="T1070" s="12" t="s">
        <v>7149</v>
      </c>
      <c r="U1070" s="12" t="s">
        <v>3536</v>
      </c>
      <c r="V1070" s="12" t="s">
        <v>927</v>
      </c>
      <c r="W1070" s="12" t="s">
        <v>926</v>
      </c>
      <c r="X1070" s="12" t="s">
        <v>3535</v>
      </c>
      <c r="Y1070" s="12" t="s">
        <v>925</v>
      </c>
      <c r="Z1070" s="12" t="s">
        <v>1013</v>
      </c>
      <c r="AA1070" s="12" t="s">
        <v>1012</v>
      </c>
      <c r="AB1070" s="12" t="s">
        <v>936</v>
      </c>
      <c r="AC1070" s="13">
        <v>522</v>
      </c>
      <c r="AD1070" s="12" t="s">
        <v>3534</v>
      </c>
      <c r="AE1070" s="12" t="s">
        <v>3533</v>
      </c>
      <c r="AF1070" s="12" t="s">
        <v>3532</v>
      </c>
      <c r="AG1070" s="12" t="s">
        <v>3531</v>
      </c>
      <c r="AH1070" s="12"/>
      <c r="AI1070" s="12" t="s">
        <v>3524</v>
      </c>
      <c r="AJ1070" s="12" t="s">
        <v>950</v>
      </c>
      <c r="AK1070" s="12" t="s">
        <v>3530</v>
      </c>
      <c r="AL1070" s="12" t="s">
        <v>3529</v>
      </c>
    </row>
    <row r="1071" spans="1:38" hidden="1" x14ac:dyDescent="0.25">
      <c r="A1071" s="17">
        <v>7180586</v>
      </c>
      <c r="B1071" s="14">
        <v>87322</v>
      </c>
      <c r="C1071" s="12" t="s">
        <v>3524</v>
      </c>
      <c r="D1071" s="12" t="s">
        <v>3537</v>
      </c>
      <c r="E1071" s="12" t="s">
        <v>934</v>
      </c>
      <c r="F1071" s="3" t="s">
        <v>933</v>
      </c>
      <c r="G1071" s="12" t="s">
        <v>932</v>
      </c>
      <c r="H1071" s="12" t="s">
        <v>3188</v>
      </c>
      <c r="I1071" s="12" t="s">
        <v>3187</v>
      </c>
      <c r="J1071" s="12" t="s">
        <v>931</v>
      </c>
      <c r="K1071" s="12" t="s">
        <v>930</v>
      </c>
      <c r="L1071" s="12" t="s">
        <v>929</v>
      </c>
      <c r="M1071" s="4">
        <v>910645</v>
      </c>
      <c r="N1071" s="4">
        <v>0</v>
      </c>
      <c r="O1071" s="4">
        <v>910645</v>
      </c>
      <c r="P1071" s="4">
        <v>0</v>
      </c>
      <c r="Q1071" s="4">
        <v>910645</v>
      </c>
      <c r="R1071" s="68">
        <f t="shared" si="16"/>
        <v>1</v>
      </c>
      <c r="S1071" s="3" t="s">
        <v>928</v>
      </c>
      <c r="T1071" s="12" t="s">
        <v>7149</v>
      </c>
      <c r="U1071" s="12" t="s">
        <v>3536</v>
      </c>
      <c r="V1071" s="12" t="s">
        <v>927</v>
      </c>
      <c r="W1071" s="12" t="s">
        <v>926</v>
      </c>
      <c r="X1071" s="12" t="s">
        <v>3535</v>
      </c>
      <c r="Y1071" s="12" t="s">
        <v>925</v>
      </c>
      <c r="Z1071" s="12" t="s">
        <v>1013</v>
      </c>
      <c r="AA1071" s="12" t="s">
        <v>1012</v>
      </c>
      <c r="AB1071" s="12" t="s">
        <v>936</v>
      </c>
      <c r="AC1071" s="13">
        <v>522</v>
      </c>
      <c r="AD1071" s="12" t="s">
        <v>3534</v>
      </c>
      <c r="AE1071" s="12" t="s">
        <v>3533</v>
      </c>
      <c r="AF1071" s="12" t="s">
        <v>3532</v>
      </c>
      <c r="AG1071" s="12" t="s">
        <v>3531</v>
      </c>
      <c r="AH1071" s="12"/>
      <c r="AI1071" s="12" t="s">
        <v>3524</v>
      </c>
      <c r="AJ1071" s="12" t="s">
        <v>950</v>
      </c>
      <c r="AK1071" s="12" t="s">
        <v>3530</v>
      </c>
      <c r="AL1071" s="12" t="s">
        <v>3529</v>
      </c>
    </row>
    <row r="1072" spans="1:38" hidden="1" x14ac:dyDescent="0.25">
      <c r="A1072" s="17">
        <v>800170433</v>
      </c>
      <c r="B1072" s="14">
        <v>87422</v>
      </c>
      <c r="C1072" s="12" t="s">
        <v>3524</v>
      </c>
      <c r="D1072" s="12" t="s">
        <v>3528</v>
      </c>
      <c r="E1072" s="12" t="s">
        <v>934</v>
      </c>
      <c r="F1072" s="3" t="s">
        <v>933</v>
      </c>
      <c r="G1072" s="12" t="s">
        <v>932</v>
      </c>
      <c r="H1072" s="12" t="s">
        <v>3231</v>
      </c>
      <c r="I1072" s="12" t="s">
        <v>3230</v>
      </c>
      <c r="J1072" s="12" t="s">
        <v>931</v>
      </c>
      <c r="K1072" s="12" t="s">
        <v>930</v>
      </c>
      <c r="L1072" s="12" t="s">
        <v>929</v>
      </c>
      <c r="M1072" s="4">
        <v>63.6</v>
      </c>
      <c r="N1072" s="4">
        <v>0</v>
      </c>
      <c r="O1072" s="4">
        <v>63.6</v>
      </c>
      <c r="P1072" s="4">
        <v>0</v>
      </c>
      <c r="Q1072" s="4">
        <v>63.6</v>
      </c>
      <c r="R1072" s="68">
        <f t="shared" si="16"/>
        <v>1</v>
      </c>
      <c r="S1072" s="3" t="s">
        <v>957</v>
      </c>
      <c r="T1072" s="12" t="s">
        <v>5989</v>
      </c>
      <c r="U1072" s="12" t="s">
        <v>956</v>
      </c>
      <c r="V1072" s="12" t="s">
        <v>927</v>
      </c>
      <c r="W1072" s="12" t="s">
        <v>955</v>
      </c>
      <c r="X1072" s="12" t="s">
        <v>954</v>
      </c>
      <c r="Y1072" s="12" t="s">
        <v>925</v>
      </c>
      <c r="Z1072" s="12" t="s">
        <v>953</v>
      </c>
      <c r="AA1072" s="12" t="s">
        <v>952</v>
      </c>
      <c r="AB1072" s="12" t="s">
        <v>3229</v>
      </c>
      <c r="AC1072" s="13">
        <v>37622</v>
      </c>
      <c r="AD1072" s="12" t="s">
        <v>2962</v>
      </c>
      <c r="AE1072" s="12" t="s">
        <v>3527</v>
      </c>
      <c r="AF1072" s="12" t="s">
        <v>3526</v>
      </c>
      <c r="AG1072" s="12" t="s">
        <v>3525</v>
      </c>
      <c r="AH1072" s="12"/>
      <c r="AI1072" s="12" t="s">
        <v>3524</v>
      </c>
      <c r="AJ1072" s="12" t="s">
        <v>950</v>
      </c>
      <c r="AK1072" s="12" t="s">
        <v>3523</v>
      </c>
      <c r="AL1072" s="12" t="s">
        <v>3522</v>
      </c>
    </row>
    <row r="1073" spans="1:38" hidden="1" x14ac:dyDescent="0.25">
      <c r="A1073" s="17">
        <v>800170433</v>
      </c>
      <c r="B1073" s="14">
        <v>87522</v>
      </c>
      <c r="C1073" s="12" t="s">
        <v>3452</v>
      </c>
      <c r="D1073" s="12" t="s">
        <v>3521</v>
      </c>
      <c r="E1073" s="12" t="s">
        <v>934</v>
      </c>
      <c r="F1073" s="3" t="s">
        <v>933</v>
      </c>
      <c r="G1073" s="12" t="s">
        <v>932</v>
      </c>
      <c r="H1073" s="12" t="s">
        <v>938</v>
      </c>
      <c r="I1073" s="12" t="s">
        <v>937</v>
      </c>
      <c r="J1073" s="12" t="s">
        <v>931</v>
      </c>
      <c r="K1073" s="12" t="s">
        <v>930</v>
      </c>
      <c r="L1073" s="12" t="s">
        <v>929</v>
      </c>
      <c r="M1073" s="4">
        <v>500024</v>
      </c>
      <c r="N1073" s="4">
        <v>0</v>
      </c>
      <c r="O1073" s="4">
        <v>500024</v>
      </c>
      <c r="P1073" s="4">
        <v>0</v>
      </c>
      <c r="Q1073" s="4">
        <v>500024</v>
      </c>
      <c r="R1073" s="68">
        <f t="shared" si="16"/>
        <v>1</v>
      </c>
      <c r="S1073" s="3" t="s">
        <v>957</v>
      </c>
      <c r="T1073" s="12" t="s">
        <v>5989</v>
      </c>
      <c r="U1073" s="12" t="s">
        <v>956</v>
      </c>
      <c r="V1073" s="12" t="s">
        <v>927</v>
      </c>
      <c r="W1073" s="12" t="s">
        <v>955</v>
      </c>
      <c r="X1073" s="12" t="s">
        <v>954</v>
      </c>
      <c r="Y1073" s="12" t="s">
        <v>925</v>
      </c>
      <c r="Z1073" s="12" t="s">
        <v>953</v>
      </c>
      <c r="AA1073" s="12" t="s">
        <v>952</v>
      </c>
      <c r="AB1073" s="12" t="s">
        <v>936</v>
      </c>
      <c r="AC1073" s="13">
        <v>522</v>
      </c>
      <c r="AD1073" s="12" t="s">
        <v>3520</v>
      </c>
      <c r="AE1073" s="12" t="s">
        <v>3519</v>
      </c>
      <c r="AF1073" s="12" t="s">
        <v>3518</v>
      </c>
      <c r="AG1073" s="12" t="s">
        <v>3517</v>
      </c>
      <c r="AH1073" s="12"/>
      <c r="AI1073" s="12" t="s">
        <v>3452</v>
      </c>
      <c r="AJ1073" s="12" t="s">
        <v>950</v>
      </c>
      <c r="AK1073" s="12" t="s">
        <v>3516</v>
      </c>
      <c r="AL1073" s="12" t="s">
        <v>3515</v>
      </c>
    </row>
    <row r="1074" spans="1:38" hidden="1" x14ac:dyDescent="0.25">
      <c r="A1074" s="17">
        <v>800170433</v>
      </c>
      <c r="B1074" s="14">
        <v>87522</v>
      </c>
      <c r="C1074" s="12" t="s">
        <v>3452</v>
      </c>
      <c r="D1074" s="12" t="s">
        <v>3521</v>
      </c>
      <c r="E1074" s="12" t="s">
        <v>934</v>
      </c>
      <c r="F1074" s="3" t="s">
        <v>933</v>
      </c>
      <c r="G1074" s="12" t="s">
        <v>932</v>
      </c>
      <c r="H1074" s="12" t="s">
        <v>940</v>
      </c>
      <c r="I1074" s="12" t="s">
        <v>939</v>
      </c>
      <c r="J1074" s="12" t="s">
        <v>931</v>
      </c>
      <c r="K1074" s="12" t="s">
        <v>930</v>
      </c>
      <c r="L1074" s="12" t="s">
        <v>929</v>
      </c>
      <c r="M1074" s="4">
        <v>4001984</v>
      </c>
      <c r="N1074" s="4">
        <v>0</v>
      </c>
      <c r="O1074" s="4">
        <v>4001984</v>
      </c>
      <c r="P1074" s="4">
        <v>0</v>
      </c>
      <c r="Q1074" s="4">
        <v>4001984</v>
      </c>
      <c r="R1074" s="68">
        <f t="shared" si="16"/>
        <v>1</v>
      </c>
      <c r="S1074" s="3" t="s">
        <v>957</v>
      </c>
      <c r="T1074" s="12" t="s">
        <v>5989</v>
      </c>
      <c r="U1074" s="12" t="s">
        <v>956</v>
      </c>
      <c r="V1074" s="12" t="s">
        <v>927</v>
      </c>
      <c r="W1074" s="12" t="s">
        <v>955</v>
      </c>
      <c r="X1074" s="12" t="s">
        <v>954</v>
      </c>
      <c r="Y1074" s="12" t="s">
        <v>925</v>
      </c>
      <c r="Z1074" s="12" t="s">
        <v>953</v>
      </c>
      <c r="AA1074" s="12" t="s">
        <v>952</v>
      </c>
      <c r="AB1074" s="12" t="s">
        <v>936</v>
      </c>
      <c r="AC1074" s="13">
        <v>522</v>
      </c>
      <c r="AD1074" s="12" t="s">
        <v>3520</v>
      </c>
      <c r="AE1074" s="12" t="s">
        <v>3519</v>
      </c>
      <c r="AF1074" s="12" t="s">
        <v>3518</v>
      </c>
      <c r="AG1074" s="12" t="s">
        <v>3517</v>
      </c>
      <c r="AH1074" s="12"/>
      <c r="AI1074" s="12" t="s">
        <v>3452</v>
      </c>
      <c r="AJ1074" s="12" t="s">
        <v>950</v>
      </c>
      <c r="AK1074" s="12" t="s">
        <v>3516</v>
      </c>
      <c r="AL1074" s="12" t="s">
        <v>3515</v>
      </c>
    </row>
    <row r="1075" spans="1:38" hidden="1" x14ac:dyDescent="0.25">
      <c r="A1075" s="17">
        <v>800170433</v>
      </c>
      <c r="B1075" s="14">
        <v>87522</v>
      </c>
      <c r="C1075" s="12" t="s">
        <v>3452</v>
      </c>
      <c r="D1075" s="12" t="s">
        <v>3521</v>
      </c>
      <c r="E1075" s="12" t="s">
        <v>934</v>
      </c>
      <c r="F1075" s="3" t="s">
        <v>933</v>
      </c>
      <c r="G1075" s="12" t="s">
        <v>932</v>
      </c>
      <c r="H1075" s="12" t="s">
        <v>961</v>
      </c>
      <c r="I1075" s="12" t="s">
        <v>960</v>
      </c>
      <c r="J1075" s="12" t="s">
        <v>931</v>
      </c>
      <c r="K1075" s="12" t="s">
        <v>930</v>
      </c>
      <c r="L1075" s="12" t="s">
        <v>929</v>
      </c>
      <c r="M1075" s="4">
        <v>5602776</v>
      </c>
      <c r="N1075" s="4">
        <v>0</v>
      </c>
      <c r="O1075" s="4">
        <v>5602776</v>
      </c>
      <c r="P1075" s="4">
        <v>0</v>
      </c>
      <c r="Q1075" s="4">
        <v>5602776</v>
      </c>
      <c r="R1075" s="68">
        <f t="shared" si="16"/>
        <v>1</v>
      </c>
      <c r="S1075" s="3" t="s">
        <v>957</v>
      </c>
      <c r="T1075" s="12" t="s">
        <v>5989</v>
      </c>
      <c r="U1075" s="12" t="s">
        <v>956</v>
      </c>
      <c r="V1075" s="12" t="s">
        <v>927</v>
      </c>
      <c r="W1075" s="12" t="s">
        <v>955</v>
      </c>
      <c r="X1075" s="12" t="s">
        <v>954</v>
      </c>
      <c r="Y1075" s="12" t="s">
        <v>925</v>
      </c>
      <c r="Z1075" s="12" t="s">
        <v>953</v>
      </c>
      <c r="AA1075" s="12" t="s">
        <v>952</v>
      </c>
      <c r="AB1075" s="12" t="s">
        <v>936</v>
      </c>
      <c r="AC1075" s="13">
        <v>522</v>
      </c>
      <c r="AD1075" s="12" t="s">
        <v>3520</v>
      </c>
      <c r="AE1075" s="12" t="s">
        <v>3519</v>
      </c>
      <c r="AF1075" s="12" t="s">
        <v>3518</v>
      </c>
      <c r="AG1075" s="12" t="s">
        <v>3517</v>
      </c>
      <c r="AH1075" s="12"/>
      <c r="AI1075" s="12" t="s">
        <v>3452</v>
      </c>
      <c r="AJ1075" s="12" t="s">
        <v>950</v>
      </c>
      <c r="AK1075" s="12" t="s">
        <v>3516</v>
      </c>
      <c r="AL1075" s="12" t="s">
        <v>3515</v>
      </c>
    </row>
    <row r="1076" spans="1:38" hidden="1" x14ac:dyDescent="0.25">
      <c r="A1076" s="17">
        <v>830122566</v>
      </c>
      <c r="B1076" s="14">
        <v>87622</v>
      </c>
      <c r="C1076" s="12" t="s">
        <v>3452</v>
      </c>
      <c r="D1076" s="12" t="s">
        <v>3514</v>
      </c>
      <c r="E1076" s="12" t="s">
        <v>934</v>
      </c>
      <c r="F1076" s="3" t="s">
        <v>933</v>
      </c>
      <c r="G1076" s="12" t="s">
        <v>932</v>
      </c>
      <c r="H1076" s="12" t="s">
        <v>982</v>
      </c>
      <c r="I1076" s="12" t="s">
        <v>981</v>
      </c>
      <c r="J1076" s="12" t="s">
        <v>931</v>
      </c>
      <c r="K1076" s="12" t="s">
        <v>930</v>
      </c>
      <c r="L1076" s="12" t="s">
        <v>929</v>
      </c>
      <c r="M1076" s="4">
        <v>5059684</v>
      </c>
      <c r="N1076" s="4">
        <v>0</v>
      </c>
      <c r="O1076" s="4">
        <v>5059684</v>
      </c>
      <c r="P1076" s="4">
        <v>0</v>
      </c>
      <c r="Q1076" s="4">
        <v>5059684</v>
      </c>
      <c r="R1076" s="68">
        <f t="shared" si="16"/>
        <v>1</v>
      </c>
      <c r="S1076" s="3" t="s">
        <v>957</v>
      </c>
      <c r="T1076" s="12" t="s">
        <v>6061</v>
      </c>
      <c r="U1076" s="12" t="s">
        <v>980</v>
      </c>
      <c r="V1076" s="12" t="s">
        <v>927</v>
      </c>
      <c r="W1076" s="12" t="s">
        <v>955</v>
      </c>
      <c r="X1076" s="12" t="s">
        <v>3513</v>
      </c>
      <c r="Y1076" s="12" t="s">
        <v>995</v>
      </c>
      <c r="Z1076" s="12" t="s">
        <v>979</v>
      </c>
      <c r="AA1076" s="12" t="s">
        <v>978</v>
      </c>
      <c r="AB1076" s="12" t="s">
        <v>2637</v>
      </c>
      <c r="AC1076" s="13">
        <v>8222</v>
      </c>
      <c r="AD1076" s="12" t="s">
        <v>3512</v>
      </c>
      <c r="AE1076" s="12" t="s">
        <v>3511</v>
      </c>
      <c r="AF1076" s="12" t="s">
        <v>3510</v>
      </c>
      <c r="AG1076" s="12" t="s">
        <v>3509</v>
      </c>
      <c r="AH1076" s="12"/>
      <c r="AI1076" s="12" t="s">
        <v>3452</v>
      </c>
      <c r="AJ1076" s="12" t="s">
        <v>950</v>
      </c>
      <c r="AK1076" s="12" t="s">
        <v>3508</v>
      </c>
      <c r="AL1076" s="12" t="s">
        <v>3507</v>
      </c>
    </row>
    <row r="1077" spans="1:38" hidden="1" x14ac:dyDescent="0.25">
      <c r="A1077" s="17">
        <v>80086267</v>
      </c>
      <c r="B1077" s="14">
        <v>87722</v>
      </c>
      <c r="C1077" s="12" t="s">
        <v>3452</v>
      </c>
      <c r="D1077" s="12" t="s">
        <v>3506</v>
      </c>
      <c r="E1077" s="12" t="s">
        <v>934</v>
      </c>
      <c r="F1077" s="3" t="s">
        <v>933</v>
      </c>
      <c r="G1077" s="12" t="s">
        <v>932</v>
      </c>
      <c r="H1077" s="12" t="s">
        <v>3193</v>
      </c>
      <c r="I1077" s="12" t="s">
        <v>3192</v>
      </c>
      <c r="J1077" s="12" t="s">
        <v>931</v>
      </c>
      <c r="K1077" s="12" t="s">
        <v>930</v>
      </c>
      <c r="L1077" s="12" t="s">
        <v>929</v>
      </c>
      <c r="M1077" s="4">
        <v>271727</v>
      </c>
      <c r="N1077" s="4">
        <v>0</v>
      </c>
      <c r="O1077" s="4">
        <v>271727</v>
      </c>
      <c r="P1077" s="4">
        <v>0</v>
      </c>
      <c r="Q1077" s="4">
        <v>271727</v>
      </c>
      <c r="R1077" s="68">
        <f t="shared" si="16"/>
        <v>1</v>
      </c>
      <c r="S1077" s="3" t="s">
        <v>928</v>
      </c>
      <c r="T1077" s="12" t="s">
        <v>7148</v>
      </c>
      <c r="U1077" s="12" t="s">
        <v>3505</v>
      </c>
      <c r="V1077" s="12" t="s">
        <v>927</v>
      </c>
      <c r="W1077" s="12" t="s">
        <v>926</v>
      </c>
      <c r="X1077" s="12" t="s">
        <v>3504</v>
      </c>
      <c r="Y1077" s="12" t="s">
        <v>925</v>
      </c>
      <c r="Z1077" s="12" t="s">
        <v>924</v>
      </c>
      <c r="AA1077" s="12" t="s">
        <v>923</v>
      </c>
      <c r="AB1077" s="12" t="s">
        <v>936</v>
      </c>
      <c r="AC1077" s="13">
        <v>522</v>
      </c>
      <c r="AD1077" s="12" t="s">
        <v>3503</v>
      </c>
      <c r="AE1077" s="12" t="s">
        <v>3502</v>
      </c>
      <c r="AF1077" s="12" t="s">
        <v>3501</v>
      </c>
      <c r="AG1077" s="12" t="s">
        <v>3500</v>
      </c>
      <c r="AH1077" s="12"/>
      <c r="AI1077" s="12" t="s">
        <v>3452</v>
      </c>
      <c r="AJ1077" s="12" t="s">
        <v>950</v>
      </c>
      <c r="AK1077" s="12" t="s">
        <v>3467</v>
      </c>
      <c r="AL1077" s="12" t="s">
        <v>3499</v>
      </c>
    </row>
    <row r="1078" spans="1:38" hidden="1" x14ac:dyDescent="0.25">
      <c r="A1078" s="17">
        <v>80086267</v>
      </c>
      <c r="B1078" s="14">
        <v>87722</v>
      </c>
      <c r="C1078" s="12" t="s">
        <v>3452</v>
      </c>
      <c r="D1078" s="12" t="s">
        <v>3506</v>
      </c>
      <c r="E1078" s="12" t="s">
        <v>934</v>
      </c>
      <c r="F1078" s="3" t="s">
        <v>933</v>
      </c>
      <c r="G1078" s="12" t="s">
        <v>932</v>
      </c>
      <c r="H1078" s="12" t="s">
        <v>938</v>
      </c>
      <c r="I1078" s="12" t="s">
        <v>937</v>
      </c>
      <c r="J1078" s="12" t="s">
        <v>931</v>
      </c>
      <c r="K1078" s="12" t="s">
        <v>930</v>
      </c>
      <c r="L1078" s="12" t="s">
        <v>929</v>
      </c>
      <c r="M1078" s="4">
        <v>94438</v>
      </c>
      <c r="N1078" s="4">
        <v>0</v>
      </c>
      <c r="O1078" s="4">
        <v>94438</v>
      </c>
      <c r="P1078" s="4">
        <v>0</v>
      </c>
      <c r="Q1078" s="4">
        <v>94438</v>
      </c>
      <c r="R1078" s="68">
        <f t="shared" si="16"/>
        <v>1</v>
      </c>
      <c r="S1078" s="3" t="s">
        <v>928</v>
      </c>
      <c r="T1078" s="12" t="s">
        <v>7148</v>
      </c>
      <c r="U1078" s="12" t="s">
        <v>3505</v>
      </c>
      <c r="V1078" s="12" t="s">
        <v>927</v>
      </c>
      <c r="W1078" s="12" t="s">
        <v>926</v>
      </c>
      <c r="X1078" s="12" t="s">
        <v>3504</v>
      </c>
      <c r="Y1078" s="12" t="s">
        <v>925</v>
      </c>
      <c r="Z1078" s="12" t="s">
        <v>924</v>
      </c>
      <c r="AA1078" s="12" t="s">
        <v>923</v>
      </c>
      <c r="AB1078" s="12" t="s">
        <v>936</v>
      </c>
      <c r="AC1078" s="13">
        <v>522</v>
      </c>
      <c r="AD1078" s="12" t="s">
        <v>3503</v>
      </c>
      <c r="AE1078" s="12" t="s">
        <v>3502</v>
      </c>
      <c r="AF1078" s="12" t="s">
        <v>3501</v>
      </c>
      <c r="AG1078" s="12" t="s">
        <v>3500</v>
      </c>
      <c r="AH1078" s="12"/>
      <c r="AI1078" s="12" t="s">
        <v>3452</v>
      </c>
      <c r="AJ1078" s="12" t="s">
        <v>950</v>
      </c>
      <c r="AK1078" s="12" t="s">
        <v>3467</v>
      </c>
      <c r="AL1078" s="12" t="s">
        <v>3499</v>
      </c>
    </row>
    <row r="1079" spans="1:38" hidden="1" x14ac:dyDescent="0.25">
      <c r="A1079" s="17">
        <v>80086267</v>
      </c>
      <c r="B1079" s="14">
        <v>87722</v>
      </c>
      <c r="C1079" s="12" t="s">
        <v>3452</v>
      </c>
      <c r="D1079" s="12" t="s">
        <v>3506</v>
      </c>
      <c r="E1079" s="12" t="s">
        <v>934</v>
      </c>
      <c r="F1079" s="3" t="s">
        <v>933</v>
      </c>
      <c r="G1079" s="12" t="s">
        <v>932</v>
      </c>
      <c r="H1079" s="12" t="s">
        <v>967</v>
      </c>
      <c r="I1079" s="12" t="s">
        <v>966</v>
      </c>
      <c r="J1079" s="12" t="s">
        <v>931</v>
      </c>
      <c r="K1079" s="12" t="s">
        <v>930</v>
      </c>
      <c r="L1079" s="12" t="s">
        <v>929</v>
      </c>
      <c r="M1079" s="4">
        <v>1613657</v>
      </c>
      <c r="N1079" s="4">
        <v>0</v>
      </c>
      <c r="O1079" s="4">
        <v>1613657</v>
      </c>
      <c r="P1079" s="4">
        <v>0</v>
      </c>
      <c r="Q1079" s="4">
        <v>1613657</v>
      </c>
      <c r="R1079" s="68">
        <f t="shared" si="16"/>
        <v>1</v>
      </c>
      <c r="S1079" s="3" t="s">
        <v>928</v>
      </c>
      <c r="T1079" s="12" t="s">
        <v>7148</v>
      </c>
      <c r="U1079" s="12" t="s">
        <v>3505</v>
      </c>
      <c r="V1079" s="12" t="s">
        <v>927</v>
      </c>
      <c r="W1079" s="12" t="s">
        <v>926</v>
      </c>
      <c r="X1079" s="12" t="s">
        <v>3504</v>
      </c>
      <c r="Y1079" s="12" t="s">
        <v>925</v>
      </c>
      <c r="Z1079" s="12" t="s">
        <v>924</v>
      </c>
      <c r="AA1079" s="12" t="s">
        <v>923</v>
      </c>
      <c r="AB1079" s="12" t="s">
        <v>936</v>
      </c>
      <c r="AC1079" s="13">
        <v>522</v>
      </c>
      <c r="AD1079" s="12" t="s">
        <v>3503</v>
      </c>
      <c r="AE1079" s="12" t="s">
        <v>3502</v>
      </c>
      <c r="AF1079" s="12" t="s">
        <v>3501</v>
      </c>
      <c r="AG1079" s="12" t="s">
        <v>3500</v>
      </c>
      <c r="AH1079" s="12"/>
      <c r="AI1079" s="12" t="s">
        <v>3452</v>
      </c>
      <c r="AJ1079" s="12" t="s">
        <v>950</v>
      </c>
      <c r="AK1079" s="12" t="s">
        <v>3467</v>
      </c>
      <c r="AL1079" s="12" t="s">
        <v>3499</v>
      </c>
    </row>
    <row r="1080" spans="1:38" hidden="1" x14ac:dyDescent="0.25">
      <c r="A1080" s="17">
        <v>80086267</v>
      </c>
      <c r="B1080" s="14">
        <v>87722</v>
      </c>
      <c r="C1080" s="12" t="s">
        <v>3452</v>
      </c>
      <c r="D1080" s="12" t="s">
        <v>3506</v>
      </c>
      <c r="E1080" s="12" t="s">
        <v>934</v>
      </c>
      <c r="F1080" s="3" t="s">
        <v>933</v>
      </c>
      <c r="G1080" s="12" t="s">
        <v>932</v>
      </c>
      <c r="H1080" s="12" t="s">
        <v>965</v>
      </c>
      <c r="I1080" s="12" t="s">
        <v>964</v>
      </c>
      <c r="J1080" s="12" t="s">
        <v>931</v>
      </c>
      <c r="K1080" s="12" t="s">
        <v>930</v>
      </c>
      <c r="L1080" s="12" t="s">
        <v>929</v>
      </c>
      <c r="M1080" s="4">
        <v>793602</v>
      </c>
      <c r="N1080" s="4">
        <v>0</v>
      </c>
      <c r="O1080" s="4">
        <v>793602</v>
      </c>
      <c r="P1080" s="4">
        <v>0</v>
      </c>
      <c r="Q1080" s="4">
        <v>793602</v>
      </c>
      <c r="R1080" s="68">
        <f t="shared" si="16"/>
        <v>1</v>
      </c>
      <c r="S1080" s="3" t="s">
        <v>928</v>
      </c>
      <c r="T1080" s="12" t="s">
        <v>7148</v>
      </c>
      <c r="U1080" s="12" t="s">
        <v>3505</v>
      </c>
      <c r="V1080" s="12" t="s">
        <v>927</v>
      </c>
      <c r="W1080" s="12" t="s">
        <v>926</v>
      </c>
      <c r="X1080" s="12" t="s">
        <v>3504</v>
      </c>
      <c r="Y1080" s="12" t="s">
        <v>925</v>
      </c>
      <c r="Z1080" s="12" t="s">
        <v>924</v>
      </c>
      <c r="AA1080" s="12" t="s">
        <v>923</v>
      </c>
      <c r="AB1080" s="12" t="s">
        <v>936</v>
      </c>
      <c r="AC1080" s="13">
        <v>522</v>
      </c>
      <c r="AD1080" s="12" t="s">
        <v>3503</v>
      </c>
      <c r="AE1080" s="12" t="s">
        <v>3502</v>
      </c>
      <c r="AF1080" s="12" t="s">
        <v>3501</v>
      </c>
      <c r="AG1080" s="12" t="s">
        <v>3500</v>
      </c>
      <c r="AH1080" s="12"/>
      <c r="AI1080" s="12" t="s">
        <v>3452</v>
      </c>
      <c r="AJ1080" s="12" t="s">
        <v>950</v>
      </c>
      <c r="AK1080" s="12" t="s">
        <v>3467</v>
      </c>
      <c r="AL1080" s="12" t="s">
        <v>3499</v>
      </c>
    </row>
    <row r="1081" spans="1:38" hidden="1" x14ac:dyDescent="0.25">
      <c r="A1081" s="17">
        <v>80086267</v>
      </c>
      <c r="B1081" s="14">
        <v>87722</v>
      </c>
      <c r="C1081" s="12" t="s">
        <v>3452</v>
      </c>
      <c r="D1081" s="12" t="s">
        <v>3506</v>
      </c>
      <c r="E1081" s="12" t="s">
        <v>934</v>
      </c>
      <c r="F1081" s="3" t="s">
        <v>933</v>
      </c>
      <c r="G1081" s="12" t="s">
        <v>932</v>
      </c>
      <c r="H1081" s="12" t="s">
        <v>963</v>
      </c>
      <c r="I1081" s="12" t="s">
        <v>962</v>
      </c>
      <c r="J1081" s="12" t="s">
        <v>931</v>
      </c>
      <c r="K1081" s="12" t="s">
        <v>930</v>
      </c>
      <c r="L1081" s="12" t="s">
        <v>929</v>
      </c>
      <c r="M1081" s="4">
        <v>218351</v>
      </c>
      <c r="N1081" s="4">
        <v>0</v>
      </c>
      <c r="O1081" s="4">
        <v>218351</v>
      </c>
      <c r="P1081" s="4">
        <v>0</v>
      </c>
      <c r="Q1081" s="4">
        <v>218351</v>
      </c>
      <c r="R1081" s="68">
        <f t="shared" si="16"/>
        <v>1</v>
      </c>
      <c r="S1081" s="3" t="s">
        <v>928</v>
      </c>
      <c r="T1081" s="12" t="s">
        <v>7148</v>
      </c>
      <c r="U1081" s="12" t="s">
        <v>3505</v>
      </c>
      <c r="V1081" s="12" t="s">
        <v>927</v>
      </c>
      <c r="W1081" s="12" t="s">
        <v>926</v>
      </c>
      <c r="X1081" s="12" t="s">
        <v>3504</v>
      </c>
      <c r="Y1081" s="12" t="s">
        <v>925</v>
      </c>
      <c r="Z1081" s="12" t="s">
        <v>924</v>
      </c>
      <c r="AA1081" s="12" t="s">
        <v>923</v>
      </c>
      <c r="AB1081" s="12" t="s">
        <v>936</v>
      </c>
      <c r="AC1081" s="13">
        <v>522</v>
      </c>
      <c r="AD1081" s="12" t="s">
        <v>3503</v>
      </c>
      <c r="AE1081" s="12" t="s">
        <v>3502</v>
      </c>
      <c r="AF1081" s="12" t="s">
        <v>3501</v>
      </c>
      <c r="AG1081" s="12" t="s">
        <v>3500</v>
      </c>
      <c r="AH1081" s="12"/>
      <c r="AI1081" s="12" t="s">
        <v>3452</v>
      </c>
      <c r="AJ1081" s="12" t="s">
        <v>950</v>
      </c>
      <c r="AK1081" s="12" t="s">
        <v>3467</v>
      </c>
      <c r="AL1081" s="12" t="s">
        <v>3499</v>
      </c>
    </row>
    <row r="1082" spans="1:38" hidden="1" x14ac:dyDescent="0.25">
      <c r="A1082" s="17">
        <v>80086267</v>
      </c>
      <c r="B1082" s="14">
        <v>87722</v>
      </c>
      <c r="C1082" s="12" t="s">
        <v>3452</v>
      </c>
      <c r="D1082" s="12" t="s">
        <v>3506</v>
      </c>
      <c r="E1082" s="12" t="s">
        <v>934</v>
      </c>
      <c r="F1082" s="3" t="s">
        <v>933</v>
      </c>
      <c r="G1082" s="12" t="s">
        <v>932</v>
      </c>
      <c r="H1082" s="12" t="s">
        <v>3191</v>
      </c>
      <c r="I1082" s="12" t="s">
        <v>3190</v>
      </c>
      <c r="J1082" s="12" t="s">
        <v>931</v>
      </c>
      <c r="K1082" s="12" t="s">
        <v>930</v>
      </c>
      <c r="L1082" s="12" t="s">
        <v>929</v>
      </c>
      <c r="M1082" s="4">
        <v>151914</v>
      </c>
      <c r="N1082" s="4">
        <v>0</v>
      </c>
      <c r="O1082" s="4">
        <v>151914</v>
      </c>
      <c r="P1082" s="4">
        <v>0</v>
      </c>
      <c r="Q1082" s="4">
        <v>151914</v>
      </c>
      <c r="R1082" s="68">
        <f t="shared" si="16"/>
        <v>1</v>
      </c>
      <c r="S1082" s="3" t="s">
        <v>928</v>
      </c>
      <c r="T1082" s="12" t="s">
        <v>7148</v>
      </c>
      <c r="U1082" s="12" t="s">
        <v>3505</v>
      </c>
      <c r="V1082" s="12" t="s">
        <v>927</v>
      </c>
      <c r="W1082" s="12" t="s">
        <v>926</v>
      </c>
      <c r="X1082" s="12" t="s">
        <v>3504</v>
      </c>
      <c r="Y1082" s="12" t="s">
        <v>925</v>
      </c>
      <c r="Z1082" s="12" t="s">
        <v>924</v>
      </c>
      <c r="AA1082" s="12" t="s">
        <v>923</v>
      </c>
      <c r="AB1082" s="12" t="s">
        <v>936</v>
      </c>
      <c r="AC1082" s="13">
        <v>522</v>
      </c>
      <c r="AD1082" s="12" t="s">
        <v>3503</v>
      </c>
      <c r="AE1082" s="12" t="s">
        <v>3502</v>
      </c>
      <c r="AF1082" s="12" t="s">
        <v>3501</v>
      </c>
      <c r="AG1082" s="12" t="s">
        <v>3500</v>
      </c>
      <c r="AH1082" s="12"/>
      <c r="AI1082" s="12" t="s">
        <v>3452</v>
      </c>
      <c r="AJ1082" s="12" t="s">
        <v>950</v>
      </c>
      <c r="AK1082" s="12" t="s">
        <v>3467</v>
      </c>
      <c r="AL1082" s="12" t="s">
        <v>3499</v>
      </c>
    </row>
    <row r="1083" spans="1:38" hidden="1" x14ac:dyDescent="0.25">
      <c r="A1083" s="17">
        <v>80086267</v>
      </c>
      <c r="B1083" s="14">
        <v>87722</v>
      </c>
      <c r="C1083" s="12" t="s">
        <v>3452</v>
      </c>
      <c r="D1083" s="12" t="s">
        <v>3506</v>
      </c>
      <c r="E1083" s="12" t="s">
        <v>934</v>
      </c>
      <c r="F1083" s="3" t="s">
        <v>933</v>
      </c>
      <c r="G1083" s="12" t="s">
        <v>932</v>
      </c>
      <c r="H1083" s="12" t="s">
        <v>940</v>
      </c>
      <c r="I1083" s="12" t="s">
        <v>939</v>
      </c>
      <c r="J1083" s="12" t="s">
        <v>931</v>
      </c>
      <c r="K1083" s="12" t="s">
        <v>930</v>
      </c>
      <c r="L1083" s="12" t="s">
        <v>929</v>
      </c>
      <c r="M1083" s="4">
        <v>745157</v>
      </c>
      <c r="N1083" s="4">
        <v>0</v>
      </c>
      <c r="O1083" s="4">
        <v>745157</v>
      </c>
      <c r="P1083" s="4">
        <v>0</v>
      </c>
      <c r="Q1083" s="4">
        <v>745157</v>
      </c>
      <c r="R1083" s="68">
        <f t="shared" si="16"/>
        <v>1</v>
      </c>
      <c r="S1083" s="3" t="s">
        <v>928</v>
      </c>
      <c r="T1083" s="12" t="s">
        <v>7148</v>
      </c>
      <c r="U1083" s="12" t="s">
        <v>3505</v>
      </c>
      <c r="V1083" s="12" t="s">
        <v>927</v>
      </c>
      <c r="W1083" s="12" t="s">
        <v>926</v>
      </c>
      <c r="X1083" s="12" t="s">
        <v>3504</v>
      </c>
      <c r="Y1083" s="12" t="s">
        <v>925</v>
      </c>
      <c r="Z1083" s="12" t="s">
        <v>924</v>
      </c>
      <c r="AA1083" s="12" t="s">
        <v>923</v>
      </c>
      <c r="AB1083" s="12" t="s">
        <v>936</v>
      </c>
      <c r="AC1083" s="13">
        <v>522</v>
      </c>
      <c r="AD1083" s="12" t="s">
        <v>3503</v>
      </c>
      <c r="AE1083" s="12" t="s">
        <v>3502</v>
      </c>
      <c r="AF1083" s="12" t="s">
        <v>3501</v>
      </c>
      <c r="AG1083" s="12" t="s">
        <v>3500</v>
      </c>
      <c r="AH1083" s="12"/>
      <c r="AI1083" s="12" t="s">
        <v>3452</v>
      </c>
      <c r="AJ1083" s="12" t="s">
        <v>950</v>
      </c>
      <c r="AK1083" s="12" t="s">
        <v>3467</v>
      </c>
      <c r="AL1083" s="12" t="s">
        <v>3499</v>
      </c>
    </row>
    <row r="1084" spans="1:38" hidden="1" x14ac:dyDescent="0.25">
      <c r="A1084" s="17">
        <v>80086267</v>
      </c>
      <c r="B1084" s="14">
        <v>87722</v>
      </c>
      <c r="C1084" s="12" t="s">
        <v>3452</v>
      </c>
      <c r="D1084" s="12" t="s">
        <v>3506</v>
      </c>
      <c r="E1084" s="12" t="s">
        <v>934</v>
      </c>
      <c r="F1084" s="3" t="s">
        <v>933</v>
      </c>
      <c r="G1084" s="12" t="s">
        <v>932</v>
      </c>
      <c r="H1084" s="12" t="s">
        <v>961</v>
      </c>
      <c r="I1084" s="12" t="s">
        <v>960</v>
      </c>
      <c r="J1084" s="12" t="s">
        <v>931</v>
      </c>
      <c r="K1084" s="12" t="s">
        <v>930</v>
      </c>
      <c r="L1084" s="12" t="s">
        <v>929</v>
      </c>
      <c r="M1084" s="4">
        <v>1023304</v>
      </c>
      <c r="N1084" s="4">
        <v>-1023304</v>
      </c>
      <c r="O1084" s="4">
        <v>0</v>
      </c>
      <c r="P1084" s="4">
        <v>0</v>
      </c>
      <c r="Q1084" s="4">
        <v>0</v>
      </c>
      <c r="R1084" s="68">
        <f t="shared" si="16"/>
        <v>0</v>
      </c>
      <c r="S1084" s="3" t="s">
        <v>928</v>
      </c>
      <c r="T1084" s="12" t="s">
        <v>7148</v>
      </c>
      <c r="U1084" s="12" t="s">
        <v>3505</v>
      </c>
      <c r="V1084" s="12" t="s">
        <v>927</v>
      </c>
      <c r="W1084" s="12" t="s">
        <v>926</v>
      </c>
      <c r="X1084" s="12" t="s">
        <v>3504</v>
      </c>
      <c r="Y1084" s="12" t="s">
        <v>925</v>
      </c>
      <c r="Z1084" s="12" t="s">
        <v>924</v>
      </c>
      <c r="AA1084" s="12" t="s">
        <v>923</v>
      </c>
      <c r="AB1084" s="12" t="s">
        <v>936</v>
      </c>
      <c r="AC1084" s="13">
        <v>522</v>
      </c>
      <c r="AD1084" s="12" t="s">
        <v>3503</v>
      </c>
      <c r="AE1084" s="12" t="s">
        <v>3502</v>
      </c>
      <c r="AF1084" s="12" t="s">
        <v>3501</v>
      </c>
      <c r="AG1084" s="12" t="s">
        <v>3500</v>
      </c>
      <c r="AH1084" s="12"/>
      <c r="AI1084" s="12" t="s">
        <v>3452</v>
      </c>
      <c r="AJ1084" s="12" t="s">
        <v>950</v>
      </c>
      <c r="AK1084" s="12" t="s">
        <v>3467</v>
      </c>
      <c r="AL1084" s="12" t="s">
        <v>3499</v>
      </c>
    </row>
    <row r="1085" spans="1:38" hidden="1" x14ac:dyDescent="0.25">
      <c r="A1085" s="17">
        <v>80086267</v>
      </c>
      <c r="B1085" s="14">
        <v>87722</v>
      </c>
      <c r="C1085" s="12" t="s">
        <v>3452</v>
      </c>
      <c r="D1085" s="12" t="s">
        <v>3506</v>
      </c>
      <c r="E1085" s="12" t="s">
        <v>934</v>
      </c>
      <c r="F1085" s="3" t="s">
        <v>933</v>
      </c>
      <c r="G1085" s="12" t="s">
        <v>932</v>
      </c>
      <c r="H1085" s="12" t="s">
        <v>3188</v>
      </c>
      <c r="I1085" s="12" t="s">
        <v>3187</v>
      </c>
      <c r="J1085" s="12" t="s">
        <v>931</v>
      </c>
      <c r="K1085" s="12" t="s">
        <v>930</v>
      </c>
      <c r="L1085" s="12" t="s">
        <v>929</v>
      </c>
      <c r="M1085" s="4">
        <v>1023304</v>
      </c>
      <c r="N1085" s="4">
        <v>0</v>
      </c>
      <c r="O1085" s="4">
        <v>1023304</v>
      </c>
      <c r="P1085" s="4">
        <v>0</v>
      </c>
      <c r="Q1085" s="4">
        <v>1023304</v>
      </c>
      <c r="R1085" s="68">
        <f t="shared" si="16"/>
        <v>1</v>
      </c>
      <c r="S1085" s="3" t="s">
        <v>928</v>
      </c>
      <c r="T1085" s="12" t="s">
        <v>7148</v>
      </c>
      <c r="U1085" s="12" t="s">
        <v>3505</v>
      </c>
      <c r="V1085" s="12" t="s">
        <v>927</v>
      </c>
      <c r="W1085" s="12" t="s">
        <v>926</v>
      </c>
      <c r="X1085" s="12" t="s">
        <v>3504</v>
      </c>
      <c r="Y1085" s="12" t="s">
        <v>925</v>
      </c>
      <c r="Z1085" s="12" t="s">
        <v>924</v>
      </c>
      <c r="AA1085" s="12" t="s">
        <v>923</v>
      </c>
      <c r="AB1085" s="12" t="s">
        <v>936</v>
      </c>
      <c r="AC1085" s="13">
        <v>522</v>
      </c>
      <c r="AD1085" s="12" t="s">
        <v>3503</v>
      </c>
      <c r="AE1085" s="12" t="s">
        <v>3502</v>
      </c>
      <c r="AF1085" s="12" t="s">
        <v>3501</v>
      </c>
      <c r="AG1085" s="12" t="s">
        <v>3500</v>
      </c>
      <c r="AH1085" s="12"/>
      <c r="AI1085" s="12" t="s">
        <v>3452</v>
      </c>
      <c r="AJ1085" s="12" t="s">
        <v>950</v>
      </c>
      <c r="AK1085" s="12" t="s">
        <v>3467</v>
      </c>
      <c r="AL1085" s="12" t="s">
        <v>3499</v>
      </c>
    </row>
    <row r="1086" spans="1:38" hidden="1" x14ac:dyDescent="0.25">
      <c r="A1086" s="17">
        <v>1030629827</v>
      </c>
      <c r="B1086" s="14">
        <v>87822</v>
      </c>
      <c r="C1086" s="12" t="s">
        <v>3452</v>
      </c>
      <c r="D1086" s="12" t="s">
        <v>3498</v>
      </c>
      <c r="E1086" s="12" t="s">
        <v>934</v>
      </c>
      <c r="F1086" s="3" t="s">
        <v>933</v>
      </c>
      <c r="G1086" s="12" t="s">
        <v>932</v>
      </c>
      <c r="H1086" s="12" t="s">
        <v>967</v>
      </c>
      <c r="I1086" s="12" t="s">
        <v>966</v>
      </c>
      <c r="J1086" s="12" t="s">
        <v>931</v>
      </c>
      <c r="K1086" s="12" t="s">
        <v>930</v>
      </c>
      <c r="L1086" s="12" t="s">
        <v>929</v>
      </c>
      <c r="M1086" s="4">
        <v>157104</v>
      </c>
      <c r="N1086" s="4">
        <v>0</v>
      </c>
      <c r="O1086" s="4">
        <v>157104</v>
      </c>
      <c r="P1086" s="4">
        <v>0</v>
      </c>
      <c r="Q1086" s="4">
        <v>157104</v>
      </c>
      <c r="R1086" s="68">
        <f t="shared" si="16"/>
        <v>1</v>
      </c>
      <c r="S1086" s="3" t="s">
        <v>928</v>
      </c>
      <c r="T1086" s="12" t="s">
        <v>7147</v>
      </c>
      <c r="U1086" s="12" t="s">
        <v>3497</v>
      </c>
      <c r="V1086" s="12" t="s">
        <v>927</v>
      </c>
      <c r="W1086" s="12" t="s">
        <v>926</v>
      </c>
      <c r="X1086" s="12" t="s">
        <v>3496</v>
      </c>
      <c r="Y1086" s="12" t="s">
        <v>925</v>
      </c>
      <c r="Z1086" s="12" t="s">
        <v>947</v>
      </c>
      <c r="AA1086" s="12" t="s">
        <v>946</v>
      </c>
      <c r="AB1086" s="12" t="s">
        <v>936</v>
      </c>
      <c r="AC1086" s="13">
        <v>522</v>
      </c>
      <c r="AD1086" s="12" t="s">
        <v>3495</v>
      </c>
      <c r="AE1086" s="12" t="s">
        <v>3494</v>
      </c>
      <c r="AF1086" s="12" t="s">
        <v>3493</v>
      </c>
      <c r="AG1086" s="12" t="s">
        <v>3492</v>
      </c>
      <c r="AH1086" s="12"/>
      <c r="AI1086" s="12" t="s">
        <v>3452</v>
      </c>
      <c r="AJ1086" s="12" t="s">
        <v>950</v>
      </c>
      <c r="AK1086" s="12" t="s">
        <v>3467</v>
      </c>
      <c r="AL1086" s="12" t="s">
        <v>3491</v>
      </c>
    </row>
    <row r="1087" spans="1:38" hidden="1" x14ac:dyDescent="0.25">
      <c r="A1087" s="17">
        <v>1030629827</v>
      </c>
      <c r="B1087" s="14">
        <v>87822</v>
      </c>
      <c r="C1087" s="12" t="s">
        <v>3452</v>
      </c>
      <c r="D1087" s="12" t="s">
        <v>3498</v>
      </c>
      <c r="E1087" s="12" t="s">
        <v>934</v>
      </c>
      <c r="F1087" s="3" t="s">
        <v>933</v>
      </c>
      <c r="G1087" s="12" t="s">
        <v>932</v>
      </c>
      <c r="H1087" s="12" t="s">
        <v>963</v>
      </c>
      <c r="I1087" s="12" t="s">
        <v>962</v>
      </c>
      <c r="J1087" s="12" t="s">
        <v>931</v>
      </c>
      <c r="K1087" s="12" t="s">
        <v>930</v>
      </c>
      <c r="L1087" s="12" t="s">
        <v>929</v>
      </c>
      <c r="M1087" s="4">
        <v>64770</v>
      </c>
      <c r="N1087" s="4">
        <v>0</v>
      </c>
      <c r="O1087" s="4">
        <v>64770</v>
      </c>
      <c r="P1087" s="4">
        <v>0</v>
      </c>
      <c r="Q1087" s="4">
        <v>64770</v>
      </c>
      <c r="R1087" s="68">
        <f t="shared" si="16"/>
        <v>1</v>
      </c>
      <c r="S1087" s="3" t="s">
        <v>928</v>
      </c>
      <c r="T1087" s="12" t="s">
        <v>7147</v>
      </c>
      <c r="U1087" s="12" t="s">
        <v>3497</v>
      </c>
      <c r="V1087" s="12" t="s">
        <v>927</v>
      </c>
      <c r="W1087" s="12" t="s">
        <v>926</v>
      </c>
      <c r="X1087" s="12" t="s">
        <v>3496</v>
      </c>
      <c r="Y1087" s="12" t="s">
        <v>925</v>
      </c>
      <c r="Z1087" s="12" t="s">
        <v>947</v>
      </c>
      <c r="AA1087" s="12" t="s">
        <v>946</v>
      </c>
      <c r="AB1087" s="12" t="s">
        <v>936</v>
      </c>
      <c r="AC1087" s="13">
        <v>522</v>
      </c>
      <c r="AD1087" s="12" t="s">
        <v>3495</v>
      </c>
      <c r="AE1087" s="12" t="s">
        <v>3494</v>
      </c>
      <c r="AF1087" s="12" t="s">
        <v>3493</v>
      </c>
      <c r="AG1087" s="12" t="s">
        <v>3492</v>
      </c>
      <c r="AH1087" s="12"/>
      <c r="AI1087" s="12" t="s">
        <v>3452</v>
      </c>
      <c r="AJ1087" s="12" t="s">
        <v>950</v>
      </c>
      <c r="AK1087" s="12" t="s">
        <v>3467</v>
      </c>
      <c r="AL1087" s="12" t="s">
        <v>3491</v>
      </c>
    </row>
    <row r="1088" spans="1:38" hidden="1" x14ac:dyDescent="0.25">
      <c r="A1088" s="17">
        <v>1030629827</v>
      </c>
      <c r="B1088" s="14">
        <v>87822</v>
      </c>
      <c r="C1088" s="12" t="s">
        <v>3452</v>
      </c>
      <c r="D1088" s="12" t="s">
        <v>3498</v>
      </c>
      <c r="E1088" s="12" t="s">
        <v>934</v>
      </c>
      <c r="F1088" s="3" t="s">
        <v>933</v>
      </c>
      <c r="G1088" s="12" t="s">
        <v>932</v>
      </c>
      <c r="H1088" s="12" t="s">
        <v>3191</v>
      </c>
      <c r="I1088" s="12" t="s">
        <v>3190</v>
      </c>
      <c r="J1088" s="12" t="s">
        <v>931</v>
      </c>
      <c r="K1088" s="12" t="s">
        <v>930</v>
      </c>
      <c r="L1088" s="12" t="s">
        <v>929</v>
      </c>
      <c r="M1088" s="4">
        <v>15778</v>
      </c>
      <c r="N1088" s="4">
        <v>0</v>
      </c>
      <c r="O1088" s="4">
        <v>15778</v>
      </c>
      <c r="P1088" s="4">
        <v>0</v>
      </c>
      <c r="Q1088" s="4">
        <v>15778</v>
      </c>
      <c r="R1088" s="68">
        <f t="shared" si="16"/>
        <v>1</v>
      </c>
      <c r="S1088" s="3" t="s">
        <v>928</v>
      </c>
      <c r="T1088" s="12" t="s">
        <v>7147</v>
      </c>
      <c r="U1088" s="12" t="s">
        <v>3497</v>
      </c>
      <c r="V1088" s="12" t="s">
        <v>927</v>
      </c>
      <c r="W1088" s="12" t="s">
        <v>926</v>
      </c>
      <c r="X1088" s="12" t="s">
        <v>3496</v>
      </c>
      <c r="Y1088" s="12" t="s">
        <v>925</v>
      </c>
      <c r="Z1088" s="12" t="s">
        <v>947</v>
      </c>
      <c r="AA1088" s="12" t="s">
        <v>946</v>
      </c>
      <c r="AB1088" s="12" t="s">
        <v>936</v>
      </c>
      <c r="AC1088" s="13">
        <v>522</v>
      </c>
      <c r="AD1088" s="12" t="s">
        <v>3495</v>
      </c>
      <c r="AE1088" s="12" t="s">
        <v>3494</v>
      </c>
      <c r="AF1088" s="12" t="s">
        <v>3493</v>
      </c>
      <c r="AG1088" s="12" t="s">
        <v>3492</v>
      </c>
      <c r="AH1088" s="12"/>
      <c r="AI1088" s="12" t="s">
        <v>3452</v>
      </c>
      <c r="AJ1088" s="12" t="s">
        <v>950</v>
      </c>
      <c r="AK1088" s="12" t="s">
        <v>3467</v>
      </c>
      <c r="AL1088" s="12" t="s">
        <v>3491</v>
      </c>
    </row>
    <row r="1089" spans="1:38" hidden="1" x14ac:dyDescent="0.25">
      <c r="A1089" s="17">
        <v>1030629827</v>
      </c>
      <c r="B1089" s="14">
        <v>87822</v>
      </c>
      <c r="C1089" s="12" t="s">
        <v>3452</v>
      </c>
      <c r="D1089" s="12" t="s">
        <v>3498</v>
      </c>
      <c r="E1089" s="12" t="s">
        <v>934</v>
      </c>
      <c r="F1089" s="3" t="s">
        <v>933</v>
      </c>
      <c r="G1089" s="12" t="s">
        <v>932</v>
      </c>
      <c r="H1089" s="12" t="s">
        <v>940</v>
      </c>
      <c r="I1089" s="12" t="s">
        <v>939</v>
      </c>
      <c r="J1089" s="12" t="s">
        <v>931</v>
      </c>
      <c r="K1089" s="12" t="s">
        <v>930</v>
      </c>
      <c r="L1089" s="12" t="s">
        <v>929</v>
      </c>
      <c r="M1089" s="4">
        <v>140817</v>
      </c>
      <c r="N1089" s="4">
        <v>0</v>
      </c>
      <c r="O1089" s="4">
        <v>140817</v>
      </c>
      <c r="P1089" s="4">
        <v>0</v>
      </c>
      <c r="Q1089" s="4">
        <v>140817</v>
      </c>
      <c r="R1089" s="68">
        <f t="shared" ref="R1089:R1152" si="17">+IFERROR(Q1089/O1089,0)</f>
        <v>1</v>
      </c>
      <c r="S1089" s="3" t="s">
        <v>928</v>
      </c>
      <c r="T1089" s="12" t="s">
        <v>7147</v>
      </c>
      <c r="U1089" s="12" t="s">
        <v>3497</v>
      </c>
      <c r="V1089" s="12" t="s">
        <v>927</v>
      </c>
      <c r="W1089" s="12" t="s">
        <v>926</v>
      </c>
      <c r="X1089" s="12" t="s">
        <v>3496</v>
      </c>
      <c r="Y1089" s="12" t="s">
        <v>925</v>
      </c>
      <c r="Z1089" s="12" t="s">
        <v>947</v>
      </c>
      <c r="AA1089" s="12" t="s">
        <v>946</v>
      </c>
      <c r="AB1089" s="12" t="s">
        <v>936</v>
      </c>
      <c r="AC1089" s="13">
        <v>522</v>
      </c>
      <c r="AD1089" s="12" t="s">
        <v>3495</v>
      </c>
      <c r="AE1089" s="12" t="s">
        <v>3494</v>
      </c>
      <c r="AF1089" s="12" t="s">
        <v>3493</v>
      </c>
      <c r="AG1089" s="12" t="s">
        <v>3492</v>
      </c>
      <c r="AH1089" s="12"/>
      <c r="AI1089" s="12" t="s">
        <v>3452</v>
      </c>
      <c r="AJ1089" s="12" t="s">
        <v>950</v>
      </c>
      <c r="AK1089" s="12" t="s">
        <v>3467</v>
      </c>
      <c r="AL1089" s="12" t="s">
        <v>3491</v>
      </c>
    </row>
    <row r="1090" spans="1:38" hidden="1" x14ac:dyDescent="0.25">
      <c r="A1090" s="17">
        <v>1030629827</v>
      </c>
      <c r="B1090" s="14">
        <v>87822</v>
      </c>
      <c r="C1090" s="12" t="s">
        <v>3452</v>
      </c>
      <c r="D1090" s="12" t="s">
        <v>3498</v>
      </c>
      <c r="E1090" s="12" t="s">
        <v>934</v>
      </c>
      <c r="F1090" s="3" t="s">
        <v>933</v>
      </c>
      <c r="G1090" s="12" t="s">
        <v>932</v>
      </c>
      <c r="H1090" s="12" t="s">
        <v>961</v>
      </c>
      <c r="I1090" s="12" t="s">
        <v>960</v>
      </c>
      <c r="J1090" s="12" t="s">
        <v>931</v>
      </c>
      <c r="K1090" s="12" t="s">
        <v>930</v>
      </c>
      <c r="L1090" s="12" t="s">
        <v>929</v>
      </c>
      <c r="M1090" s="4">
        <v>200505</v>
      </c>
      <c r="N1090" s="4">
        <v>-200505</v>
      </c>
      <c r="O1090" s="4">
        <v>0</v>
      </c>
      <c r="P1090" s="4">
        <v>0</v>
      </c>
      <c r="Q1090" s="4">
        <v>0</v>
      </c>
      <c r="R1090" s="68">
        <f t="shared" si="17"/>
        <v>0</v>
      </c>
      <c r="S1090" s="3" t="s">
        <v>928</v>
      </c>
      <c r="T1090" s="12" t="s">
        <v>7147</v>
      </c>
      <c r="U1090" s="12" t="s">
        <v>3497</v>
      </c>
      <c r="V1090" s="12" t="s">
        <v>927</v>
      </c>
      <c r="W1090" s="12" t="s">
        <v>926</v>
      </c>
      <c r="X1090" s="12" t="s">
        <v>3496</v>
      </c>
      <c r="Y1090" s="12" t="s">
        <v>925</v>
      </c>
      <c r="Z1090" s="12" t="s">
        <v>947</v>
      </c>
      <c r="AA1090" s="12" t="s">
        <v>946</v>
      </c>
      <c r="AB1090" s="12" t="s">
        <v>936</v>
      </c>
      <c r="AC1090" s="13">
        <v>522</v>
      </c>
      <c r="AD1090" s="12" t="s">
        <v>3495</v>
      </c>
      <c r="AE1090" s="12" t="s">
        <v>3494</v>
      </c>
      <c r="AF1090" s="12" t="s">
        <v>3493</v>
      </c>
      <c r="AG1090" s="12" t="s">
        <v>3492</v>
      </c>
      <c r="AH1090" s="12"/>
      <c r="AI1090" s="12" t="s">
        <v>3452</v>
      </c>
      <c r="AJ1090" s="12" t="s">
        <v>950</v>
      </c>
      <c r="AK1090" s="12" t="s">
        <v>3467</v>
      </c>
      <c r="AL1090" s="12" t="s">
        <v>3491</v>
      </c>
    </row>
    <row r="1091" spans="1:38" hidden="1" x14ac:dyDescent="0.25">
      <c r="A1091" s="17">
        <v>1030629827</v>
      </c>
      <c r="B1091" s="14">
        <v>87822</v>
      </c>
      <c r="C1091" s="12" t="s">
        <v>3452</v>
      </c>
      <c r="D1091" s="12" t="s">
        <v>3498</v>
      </c>
      <c r="E1091" s="12" t="s">
        <v>934</v>
      </c>
      <c r="F1091" s="3" t="s">
        <v>933</v>
      </c>
      <c r="G1091" s="12" t="s">
        <v>932</v>
      </c>
      <c r="H1091" s="12" t="s">
        <v>977</v>
      </c>
      <c r="I1091" s="12" t="s">
        <v>976</v>
      </c>
      <c r="J1091" s="12" t="s">
        <v>931</v>
      </c>
      <c r="K1091" s="12" t="s">
        <v>930</v>
      </c>
      <c r="L1091" s="12" t="s">
        <v>929</v>
      </c>
      <c r="M1091" s="4">
        <v>6239</v>
      </c>
      <c r="N1091" s="4">
        <v>0</v>
      </c>
      <c r="O1091" s="4">
        <v>6239</v>
      </c>
      <c r="P1091" s="4">
        <v>0</v>
      </c>
      <c r="Q1091" s="4">
        <v>6239</v>
      </c>
      <c r="R1091" s="68">
        <f t="shared" si="17"/>
        <v>1</v>
      </c>
      <c r="S1091" s="3" t="s">
        <v>928</v>
      </c>
      <c r="T1091" s="12" t="s">
        <v>7147</v>
      </c>
      <c r="U1091" s="12" t="s">
        <v>3497</v>
      </c>
      <c r="V1091" s="12" t="s">
        <v>927</v>
      </c>
      <c r="W1091" s="12" t="s">
        <v>926</v>
      </c>
      <c r="X1091" s="12" t="s">
        <v>3496</v>
      </c>
      <c r="Y1091" s="12" t="s">
        <v>925</v>
      </c>
      <c r="Z1091" s="12" t="s">
        <v>947</v>
      </c>
      <c r="AA1091" s="12" t="s">
        <v>946</v>
      </c>
      <c r="AB1091" s="12" t="s">
        <v>936</v>
      </c>
      <c r="AC1091" s="13">
        <v>522</v>
      </c>
      <c r="AD1091" s="12" t="s">
        <v>3495</v>
      </c>
      <c r="AE1091" s="12" t="s">
        <v>3494</v>
      </c>
      <c r="AF1091" s="12" t="s">
        <v>3493</v>
      </c>
      <c r="AG1091" s="12" t="s">
        <v>3492</v>
      </c>
      <c r="AH1091" s="12"/>
      <c r="AI1091" s="12" t="s">
        <v>3452</v>
      </c>
      <c r="AJ1091" s="12" t="s">
        <v>950</v>
      </c>
      <c r="AK1091" s="12" t="s">
        <v>3467</v>
      </c>
      <c r="AL1091" s="12" t="s">
        <v>3491</v>
      </c>
    </row>
    <row r="1092" spans="1:38" hidden="1" x14ac:dyDescent="0.25">
      <c r="A1092" s="17">
        <v>1030629827</v>
      </c>
      <c r="B1092" s="14">
        <v>87822</v>
      </c>
      <c r="C1092" s="12" t="s">
        <v>3452</v>
      </c>
      <c r="D1092" s="12" t="s">
        <v>3498</v>
      </c>
      <c r="E1092" s="12" t="s">
        <v>934</v>
      </c>
      <c r="F1092" s="3" t="s">
        <v>933</v>
      </c>
      <c r="G1092" s="12" t="s">
        <v>932</v>
      </c>
      <c r="H1092" s="12" t="s">
        <v>3193</v>
      </c>
      <c r="I1092" s="12" t="s">
        <v>3192</v>
      </c>
      <c r="J1092" s="12" t="s">
        <v>931</v>
      </c>
      <c r="K1092" s="12" t="s">
        <v>930</v>
      </c>
      <c r="L1092" s="12" t="s">
        <v>929</v>
      </c>
      <c r="M1092" s="4">
        <v>40678</v>
      </c>
      <c r="N1092" s="4">
        <v>0</v>
      </c>
      <c r="O1092" s="4">
        <v>40678</v>
      </c>
      <c r="P1092" s="4">
        <v>0</v>
      </c>
      <c r="Q1092" s="4">
        <v>40678</v>
      </c>
      <c r="R1092" s="68">
        <f t="shared" si="17"/>
        <v>1</v>
      </c>
      <c r="S1092" s="3" t="s">
        <v>928</v>
      </c>
      <c r="T1092" s="12" t="s">
        <v>7147</v>
      </c>
      <c r="U1092" s="12" t="s">
        <v>3497</v>
      </c>
      <c r="V1092" s="12" t="s">
        <v>927</v>
      </c>
      <c r="W1092" s="12" t="s">
        <v>926</v>
      </c>
      <c r="X1092" s="12" t="s">
        <v>3496</v>
      </c>
      <c r="Y1092" s="12" t="s">
        <v>925</v>
      </c>
      <c r="Z1092" s="12" t="s">
        <v>947</v>
      </c>
      <c r="AA1092" s="12" t="s">
        <v>946</v>
      </c>
      <c r="AB1092" s="12" t="s">
        <v>936</v>
      </c>
      <c r="AC1092" s="13">
        <v>522</v>
      </c>
      <c r="AD1092" s="12" t="s">
        <v>3495</v>
      </c>
      <c r="AE1092" s="12" t="s">
        <v>3494</v>
      </c>
      <c r="AF1092" s="12" t="s">
        <v>3493</v>
      </c>
      <c r="AG1092" s="12" t="s">
        <v>3492</v>
      </c>
      <c r="AH1092" s="12"/>
      <c r="AI1092" s="12" t="s">
        <v>3452</v>
      </c>
      <c r="AJ1092" s="12" t="s">
        <v>950</v>
      </c>
      <c r="AK1092" s="12" t="s">
        <v>3467</v>
      </c>
      <c r="AL1092" s="12" t="s">
        <v>3491</v>
      </c>
    </row>
    <row r="1093" spans="1:38" hidden="1" x14ac:dyDescent="0.25">
      <c r="A1093" s="17">
        <v>1030629827</v>
      </c>
      <c r="B1093" s="14">
        <v>87822</v>
      </c>
      <c r="C1093" s="12" t="s">
        <v>3452</v>
      </c>
      <c r="D1093" s="12" t="s">
        <v>3498</v>
      </c>
      <c r="E1093" s="12" t="s">
        <v>934</v>
      </c>
      <c r="F1093" s="3" t="s">
        <v>933</v>
      </c>
      <c r="G1093" s="12" t="s">
        <v>932</v>
      </c>
      <c r="H1093" s="12" t="s">
        <v>938</v>
      </c>
      <c r="I1093" s="12" t="s">
        <v>937</v>
      </c>
      <c r="J1093" s="12" t="s">
        <v>931</v>
      </c>
      <c r="K1093" s="12" t="s">
        <v>930</v>
      </c>
      <c r="L1093" s="12" t="s">
        <v>929</v>
      </c>
      <c r="M1093" s="4">
        <v>16909</v>
      </c>
      <c r="N1093" s="4">
        <v>0</v>
      </c>
      <c r="O1093" s="4">
        <v>16909</v>
      </c>
      <c r="P1093" s="4">
        <v>0</v>
      </c>
      <c r="Q1093" s="4">
        <v>16909</v>
      </c>
      <c r="R1093" s="68">
        <f t="shared" si="17"/>
        <v>1</v>
      </c>
      <c r="S1093" s="3" t="s">
        <v>928</v>
      </c>
      <c r="T1093" s="12" t="s">
        <v>7147</v>
      </c>
      <c r="U1093" s="12" t="s">
        <v>3497</v>
      </c>
      <c r="V1093" s="12" t="s">
        <v>927</v>
      </c>
      <c r="W1093" s="12" t="s">
        <v>926</v>
      </c>
      <c r="X1093" s="12" t="s">
        <v>3496</v>
      </c>
      <c r="Y1093" s="12" t="s">
        <v>925</v>
      </c>
      <c r="Z1093" s="12" t="s">
        <v>947</v>
      </c>
      <c r="AA1093" s="12" t="s">
        <v>946</v>
      </c>
      <c r="AB1093" s="12" t="s">
        <v>936</v>
      </c>
      <c r="AC1093" s="13">
        <v>522</v>
      </c>
      <c r="AD1093" s="12" t="s">
        <v>3495</v>
      </c>
      <c r="AE1093" s="12" t="s">
        <v>3494</v>
      </c>
      <c r="AF1093" s="12" t="s">
        <v>3493</v>
      </c>
      <c r="AG1093" s="12" t="s">
        <v>3492</v>
      </c>
      <c r="AH1093" s="12"/>
      <c r="AI1093" s="12" t="s">
        <v>3452</v>
      </c>
      <c r="AJ1093" s="12" t="s">
        <v>950</v>
      </c>
      <c r="AK1093" s="12" t="s">
        <v>3467</v>
      </c>
      <c r="AL1093" s="12" t="s">
        <v>3491</v>
      </c>
    </row>
    <row r="1094" spans="1:38" hidden="1" x14ac:dyDescent="0.25">
      <c r="A1094" s="17">
        <v>1030629827</v>
      </c>
      <c r="B1094" s="14">
        <v>87822</v>
      </c>
      <c r="C1094" s="12" t="s">
        <v>3452</v>
      </c>
      <c r="D1094" s="12" t="s">
        <v>3498</v>
      </c>
      <c r="E1094" s="12" t="s">
        <v>934</v>
      </c>
      <c r="F1094" s="3" t="s">
        <v>933</v>
      </c>
      <c r="G1094" s="12" t="s">
        <v>932</v>
      </c>
      <c r="H1094" s="12" t="s">
        <v>3188</v>
      </c>
      <c r="I1094" s="12" t="s">
        <v>3187</v>
      </c>
      <c r="J1094" s="12" t="s">
        <v>931</v>
      </c>
      <c r="K1094" s="12" t="s">
        <v>930</v>
      </c>
      <c r="L1094" s="12" t="s">
        <v>929</v>
      </c>
      <c r="M1094" s="4">
        <v>200505</v>
      </c>
      <c r="N1094" s="4">
        <v>0</v>
      </c>
      <c r="O1094" s="4">
        <v>200505</v>
      </c>
      <c r="P1094" s="4">
        <v>0</v>
      </c>
      <c r="Q1094" s="4">
        <v>200505</v>
      </c>
      <c r="R1094" s="68">
        <f t="shared" si="17"/>
        <v>1</v>
      </c>
      <c r="S1094" s="3" t="s">
        <v>928</v>
      </c>
      <c r="T1094" s="12" t="s">
        <v>7147</v>
      </c>
      <c r="U1094" s="12" t="s">
        <v>3497</v>
      </c>
      <c r="V1094" s="12" t="s">
        <v>927</v>
      </c>
      <c r="W1094" s="12" t="s">
        <v>926</v>
      </c>
      <c r="X1094" s="12" t="s">
        <v>3496</v>
      </c>
      <c r="Y1094" s="12" t="s">
        <v>925</v>
      </c>
      <c r="Z1094" s="12" t="s">
        <v>947</v>
      </c>
      <c r="AA1094" s="12" t="s">
        <v>946</v>
      </c>
      <c r="AB1094" s="12" t="s">
        <v>936</v>
      </c>
      <c r="AC1094" s="13">
        <v>522</v>
      </c>
      <c r="AD1094" s="12" t="s">
        <v>3495</v>
      </c>
      <c r="AE1094" s="12" t="s">
        <v>3494</v>
      </c>
      <c r="AF1094" s="12" t="s">
        <v>3493</v>
      </c>
      <c r="AG1094" s="12" t="s">
        <v>3492</v>
      </c>
      <c r="AH1094" s="12"/>
      <c r="AI1094" s="12" t="s">
        <v>3452</v>
      </c>
      <c r="AJ1094" s="12" t="s">
        <v>950</v>
      </c>
      <c r="AK1094" s="12" t="s">
        <v>3467</v>
      </c>
      <c r="AL1094" s="12" t="s">
        <v>3491</v>
      </c>
    </row>
    <row r="1095" spans="1:38" hidden="1" x14ac:dyDescent="0.25">
      <c r="A1095" s="17">
        <v>1085297768</v>
      </c>
      <c r="B1095" s="14">
        <v>87922</v>
      </c>
      <c r="C1095" s="12" t="s">
        <v>3452</v>
      </c>
      <c r="D1095" s="12" t="s">
        <v>3490</v>
      </c>
      <c r="E1095" s="12" t="s">
        <v>934</v>
      </c>
      <c r="F1095" s="3" t="s">
        <v>933</v>
      </c>
      <c r="G1095" s="12" t="s">
        <v>932</v>
      </c>
      <c r="H1095" s="12" t="s">
        <v>3193</v>
      </c>
      <c r="I1095" s="12" t="s">
        <v>3192</v>
      </c>
      <c r="J1095" s="12" t="s">
        <v>931</v>
      </c>
      <c r="K1095" s="12" t="s">
        <v>930</v>
      </c>
      <c r="L1095" s="12" t="s">
        <v>929</v>
      </c>
      <c r="M1095" s="4">
        <v>97819</v>
      </c>
      <c r="N1095" s="4">
        <v>0</v>
      </c>
      <c r="O1095" s="4">
        <v>97819</v>
      </c>
      <c r="P1095" s="4">
        <v>0</v>
      </c>
      <c r="Q1095" s="4">
        <v>97819</v>
      </c>
      <c r="R1095" s="68">
        <f t="shared" si="17"/>
        <v>1</v>
      </c>
      <c r="S1095" s="3" t="s">
        <v>928</v>
      </c>
      <c r="T1095" s="12" t="s">
        <v>7146</v>
      </c>
      <c r="U1095" s="12" t="s">
        <v>3489</v>
      </c>
      <c r="V1095" s="12" t="s">
        <v>927</v>
      </c>
      <c r="W1095" s="12" t="s">
        <v>926</v>
      </c>
      <c r="X1095" s="12" t="s">
        <v>3488</v>
      </c>
      <c r="Y1095" s="12" t="s">
        <v>925</v>
      </c>
      <c r="Z1095" s="12" t="s">
        <v>984</v>
      </c>
      <c r="AA1095" s="12" t="s">
        <v>983</v>
      </c>
      <c r="AB1095" s="12" t="s">
        <v>936</v>
      </c>
      <c r="AC1095" s="13">
        <v>522</v>
      </c>
      <c r="AD1095" s="12" t="s">
        <v>3487</v>
      </c>
      <c r="AE1095" s="12" t="s">
        <v>3486</v>
      </c>
      <c r="AF1095" s="12" t="s">
        <v>3485</v>
      </c>
      <c r="AG1095" s="12" t="s">
        <v>3484</v>
      </c>
      <c r="AH1095" s="12"/>
      <c r="AI1095" s="12" t="s">
        <v>3452</v>
      </c>
      <c r="AJ1095" s="12" t="s">
        <v>950</v>
      </c>
      <c r="AK1095" s="12" t="s">
        <v>3467</v>
      </c>
      <c r="AL1095" s="12" t="s">
        <v>3483</v>
      </c>
    </row>
    <row r="1096" spans="1:38" hidden="1" x14ac:dyDescent="0.25">
      <c r="A1096" s="17">
        <v>1085297768</v>
      </c>
      <c r="B1096" s="14">
        <v>87922</v>
      </c>
      <c r="C1096" s="12" t="s">
        <v>3452</v>
      </c>
      <c r="D1096" s="12" t="s">
        <v>3490</v>
      </c>
      <c r="E1096" s="12" t="s">
        <v>934</v>
      </c>
      <c r="F1096" s="3" t="s">
        <v>933</v>
      </c>
      <c r="G1096" s="12" t="s">
        <v>932</v>
      </c>
      <c r="H1096" s="12" t="s">
        <v>938</v>
      </c>
      <c r="I1096" s="12" t="s">
        <v>937</v>
      </c>
      <c r="J1096" s="12" t="s">
        <v>931</v>
      </c>
      <c r="K1096" s="12" t="s">
        <v>930</v>
      </c>
      <c r="L1096" s="12" t="s">
        <v>929</v>
      </c>
      <c r="M1096" s="4">
        <v>6573</v>
      </c>
      <c r="N1096" s="4">
        <v>0</v>
      </c>
      <c r="O1096" s="4">
        <v>6573</v>
      </c>
      <c r="P1096" s="4">
        <v>0</v>
      </c>
      <c r="Q1096" s="4">
        <v>6573</v>
      </c>
      <c r="R1096" s="68">
        <f t="shared" si="17"/>
        <v>1</v>
      </c>
      <c r="S1096" s="3" t="s">
        <v>928</v>
      </c>
      <c r="T1096" s="12" t="s">
        <v>7146</v>
      </c>
      <c r="U1096" s="12" t="s">
        <v>3489</v>
      </c>
      <c r="V1096" s="12" t="s">
        <v>927</v>
      </c>
      <c r="W1096" s="12" t="s">
        <v>926</v>
      </c>
      <c r="X1096" s="12" t="s">
        <v>3488</v>
      </c>
      <c r="Y1096" s="12" t="s">
        <v>925</v>
      </c>
      <c r="Z1096" s="12" t="s">
        <v>984</v>
      </c>
      <c r="AA1096" s="12" t="s">
        <v>983</v>
      </c>
      <c r="AB1096" s="12" t="s">
        <v>936</v>
      </c>
      <c r="AC1096" s="13">
        <v>522</v>
      </c>
      <c r="AD1096" s="12" t="s">
        <v>3487</v>
      </c>
      <c r="AE1096" s="12" t="s">
        <v>3486</v>
      </c>
      <c r="AF1096" s="12" t="s">
        <v>3485</v>
      </c>
      <c r="AG1096" s="12" t="s">
        <v>3484</v>
      </c>
      <c r="AH1096" s="12"/>
      <c r="AI1096" s="12" t="s">
        <v>3452</v>
      </c>
      <c r="AJ1096" s="12" t="s">
        <v>950</v>
      </c>
      <c r="AK1096" s="12" t="s">
        <v>3467</v>
      </c>
      <c r="AL1096" s="12" t="s">
        <v>3483</v>
      </c>
    </row>
    <row r="1097" spans="1:38" hidden="1" x14ac:dyDescent="0.25">
      <c r="A1097" s="17">
        <v>1085297768</v>
      </c>
      <c r="B1097" s="14">
        <v>87922</v>
      </c>
      <c r="C1097" s="12" t="s">
        <v>3452</v>
      </c>
      <c r="D1097" s="12" t="s">
        <v>3490</v>
      </c>
      <c r="E1097" s="12" t="s">
        <v>934</v>
      </c>
      <c r="F1097" s="3" t="s">
        <v>933</v>
      </c>
      <c r="G1097" s="12" t="s">
        <v>932</v>
      </c>
      <c r="H1097" s="12" t="s">
        <v>967</v>
      </c>
      <c r="I1097" s="12" t="s">
        <v>966</v>
      </c>
      <c r="J1097" s="12" t="s">
        <v>931</v>
      </c>
      <c r="K1097" s="12" t="s">
        <v>930</v>
      </c>
      <c r="L1097" s="12" t="s">
        <v>929</v>
      </c>
      <c r="M1097" s="4">
        <v>392413</v>
      </c>
      <c r="N1097" s="4">
        <v>0</v>
      </c>
      <c r="O1097" s="4">
        <v>392413</v>
      </c>
      <c r="P1097" s="4">
        <v>0</v>
      </c>
      <c r="Q1097" s="4">
        <v>392413</v>
      </c>
      <c r="R1097" s="68">
        <f t="shared" si="17"/>
        <v>1</v>
      </c>
      <c r="S1097" s="3" t="s">
        <v>928</v>
      </c>
      <c r="T1097" s="12" t="s">
        <v>7146</v>
      </c>
      <c r="U1097" s="12" t="s">
        <v>3489</v>
      </c>
      <c r="V1097" s="12" t="s">
        <v>927</v>
      </c>
      <c r="W1097" s="12" t="s">
        <v>926</v>
      </c>
      <c r="X1097" s="12" t="s">
        <v>3488</v>
      </c>
      <c r="Y1097" s="12" t="s">
        <v>925</v>
      </c>
      <c r="Z1097" s="12" t="s">
        <v>984</v>
      </c>
      <c r="AA1097" s="12" t="s">
        <v>983</v>
      </c>
      <c r="AB1097" s="12" t="s">
        <v>936</v>
      </c>
      <c r="AC1097" s="13">
        <v>522</v>
      </c>
      <c r="AD1097" s="12" t="s">
        <v>3487</v>
      </c>
      <c r="AE1097" s="12" t="s">
        <v>3486</v>
      </c>
      <c r="AF1097" s="12" t="s">
        <v>3485</v>
      </c>
      <c r="AG1097" s="12" t="s">
        <v>3484</v>
      </c>
      <c r="AH1097" s="12"/>
      <c r="AI1097" s="12" t="s">
        <v>3452</v>
      </c>
      <c r="AJ1097" s="12" t="s">
        <v>950</v>
      </c>
      <c r="AK1097" s="12" t="s">
        <v>3467</v>
      </c>
      <c r="AL1097" s="12" t="s">
        <v>3483</v>
      </c>
    </row>
    <row r="1098" spans="1:38" hidden="1" x14ac:dyDescent="0.25">
      <c r="A1098" s="17">
        <v>1085297768</v>
      </c>
      <c r="B1098" s="14">
        <v>87922</v>
      </c>
      <c r="C1098" s="12" t="s">
        <v>3452</v>
      </c>
      <c r="D1098" s="12" t="s">
        <v>3490</v>
      </c>
      <c r="E1098" s="12" t="s">
        <v>934</v>
      </c>
      <c r="F1098" s="3" t="s">
        <v>933</v>
      </c>
      <c r="G1098" s="12" t="s">
        <v>932</v>
      </c>
      <c r="H1098" s="12" t="s">
        <v>963</v>
      </c>
      <c r="I1098" s="12" t="s">
        <v>962</v>
      </c>
      <c r="J1098" s="12" t="s">
        <v>931</v>
      </c>
      <c r="K1098" s="12" t="s">
        <v>930</v>
      </c>
      <c r="L1098" s="12" t="s">
        <v>929</v>
      </c>
      <c r="M1098" s="4">
        <v>34336</v>
      </c>
      <c r="N1098" s="4">
        <v>0</v>
      </c>
      <c r="O1098" s="4">
        <v>34336</v>
      </c>
      <c r="P1098" s="4">
        <v>0</v>
      </c>
      <c r="Q1098" s="4">
        <v>34336</v>
      </c>
      <c r="R1098" s="68">
        <f t="shared" si="17"/>
        <v>1</v>
      </c>
      <c r="S1098" s="3" t="s">
        <v>928</v>
      </c>
      <c r="T1098" s="12" t="s">
        <v>7146</v>
      </c>
      <c r="U1098" s="12" t="s">
        <v>3489</v>
      </c>
      <c r="V1098" s="12" t="s">
        <v>927</v>
      </c>
      <c r="W1098" s="12" t="s">
        <v>926</v>
      </c>
      <c r="X1098" s="12" t="s">
        <v>3488</v>
      </c>
      <c r="Y1098" s="12" t="s">
        <v>925</v>
      </c>
      <c r="Z1098" s="12" t="s">
        <v>984</v>
      </c>
      <c r="AA1098" s="12" t="s">
        <v>983</v>
      </c>
      <c r="AB1098" s="12" t="s">
        <v>936</v>
      </c>
      <c r="AC1098" s="13">
        <v>522</v>
      </c>
      <c r="AD1098" s="12" t="s">
        <v>3487</v>
      </c>
      <c r="AE1098" s="12" t="s">
        <v>3486</v>
      </c>
      <c r="AF1098" s="12" t="s">
        <v>3485</v>
      </c>
      <c r="AG1098" s="12" t="s">
        <v>3484</v>
      </c>
      <c r="AH1098" s="12"/>
      <c r="AI1098" s="12" t="s">
        <v>3452</v>
      </c>
      <c r="AJ1098" s="12" t="s">
        <v>950</v>
      </c>
      <c r="AK1098" s="12" t="s">
        <v>3467</v>
      </c>
      <c r="AL1098" s="12" t="s">
        <v>3483</v>
      </c>
    </row>
    <row r="1099" spans="1:38" hidden="1" x14ac:dyDescent="0.25">
      <c r="A1099" s="17">
        <v>1085297768</v>
      </c>
      <c r="B1099" s="14">
        <v>87922</v>
      </c>
      <c r="C1099" s="12" t="s">
        <v>3452</v>
      </c>
      <c r="D1099" s="12" t="s">
        <v>3490</v>
      </c>
      <c r="E1099" s="12" t="s">
        <v>934</v>
      </c>
      <c r="F1099" s="3" t="s">
        <v>933</v>
      </c>
      <c r="G1099" s="12" t="s">
        <v>932</v>
      </c>
      <c r="H1099" s="12" t="s">
        <v>3191</v>
      </c>
      <c r="I1099" s="12" t="s">
        <v>3190</v>
      </c>
      <c r="J1099" s="12" t="s">
        <v>931</v>
      </c>
      <c r="K1099" s="12" t="s">
        <v>930</v>
      </c>
      <c r="L1099" s="12" t="s">
        <v>929</v>
      </c>
      <c r="M1099" s="4">
        <v>49015</v>
      </c>
      <c r="N1099" s="4">
        <v>0</v>
      </c>
      <c r="O1099" s="4">
        <v>49015</v>
      </c>
      <c r="P1099" s="4">
        <v>0</v>
      </c>
      <c r="Q1099" s="4">
        <v>49015</v>
      </c>
      <c r="R1099" s="68">
        <f t="shared" si="17"/>
        <v>1</v>
      </c>
      <c r="S1099" s="3" t="s">
        <v>928</v>
      </c>
      <c r="T1099" s="12" t="s">
        <v>7146</v>
      </c>
      <c r="U1099" s="12" t="s">
        <v>3489</v>
      </c>
      <c r="V1099" s="12" t="s">
        <v>927</v>
      </c>
      <c r="W1099" s="12" t="s">
        <v>926</v>
      </c>
      <c r="X1099" s="12" t="s">
        <v>3488</v>
      </c>
      <c r="Y1099" s="12" t="s">
        <v>925</v>
      </c>
      <c r="Z1099" s="12" t="s">
        <v>984</v>
      </c>
      <c r="AA1099" s="12" t="s">
        <v>983</v>
      </c>
      <c r="AB1099" s="12" t="s">
        <v>936</v>
      </c>
      <c r="AC1099" s="13">
        <v>522</v>
      </c>
      <c r="AD1099" s="12" t="s">
        <v>3487</v>
      </c>
      <c r="AE1099" s="12" t="s">
        <v>3486</v>
      </c>
      <c r="AF1099" s="12" t="s">
        <v>3485</v>
      </c>
      <c r="AG1099" s="12" t="s">
        <v>3484</v>
      </c>
      <c r="AH1099" s="12"/>
      <c r="AI1099" s="12" t="s">
        <v>3452</v>
      </c>
      <c r="AJ1099" s="12" t="s">
        <v>950</v>
      </c>
      <c r="AK1099" s="12" t="s">
        <v>3467</v>
      </c>
      <c r="AL1099" s="12" t="s">
        <v>3483</v>
      </c>
    </row>
    <row r="1100" spans="1:38" hidden="1" x14ac:dyDescent="0.25">
      <c r="A1100" s="17">
        <v>1085297768</v>
      </c>
      <c r="B1100" s="14">
        <v>87922</v>
      </c>
      <c r="C1100" s="12" t="s">
        <v>3452</v>
      </c>
      <c r="D1100" s="12" t="s">
        <v>3490</v>
      </c>
      <c r="E1100" s="12" t="s">
        <v>934</v>
      </c>
      <c r="F1100" s="3" t="s">
        <v>933</v>
      </c>
      <c r="G1100" s="12" t="s">
        <v>932</v>
      </c>
      <c r="H1100" s="12" t="s">
        <v>940</v>
      </c>
      <c r="I1100" s="12" t="s">
        <v>939</v>
      </c>
      <c r="J1100" s="12" t="s">
        <v>931</v>
      </c>
      <c r="K1100" s="12" t="s">
        <v>930</v>
      </c>
      <c r="L1100" s="12" t="s">
        <v>929</v>
      </c>
      <c r="M1100" s="4">
        <v>50887</v>
      </c>
      <c r="N1100" s="4">
        <v>0</v>
      </c>
      <c r="O1100" s="4">
        <v>50887</v>
      </c>
      <c r="P1100" s="4">
        <v>0</v>
      </c>
      <c r="Q1100" s="4">
        <v>50887</v>
      </c>
      <c r="R1100" s="68">
        <f t="shared" si="17"/>
        <v>1</v>
      </c>
      <c r="S1100" s="3" t="s">
        <v>928</v>
      </c>
      <c r="T1100" s="12" t="s">
        <v>7146</v>
      </c>
      <c r="U1100" s="12" t="s">
        <v>3489</v>
      </c>
      <c r="V1100" s="12" t="s">
        <v>927</v>
      </c>
      <c r="W1100" s="12" t="s">
        <v>926</v>
      </c>
      <c r="X1100" s="12" t="s">
        <v>3488</v>
      </c>
      <c r="Y1100" s="12" t="s">
        <v>925</v>
      </c>
      <c r="Z1100" s="12" t="s">
        <v>984</v>
      </c>
      <c r="AA1100" s="12" t="s">
        <v>983</v>
      </c>
      <c r="AB1100" s="12" t="s">
        <v>936</v>
      </c>
      <c r="AC1100" s="13">
        <v>522</v>
      </c>
      <c r="AD1100" s="12" t="s">
        <v>3487</v>
      </c>
      <c r="AE1100" s="12" t="s">
        <v>3486</v>
      </c>
      <c r="AF1100" s="12" t="s">
        <v>3485</v>
      </c>
      <c r="AG1100" s="12" t="s">
        <v>3484</v>
      </c>
      <c r="AH1100" s="12"/>
      <c r="AI1100" s="12" t="s">
        <v>3452</v>
      </c>
      <c r="AJ1100" s="12" t="s">
        <v>950</v>
      </c>
      <c r="AK1100" s="12" t="s">
        <v>3467</v>
      </c>
      <c r="AL1100" s="12" t="s">
        <v>3483</v>
      </c>
    </row>
    <row r="1101" spans="1:38" hidden="1" x14ac:dyDescent="0.25">
      <c r="A1101" s="17">
        <v>1085297768</v>
      </c>
      <c r="B1101" s="14">
        <v>87922</v>
      </c>
      <c r="C1101" s="12" t="s">
        <v>3452</v>
      </c>
      <c r="D1101" s="12" t="s">
        <v>3490</v>
      </c>
      <c r="E1101" s="12" t="s">
        <v>934</v>
      </c>
      <c r="F1101" s="3" t="s">
        <v>933</v>
      </c>
      <c r="G1101" s="12" t="s">
        <v>932</v>
      </c>
      <c r="H1101" s="12" t="s">
        <v>961</v>
      </c>
      <c r="I1101" s="12" t="s">
        <v>960</v>
      </c>
      <c r="J1101" s="12" t="s">
        <v>931</v>
      </c>
      <c r="K1101" s="12" t="s">
        <v>930</v>
      </c>
      <c r="L1101" s="12" t="s">
        <v>929</v>
      </c>
      <c r="M1101" s="4">
        <v>368226</v>
      </c>
      <c r="N1101" s="4">
        <v>-368226</v>
      </c>
      <c r="O1101" s="4">
        <v>0</v>
      </c>
      <c r="P1101" s="4">
        <v>0</v>
      </c>
      <c r="Q1101" s="4">
        <v>0</v>
      </c>
      <c r="R1101" s="68">
        <f t="shared" si="17"/>
        <v>0</v>
      </c>
      <c r="S1101" s="3" t="s">
        <v>928</v>
      </c>
      <c r="T1101" s="12" t="s">
        <v>7146</v>
      </c>
      <c r="U1101" s="12" t="s">
        <v>3489</v>
      </c>
      <c r="V1101" s="12" t="s">
        <v>927</v>
      </c>
      <c r="W1101" s="12" t="s">
        <v>926</v>
      </c>
      <c r="X1101" s="12" t="s">
        <v>3488</v>
      </c>
      <c r="Y1101" s="12" t="s">
        <v>925</v>
      </c>
      <c r="Z1101" s="12" t="s">
        <v>984</v>
      </c>
      <c r="AA1101" s="12" t="s">
        <v>983</v>
      </c>
      <c r="AB1101" s="12" t="s">
        <v>936</v>
      </c>
      <c r="AC1101" s="13">
        <v>522</v>
      </c>
      <c r="AD1101" s="12" t="s">
        <v>3487</v>
      </c>
      <c r="AE1101" s="12" t="s">
        <v>3486</v>
      </c>
      <c r="AF1101" s="12" t="s">
        <v>3485</v>
      </c>
      <c r="AG1101" s="12" t="s">
        <v>3484</v>
      </c>
      <c r="AH1101" s="12"/>
      <c r="AI1101" s="12" t="s">
        <v>3452</v>
      </c>
      <c r="AJ1101" s="12" t="s">
        <v>950</v>
      </c>
      <c r="AK1101" s="12" t="s">
        <v>3467</v>
      </c>
      <c r="AL1101" s="12" t="s">
        <v>3483</v>
      </c>
    </row>
    <row r="1102" spans="1:38" hidden="1" x14ac:dyDescent="0.25">
      <c r="A1102" s="17">
        <v>1085297768</v>
      </c>
      <c r="B1102" s="14">
        <v>87922</v>
      </c>
      <c r="C1102" s="12" t="s">
        <v>3452</v>
      </c>
      <c r="D1102" s="12" t="s">
        <v>3490</v>
      </c>
      <c r="E1102" s="12" t="s">
        <v>934</v>
      </c>
      <c r="F1102" s="3" t="s">
        <v>933</v>
      </c>
      <c r="G1102" s="12" t="s">
        <v>932</v>
      </c>
      <c r="H1102" s="12" t="s">
        <v>3188</v>
      </c>
      <c r="I1102" s="12" t="s">
        <v>3187</v>
      </c>
      <c r="J1102" s="12" t="s">
        <v>931</v>
      </c>
      <c r="K1102" s="12" t="s">
        <v>930</v>
      </c>
      <c r="L1102" s="12" t="s">
        <v>929</v>
      </c>
      <c r="M1102" s="4">
        <v>368226</v>
      </c>
      <c r="N1102" s="4">
        <v>0</v>
      </c>
      <c r="O1102" s="4">
        <v>368226</v>
      </c>
      <c r="P1102" s="4">
        <v>0</v>
      </c>
      <c r="Q1102" s="4">
        <v>368226</v>
      </c>
      <c r="R1102" s="68">
        <f t="shared" si="17"/>
        <v>1</v>
      </c>
      <c r="S1102" s="3" t="s">
        <v>928</v>
      </c>
      <c r="T1102" s="12" t="s">
        <v>7146</v>
      </c>
      <c r="U1102" s="12" t="s">
        <v>3489</v>
      </c>
      <c r="V1102" s="12" t="s">
        <v>927</v>
      </c>
      <c r="W1102" s="12" t="s">
        <v>926</v>
      </c>
      <c r="X1102" s="12" t="s">
        <v>3488</v>
      </c>
      <c r="Y1102" s="12" t="s">
        <v>925</v>
      </c>
      <c r="Z1102" s="12" t="s">
        <v>984</v>
      </c>
      <c r="AA1102" s="12" t="s">
        <v>983</v>
      </c>
      <c r="AB1102" s="12" t="s">
        <v>936</v>
      </c>
      <c r="AC1102" s="13">
        <v>522</v>
      </c>
      <c r="AD1102" s="12" t="s">
        <v>3487</v>
      </c>
      <c r="AE1102" s="12" t="s">
        <v>3486</v>
      </c>
      <c r="AF1102" s="12" t="s">
        <v>3485</v>
      </c>
      <c r="AG1102" s="12" t="s">
        <v>3484</v>
      </c>
      <c r="AH1102" s="12"/>
      <c r="AI1102" s="12" t="s">
        <v>3452</v>
      </c>
      <c r="AJ1102" s="12" t="s">
        <v>950</v>
      </c>
      <c r="AK1102" s="12" t="s">
        <v>3467</v>
      </c>
      <c r="AL1102" s="12" t="s">
        <v>3483</v>
      </c>
    </row>
    <row r="1103" spans="1:38" hidden="1" x14ac:dyDescent="0.25">
      <c r="A1103" s="17">
        <v>53073244</v>
      </c>
      <c r="B1103" s="14">
        <v>88022</v>
      </c>
      <c r="C1103" s="12" t="s">
        <v>3452</v>
      </c>
      <c r="D1103" s="12" t="s">
        <v>3482</v>
      </c>
      <c r="E1103" s="12" t="s">
        <v>934</v>
      </c>
      <c r="F1103" s="3" t="s">
        <v>933</v>
      </c>
      <c r="G1103" s="12" t="s">
        <v>932</v>
      </c>
      <c r="H1103" s="12" t="s">
        <v>963</v>
      </c>
      <c r="I1103" s="12" t="s">
        <v>962</v>
      </c>
      <c r="J1103" s="12" t="s">
        <v>931</v>
      </c>
      <c r="K1103" s="12" t="s">
        <v>930</v>
      </c>
      <c r="L1103" s="12" t="s">
        <v>929</v>
      </c>
      <c r="M1103" s="4">
        <v>4814</v>
      </c>
      <c r="N1103" s="4">
        <v>0</v>
      </c>
      <c r="O1103" s="4">
        <v>4814</v>
      </c>
      <c r="P1103" s="4">
        <v>0</v>
      </c>
      <c r="Q1103" s="4">
        <v>4814</v>
      </c>
      <c r="R1103" s="68">
        <f t="shared" si="17"/>
        <v>1</v>
      </c>
      <c r="S1103" s="3" t="s">
        <v>928</v>
      </c>
      <c r="T1103" s="12" t="s">
        <v>7145</v>
      </c>
      <c r="U1103" s="12" t="s">
        <v>3481</v>
      </c>
      <c r="V1103" s="12" t="s">
        <v>927</v>
      </c>
      <c r="W1103" s="12" t="s">
        <v>926</v>
      </c>
      <c r="X1103" s="12" t="s">
        <v>3480</v>
      </c>
      <c r="Y1103" s="12" t="s">
        <v>925</v>
      </c>
      <c r="Z1103" s="12" t="s">
        <v>947</v>
      </c>
      <c r="AA1103" s="12" t="s">
        <v>946</v>
      </c>
      <c r="AB1103" s="12" t="s">
        <v>936</v>
      </c>
      <c r="AC1103" s="13">
        <v>522</v>
      </c>
      <c r="AD1103" s="12" t="s">
        <v>3479</v>
      </c>
      <c r="AE1103" s="12" t="s">
        <v>3478</v>
      </c>
      <c r="AF1103" s="12" t="s">
        <v>3477</v>
      </c>
      <c r="AG1103" s="12" t="s">
        <v>3476</v>
      </c>
      <c r="AH1103" s="12"/>
      <c r="AI1103" s="12" t="s">
        <v>3452</v>
      </c>
      <c r="AJ1103" s="12" t="s">
        <v>950</v>
      </c>
      <c r="AK1103" s="12" t="s">
        <v>3467</v>
      </c>
      <c r="AL1103" s="12" t="s">
        <v>3475</v>
      </c>
    </row>
    <row r="1104" spans="1:38" hidden="1" x14ac:dyDescent="0.25">
      <c r="A1104" s="17">
        <v>53073244</v>
      </c>
      <c r="B1104" s="14">
        <v>88022</v>
      </c>
      <c r="C1104" s="12" t="s">
        <v>3452</v>
      </c>
      <c r="D1104" s="12" t="s">
        <v>3482</v>
      </c>
      <c r="E1104" s="12" t="s">
        <v>934</v>
      </c>
      <c r="F1104" s="3" t="s">
        <v>933</v>
      </c>
      <c r="G1104" s="12" t="s">
        <v>932</v>
      </c>
      <c r="H1104" s="12" t="s">
        <v>3191</v>
      </c>
      <c r="I1104" s="12" t="s">
        <v>3190</v>
      </c>
      <c r="J1104" s="12" t="s">
        <v>931</v>
      </c>
      <c r="K1104" s="12" t="s">
        <v>930</v>
      </c>
      <c r="L1104" s="12" t="s">
        <v>929</v>
      </c>
      <c r="M1104" s="4">
        <v>12454</v>
      </c>
      <c r="N1104" s="4">
        <v>0</v>
      </c>
      <c r="O1104" s="4">
        <v>12454</v>
      </c>
      <c r="P1104" s="4">
        <v>0</v>
      </c>
      <c r="Q1104" s="4">
        <v>12454</v>
      </c>
      <c r="R1104" s="68">
        <f t="shared" si="17"/>
        <v>1</v>
      </c>
      <c r="S1104" s="3" t="s">
        <v>928</v>
      </c>
      <c r="T1104" s="12" t="s">
        <v>7145</v>
      </c>
      <c r="U1104" s="12" t="s">
        <v>3481</v>
      </c>
      <c r="V1104" s="12" t="s">
        <v>927</v>
      </c>
      <c r="W1104" s="12" t="s">
        <v>926</v>
      </c>
      <c r="X1104" s="12" t="s">
        <v>3480</v>
      </c>
      <c r="Y1104" s="12" t="s">
        <v>925</v>
      </c>
      <c r="Z1104" s="12" t="s">
        <v>947</v>
      </c>
      <c r="AA1104" s="12" t="s">
        <v>946</v>
      </c>
      <c r="AB1104" s="12" t="s">
        <v>936</v>
      </c>
      <c r="AC1104" s="13">
        <v>522</v>
      </c>
      <c r="AD1104" s="12" t="s">
        <v>3479</v>
      </c>
      <c r="AE1104" s="12" t="s">
        <v>3478</v>
      </c>
      <c r="AF1104" s="12" t="s">
        <v>3477</v>
      </c>
      <c r="AG1104" s="12" t="s">
        <v>3476</v>
      </c>
      <c r="AH1104" s="12"/>
      <c r="AI1104" s="12" t="s">
        <v>3452</v>
      </c>
      <c r="AJ1104" s="12" t="s">
        <v>950</v>
      </c>
      <c r="AK1104" s="12" t="s">
        <v>3467</v>
      </c>
      <c r="AL1104" s="12" t="s">
        <v>3475</v>
      </c>
    </row>
    <row r="1105" spans="1:38" hidden="1" x14ac:dyDescent="0.25">
      <c r="A1105" s="17">
        <v>53073244</v>
      </c>
      <c r="B1105" s="14">
        <v>88022</v>
      </c>
      <c r="C1105" s="12" t="s">
        <v>3452</v>
      </c>
      <c r="D1105" s="12" t="s">
        <v>3482</v>
      </c>
      <c r="E1105" s="12" t="s">
        <v>934</v>
      </c>
      <c r="F1105" s="3" t="s">
        <v>933</v>
      </c>
      <c r="G1105" s="12" t="s">
        <v>932</v>
      </c>
      <c r="H1105" s="12" t="s">
        <v>940</v>
      </c>
      <c r="I1105" s="12" t="s">
        <v>939</v>
      </c>
      <c r="J1105" s="12" t="s">
        <v>931</v>
      </c>
      <c r="K1105" s="12" t="s">
        <v>930</v>
      </c>
      <c r="L1105" s="12" t="s">
        <v>929</v>
      </c>
      <c r="M1105" s="4">
        <v>86466</v>
      </c>
      <c r="N1105" s="4">
        <v>0</v>
      </c>
      <c r="O1105" s="4">
        <v>86466</v>
      </c>
      <c r="P1105" s="4">
        <v>0</v>
      </c>
      <c r="Q1105" s="4">
        <v>86466</v>
      </c>
      <c r="R1105" s="68">
        <f t="shared" si="17"/>
        <v>1</v>
      </c>
      <c r="S1105" s="3" t="s">
        <v>928</v>
      </c>
      <c r="T1105" s="12" t="s">
        <v>7145</v>
      </c>
      <c r="U1105" s="12" t="s">
        <v>3481</v>
      </c>
      <c r="V1105" s="12" t="s">
        <v>927</v>
      </c>
      <c r="W1105" s="12" t="s">
        <v>926</v>
      </c>
      <c r="X1105" s="12" t="s">
        <v>3480</v>
      </c>
      <c r="Y1105" s="12" t="s">
        <v>925</v>
      </c>
      <c r="Z1105" s="12" t="s">
        <v>947</v>
      </c>
      <c r="AA1105" s="12" t="s">
        <v>946</v>
      </c>
      <c r="AB1105" s="12" t="s">
        <v>936</v>
      </c>
      <c r="AC1105" s="13">
        <v>522</v>
      </c>
      <c r="AD1105" s="12" t="s">
        <v>3479</v>
      </c>
      <c r="AE1105" s="12" t="s">
        <v>3478</v>
      </c>
      <c r="AF1105" s="12" t="s">
        <v>3477</v>
      </c>
      <c r="AG1105" s="12" t="s">
        <v>3476</v>
      </c>
      <c r="AH1105" s="12"/>
      <c r="AI1105" s="12" t="s">
        <v>3452</v>
      </c>
      <c r="AJ1105" s="12" t="s">
        <v>950</v>
      </c>
      <c r="AK1105" s="12" t="s">
        <v>3467</v>
      </c>
      <c r="AL1105" s="12" t="s">
        <v>3475</v>
      </c>
    </row>
    <row r="1106" spans="1:38" hidden="1" x14ac:dyDescent="0.25">
      <c r="A1106" s="17">
        <v>53073244</v>
      </c>
      <c r="B1106" s="14">
        <v>88022</v>
      </c>
      <c r="C1106" s="12" t="s">
        <v>3452</v>
      </c>
      <c r="D1106" s="12" t="s">
        <v>3482</v>
      </c>
      <c r="E1106" s="12" t="s">
        <v>934</v>
      </c>
      <c r="F1106" s="3" t="s">
        <v>933</v>
      </c>
      <c r="G1106" s="12" t="s">
        <v>932</v>
      </c>
      <c r="H1106" s="12" t="s">
        <v>961</v>
      </c>
      <c r="I1106" s="12" t="s">
        <v>960</v>
      </c>
      <c r="J1106" s="12" t="s">
        <v>931</v>
      </c>
      <c r="K1106" s="12" t="s">
        <v>930</v>
      </c>
      <c r="L1106" s="12" t="s">
        <v>929</v>
      </c>
      <c r="M1106" s="4">
        <v>112941</v>
      </c>
      <c r="N1106" s="4">
        <v>-112941</v>
      </c>
      <c r="O1106" s="4">
        <v>0</v>
      </c>
      <c r="P1106" s="4">
        <v>0</v>
      </c>
      <c r="Q1106" s="4">
        <v>0</v>
      </c>
      <c r="R1106" s="68">
        <f t="shared" si="17"/>
        <v>0</v>
      </c>
      <c r="S1106" s="3" t="s">
        <v>928</v>
      </c>
      <c r="T1106" s="12" t="s">
        <v>7145</v>
      </c>
      <c r="U1106" s="12" t="s">
        <v>3481</v>
      </c>
      <c r="V1106" s="12" t="s">
        <v>927</v>
      </c>
      <c r="W1106" s="12" t="s">
        <v>926</v>
      </c>
      <c r="X1106" s="12" t="s">
        <v>3480</v>
      </c>
      <c r="Y1106" s="12" t="s">
        <v>925</v>
      </c>
      <c r="Z1106" s="12" t="s">
        <v>947</v>
      </c>
      <c r="AA1106" s="12" t="s">
        <v>946</v>
      </c>
      <c r="AB1106" s="12" t="s">
        <v>936</v>
      </c>
      <c r="AC1106" s="13">
        <v>522</v>
      </c>
      <c r="AD1106" s="12" t="s">
        <v>3479</v>
      </c>
      <c r="AE1106" s="12" t="s">
        <v>3478</v>
      </c>
      <c r="AF1106" s="12" t="s">
        <v>3477</v>
      </c>
      <c r="AG1106" s="12" t="s">
        <v>3476</v>
      </c>
      <c r="AH1106" s="12"/>
      <c r="AI1106" s="12" t="s">
        <v>3452</v>
      </c>
      <c r="AJ1106" s="12" t="s">
        <v>950</v>
      </c>
      <c r="AK1106" s="12" t="s">
        <v>3467</v>
      </c>
      <c r="AL1106" s="12" t="s">
        <v>3475</v>
      </c>
    </row>
    <row r="1107" spans="1:38" hidden="1" x14ac:dyDescent="0.25">
      <c r="A1107" s="17">
        <v>53073244</v>
      </c>
      <c r="B1107" s="14">
        <v>88022</v>
      </c>
      <c r="C1107" s="12" t="s">
        <v>3452</v>
      </c>
      <c r="D1107" s="12" t="s">
        <v>3482</v>
      </c>
      <c r="E1107" s="12" t="s">
        <v>934</v>
      </c>
      <c r="F1107" s="3" t="s">
        <v>933</v>
      </c>
      <c r="G1107" s="12" t="s">
        <v>932</v>
      </c>
      <c r="H1107" s="12" t="s">
        <v>3193</v>
      </c>
      <c r="I1107" s="12" t="s">
        <v>3192</v>
      </c>
      <c r="J1107" s="12" t="s">
        <v>931</v>
      </c>
      <c r="K1107" s="12" t="s">
        <v>930</v>
      </c>
      <c r="L1107" s="12" t="s">
        <v>929</v>
      </c>
      <c r="M1107" s="4">
        <v>44600</v>
      </c>
      <c r="N1107" s="4">
        <v>0</v>
      </c>
      <c r="O1107" s="4">
        <v>44600</v>
      </c>
      <c r="P1107" s="4">
        <v>0</v>
      </c>
      <c r="Q1107" s="4">
        <v>44600</v>
      </c>
      <c r="R1107" s="68">
        <f t="shared" si="17"/>
        <v>1</v>
      </c>
      <c r="S1107" s="3" t="s">
        <v>928</v>
      </c>
      <c r="T1107" s="12" t="s">
        <v>7145</v>
      </c>
      <c r="U1107" s="12" t="s">
        <v>3481</v>
      </c>
      <c r="V1107" s="12" t="s">
        <v>927</v>
      </c>
      <c r="W1107" s="12" t="s">
        <v>926</v>
      </c>
      <c r="X1107" s="12" t="s">
        <v>3480</v>
      </c>
      <c r="Y1107" s="12" t="s">
        <v>925</v>
      </c>
      <c r="Z1107" s="12" t="s">
        <v>947</v>
      </c>
      <c r="AA1107" s="12" t="s">
        <v>946</v>
      </c>
      <c r="AB1107" s="12" t="s">
        <v>936</v>
      </c>
      <c r="AC1107" s="13">
        <v>522</v>
      </c>
      <c r="AD1107" s="12" t="s">
        <v>3479</v>
      </c>
      <c r="AE1107" s="12" t="s">
        <v>3478</v>
      </c>
      <c r="AF1107" s="12" t="s">
        <v>3477</v>
      </c>
      <c r="AG1107" s="12" t="s">
        <v>3476</v>
      </c>
      <c r="AH1107" s="12"/>
      <c r="AI1107" s="12" t="s">
        <v>3452</v>
      </c>
      <c r="AJ1107" s="12" t="s">
        <v>950</v>
      </c>
      <c r="AK1107" s="12" t="s">
        <v>3467</v>
      </c>
      <c r="AL1107" s="12" t="s">
        <v>3475</v>
      </c>
    </row>
    <row r="1108" spans="1:38" hidden="1" x14ac:dyDescent="0.25">
      <c r="A1108" s="17">
        <v>53073244</v>
      </c>
      <c r="B1108" s="14">
        <v>88022</v>
      </c>
      <c r="C1108" s="12" t="s">
        <v>3452</v>
      </c>
      <c r="D1108" s="12" t="s">
        <v>3482</v>
      </c>
      <c r="E1108" s="12" t="s">
        <v>934</v>
      </c>
      <c r="F1108" s="3" t="s">
        <v>933</v>
      </c>
      <c r="G1108" s="12" t="s">
        <v>932</v>
      </c>
      <c r="H1108" s="12" t="s">
        <v>938</v>
      </c>
      <c r="I1108" s="12" t="s">
        <v>937</v>
      </c>
      <c r="J1108" s="12" t="s">
        <v>931</v>
      </c>
      <c r="K1108" s="12" t="s">
        <v>930</v>
      </c>
      <c r="L1108" s="12" t="s">
        <v>929</v>
      </c>
      <c r="M1108" s="4">
        <v>11243</v>
      </c>
      <c r="N1108" s="4">
        <v>0</v>
      </c>
      <c r="O1108" s="4">
        <v>11243</v>
      </c>
      <c r="P1108" s="4">
        <v>0</v>
      </c>
      <c r="Q1108" s="4">
        <v>11243</v>
      </c>
      <c r="R1108" s="68">
        <f t="shared" si="17"/>
        <v>1</v>
      </c>
      <c r="S1108" s="3" t="s">
        <v>928</v>
      </c>
      <c r="T1108" s="12" t="s">
        <v>7145</v>
      </c>
      <c r="U1108" s="12" t="s">
        <v>3481</v>
      </c>
      <c r="V1108" s="12" t="s">
        <v>927</v>
      </c>
      <c r="W1108" s="12" t="s">
        <v>926</v>
      </c>
      <c r="X1108" s="12" t="s">
        <v>3480</v>
      </c>
      <c r="Y1108" s="12" t="s">
        <v>925</v>
      </c>
      <c r="Z1108" s="12" t="s">
        <v>947</v>
      </c>
      <c r="AA1108" s="12" t="s">
        <v>946</v>
      </c>
      <c r="AB1108" s="12" t="s">
        <v>936</v>
      </c>
      <c r="AC1108" s="13">
        <v>522</v>
      </c>
      <c r="AD1108" s="12" t="s">
        <v>3479</v>
      </c>
      <c r="AE1108" s="12" t="s">
        <v>3478</v>
      </c>
      <c r="AF1108" s="12" t="s">
        <v>3477</v>
      </c>
      <c r="AG1108" s="12" t="s">
        <v>3476</v>
      </c>
      <c r="AH1108" s="12"/>
      <c r="AI1108" s="12" t="s">
        <v>3452</v>
      </c>
      <c r="AJ1108" s="12" t="s">
        <v>950</v>
      </c>
      <c r="AK1108" s="12" t="s">
        <v>3467</v>
      </c>
      <c r="AL1108" s="12" t="s">
        <v>3475</v>
      </c>
    </row>
    <row r="1109" spans="1:38" hidden="1" x14ac:dyDescent="0.25">
      <c r="A1109" s="17">
        <v>53073244</v>
      </c>
      <c r="B1109" s="14">
        <v>88022</v>
      </c>
      <c r="C1109" s="12" t="s">
        <v>3452</v>
      </c>
      <c r="D1109" s="12" t="s">
        <v>3482</v>
      </c>
      <c r="E1109" s="12" t="s">
        <v>934</v>
      </c>
      <c r="F1109" s="3" t="s">
        <v>933</v>
      </c>
      <c r="G1109" s="12" t="s">
        <v>932</v>
      </c>
      <c r="H1109" s="12" t="s">
        <v>3188</v>
      </c>
      <c r="I1109" s="12" t="s">
        <v>3187</v>
      </c>
      <c r="J1109" s="12" t="s">
        <v>931</v>
      </c>
      <c r="K1109" s="12" t="s">
        <v>930</v>
      </c>
      <c r="L1109" s="12" t="s">
        <v>929</v>
      </c>
      <c r="M1109" s="4">
        <v>112941</v>
      </c>
      <c r="N1109" s="4">
        <v>0</v>
      </c>
      <c r="O1109" s="4">
        <v>112941</v>
      </c>
      <c r="P1109" s="4">
        <v>0</v>
      </c>
      <c r="Q1109" s="4">
        <v>112941</v>
      </c>
      <c r="R1109" s="68">
        <f t="shared" si="17"/>
        <v>1</v>
      </c>
      <c r="S1109" s="3" t="s">
        <v>928</v>
      </c>
      <c r="T1109" s="12" t="s">
        <v>7145</v>
      </c>
      <c r="U1109" s="12" t="s">
        <v>3481</v>
      </c>
      <c r="V1109" s="12" t="s">
        <v>927</v>
      </c>
      <c r="W1109" s="12" t="s">
        <v>926</v>
      </c>
      <c r="X1109" s="12" t="s">
        <v>3480</v>
      </c>
      <c r="Y1109" s="12" t="s">
        <v>925</v>
      </c>
      <c r="Z1109" s="12" t="s">
        <v>947</v>
      </c>
      <c r="AA1109" s="12" t="s">
        <v>946</v>
      </c>
      <c r="AB1109" s="12" t="s">
        <v>936</v>
      </c>
      <c r="AC1109" s="13">
        <v>522</v>
      </c>
      <c r="AD1109" s="12" t="s">
        <v>3479</v>
      </c>
      <c r="AE1109" s="12" t="s">
        <v>3478</v>
      </c>
      <c r="AF1109" s="12" t="s">
        <v>3477</v>
      </c>
      <c r="AG1109" s="12" t="s">
        <v>3476</v>
      </c>
      <c r="AH1109" s="12"/>
      <c r="AI1109" s="12" t="s">
        <v>3452</v>
      </c>
      <c r="AJ1109" s="12" t="s">
        <v>950</v>
      </c>
      <c r="AK1109" s="12" t="s">
        <v>3467</v>
      </c>
      <c r="AL1109" s="12" t="s">
        <v>3475</v>
      </c>
    </row>
    <row r="1110" spans="1:38" hidden="1" x14ac:dyDescent="0.25">
      <c r="A1110" s="17">
        <v>1067943266</v>
      </c>
      <c r="B1110" s="14">
        <v>88122</v>
      </c>
      <c r="C1110" s="12" t="s">
        <v>3452</v>
      </c>
      <c r="D1110" s="12" t="s">
        <v>3474</v>
      </c>
      <c r="E1110" s="12" t="s">
        <v>934</v>
      </c>
      <c r="F1110" s="3" t="s">
        <v>933</v>
      </c>
      <c r="G1110" s="12" t="s">
        <v>932</v>
      </c>
      <c r="H1110" s="12" t="s">
        <v>963</v>
      </c>
      <c r="I1110" s="12" t="s">
        <v>962</v>
      </c>
      <c r="J1110" s="12" t="s">
        <v>931</v>
      </c>
      <c r="K1110" s="12" t="s">
        <v>930</v>
      </c>
      <c r="L1110" s="12" t="s">
        <v>929</v>
      </c>
      <c r="M1110" s="4">
        <v>45563</v>
      </c>
      <c r="N1110" s="4">
        <v>0</v>
      </c>
      <c r="O1110" s="4">
        <v>45563</v>
      </c>
      <c r="P1110" s="4">
        <v>0</v>
      </c>
      <c r="Q1110" s="4">
        <v>45563</v>
      </c>
      <c r="R1110" s="68">
        <f t="shared" si="17"/>
        <v>1</v>
      </c>
      <c r="S1110" s="3" t="s">
        <v>928</v>
      </c>
      <c r="T1110" s="12" t="s">
        <v>7144</v>
      </c>
      <c r="U1110" s="12" t="s">
        <v>3473</v>
      </c>
      <c r="V1110" s="12" t="s">
        <v>927</v>
      </c>
      <c r="W1110" s="12" t="s">
        <v>926</v>
      </c>
      <c r="X1110" s="12" t="s">
        <v>3472</v>
      </c>
      <c r="Y1110" s="12" t="s">
        <v>925</v>
      </c>
      <c r="Z1110" s="12" t="s">
        <v>924</v>
      </c>
      <c r="AA1110" s="12" t="s">
        <v>923</v>
      </c>
      <c r="AB1110" s="12" t="s">
        <v>936</v>
      </c>
      <c r="AC1110" s="13">
        <v>522</v>
      </c>
      <c r="AD1110" s="12" t="s">
        <v>3471</v>
      </c>
      <c r="AE1110" s="12" t="s">
        <v>3470</v>
      </c>
      <c r="AF1110" s="12" t="s">
        <v>3469</v>
      </c>
      <c r="AG1110" s="12" t="s">
        <v>3468</v>
      </c>
      <c r="AH1110" s="12"/>
      <c r="AI1110" s="12" t="s">
        <v>3452</v>
      </c>
      <c r="AJ1110" s="12" t="s">
        <v>950</v>
      </c>
      <c r="AK1110" s="12" t="s">
        <v>3467</v>
      </c>
      <c r="AL1110" s="12" t="s">
        <v>3466</v>
      </c>
    </row>
    <row r="1111" spans="1:38" hidden="1" x14ac:dyDescent="0.25">
      <c r="A1111" s="17">
        <v>1067943266</v>
      </c>
      <c r="B1111" s="14">
        <v>88122</v>
      </c>
      <c r="C1111" s="12" t="s">
        <v>3452</v>
      </c>
      <c r="D1111" s="12" t="s">
        <v>3474</v>
      </c>
      <c r="E1111" s="12" t="s">
        <v>934</v>
      </c>
      <c r="F1111" s="3" t="s">
        <v>933</v>
      </c>
      <c r="G1111" s="12" t="s">
        <v>932</v>
      </c>
      <c r="H1111" s="12" t="s">
        <v>3191</v>
      </c>
      <c r="I1111" s="12" t="s">
        <v>3190</v>
      </c>
      <c r="J1111" s="12" t="s">
        <v>931</v>
      </c>
      <c r="K1111" s="12" t="s">
        <v>930</v>
      </c>
      <c r="L1111" s="12" t="s">
        <v>929</v>
      </c>
      <c r="M1111" s="4">
        <v>2433</v>
      </c>
      <c r="N1111" s="4">
        <v>0</v>
      </c>
      <c r="O1111" s="4">
        <v>2433</v>
      </c>
      <c r="P1111" s="4">
        <v>0</v>
      </c>
      <c r="Q1111" s="4">
        <v>2433</v>
      </c>
      <c r="R1111" s="68">
        <f t="shared" si="17"/>
        <v>1</v>
      </c>
      <c r="S1111" s="3" t="s">
        <v>928</v>
      </c>
      <c r="T1111" s="12" t="s">
        <v>7144</v>
      </c>
      <c r="U1111" s="12" t="s">
        <v>3473</v>
      </c>
      <c r="V1111" s="12" t="s">
        <v>927</v>
      </c>
      <c r="W1111" s="12" t="s">
        <v>926</v>
      </c>
      <c r="X1111" s="12" t="s">
        <v>3472</v>
      </c>
      <c r="Y1111" s="12" t="s">
        <v>925</v>
      </c>
      <c r="Z1111" s="12" t="s">
        <v>924</v>
      </c>
      <c r="AA1111" s="12" t="s">
        <v>923</v>
      </c>
      <c r="AB1111" s="12" t="s">
        <v>936</v>
      </c>
      <c r="AC1111" s="13">
        <v>522</v>
      </c>
      <c r="AD1111" s="12" t="s">
        <v>3471</v>
      </c>
      <c r="AE1111" s="12" t="s">
        <v>3470</v>
      </c>
      <c r="AF1111" s="12" t="s">
        <v>3469</v>
      </c>
      <c r="AG1111" s="12" t="s">
        <v>3468</v>
      </c>
      <c r="AH1111" s="12"/>
      <c r="AI1111" s="12" t="s">
        <v>3452</v>
      </c>
      <c r="AJ1111" s="12" t="s">
        <v>950</v>
      </c>
      <c r="AK1111" s="12" t="s">
        <v>3467</v>
      </c>
      <c r="AL1111" s="12" t="s">
        <v>3466</v>
      </c>
    </row>
    <row r="1112" spans="1:38" hidden="1" x14ac:dyDescent="0.25">
      <c r="A1112" s="17">
        <v>1067943266</v>
      </c>
      <c r="B1112" s="14">
        <v>88122</v>
      </c>
      <c r="C1112" s="12" t="s">
        <v>3452</v>
      </c>
      <c r="D1112" s="12" t="s">
        <v>3474</v>
      </c>
      <c r="E1112" s="12" t="s">
        <v>934</v>
      </c>
      <c r="F1112" s="3" t="s">
        <v>933</v>
      </c>
      <c r="G1112" s="12" t="s">
        <v>932</v>
      </c>
      <c r="H1112" s="12" t="s">
        <v>940</v>
      </c>
      <c r="I1112" s="12" t="s">
        <v>939</v>
      </c>
      <c r="J1112" s="12" t="s">
        <v>931</v>
      </c>
      <c r="K1112" s="12" t="s">
        <v>930</v>
      </c>
      <c r="L1112" s="12" t="s">
        <v>929</v>
      </c>
      <c r="M1112" s="4">
        <v>14570</v>
      </c>
      <c r="N1112" s="4">
        <v>0</v>
      </c>
      <c r="O1112" s="4">
        <v>14570</v>
      </c>
      <c r="P1112" s="4">
        <v>0</v>
      </c>
      <c r="Q1112" s="4">
        <v>14570</v>
      </c>
      <c r="R1112" s="68">
        <f t="shared" si="17"/>
        <v>1</v>
      </c>
      <c r="S1112" s="3" t="s">
        <v>928</v>
      </c>
      <c r="T1112" s="12" t="s">
        <v>7144</v>
      </c>
      <c r="U1112" s="12" t="s">
        <v>3473</v>
      </c>
      <c r="V1112" s="12" t="s">
        <v>927</v>
      </c>
      <c r="W1112" s="12" t="s">
        <v>926</v>
      </c>
      <c r="X1112" s="12" t="s">
        <v>3472</v>
      </c>
      <c r="Y1112" s="12" t="s">
        <v>925</v>
      </c>
      <c r="Z1112" s="12" t="s">
        <v>924</v>
      </c>
      <c r="AA1112" s="12" t="s">
        <v>923</v>
      </c>
      <c r="AB1112" s="12" t="s">
        <v>936</v>
      </c>
      <c r="AC1112" s="13">
        <v>522</v>
      </c>
      <c r="AD1112" s="12" t="s">
        <v>3471</v>
      </c>
      <c r="AE1112" s="12" t="s">
        <v>3470</v>
      </c>
      <c r="AF1112" s="12" t="s">
        <v>3469</v>
      </c>
      <c r="AG1112" s="12" t="s">
        <v>3468</v>
      </c>
      <c r="AH1112" s="12"/>
      <c r="AI1112" s="12" t="s">
        <v>3452</v>
      </c>
      <c r="AJ1112" s="12" t="s">
        <v>950</v>
      </c>
      <c r="AK1112" s="12" t="s">
        <v>3467</v>
      </c>
      <c r="AL1112" s="12" t="s">
        <v>3466</v>
      </c>
    </row>
    <row r="1113" spans="1:38" hidden="1" x14ac:dyDescent="0.25">
      <c r="A1113" s="17">
        <v>1067943266</v>
      </c>
      <c r="B1113" s="14">
        <v>88122</v>
      </c>
      <c r="C1113" s="12" t="s">
        <v>3452</v>
      </c>
      <c r="D1113" s="12" t="s">
        <v>3474</v>
      </c>
      <c r="E1113" s="12" t="s">
        <v>934</v>
      </c>
      <c r="F1113" s="3" t="s">
        <v>933</v>
      </c>
      <c r="G1113" s="12" t="s">
        <v>932</v>
      </c>
      <c r="H1113" s="12" t="s">
        <v>3188</v>
      </c>
      <c r="I1113" s="12" t="s">
        <v>3187</v>
      </c>
      <c r="J1113" s="12" t="s">
        <v>931</v>
      </c>
      <c r="K1113" s="12" t="s">
        <v>930</v>
      </c>
      <c r="L1113" s="12" t="s">
        <v>929</v>
      </c>
      <c r="M1113" s="4">
        <v>19982</v>
      </c>
      <c r="N1113" s="4">
        <v>0</v>
      </c>
      <c r="O1113" s="4">
        <v>19982</v>
      </c>
      <c r="P1113" s="4">
        <v>0</v>
      </c>
      <c r="Q1113" s="4">
        <v>19982</v>
      </c>
      <c r="R1113" s="68">
        <f t="shared" si="17"/>
        <v>1</v>
      </c>
      <c r="S1113" s="3" t="s">
        <v>928</v>
      </c>
      <c r="T1113" s="12" t="s">
        <v>7144</v>
      </c>
      <c r="U1113" s="12" t="s">
        <v>3473</v>
      </c>
      <c r="V1113" s="12" t="s">
        <v>927</v>
      </c>
      <c r="W1113" s="12" t="s">
        <v>926</v>
      </c>
      <c r="X1113" s="12" t="s">
        <v>3472</v>
      </c>
      <c r="Y1113" s="12" t="s">
        <v>925</v>
      </c>
      <c r="Z1113" s="12" t="s">
        <v>924</v>
      </c>
      <c r="AA1113" s="12" t="s">
        <v>923</v>
      </c>
      <c r="AB1113" s="12" t="s">
        <v>936</v>
      </c>
      <c r="AC1113" s="13">
        <v>522</v>
      </c>
      <c r="AD1113" s="12" t="s">
        <v>3471</v>
      </c>
      <c r="AE1113" s="12" t="s">
        <v>3470</v>
      </c>
      <c r="AF1113" s="12" t="s">
        <v>3469</v>
      </c>
      <c r="AG1113" s="12" t="s">
        <v>3468</v>
      </c>
      <c r="AH1113" s="12"/>
      <c r="AI1113" s="12" t="s">
        <v>3452</v>
      </c>
      <c r="AJ1113" s="12" t="s">
        <v>950</v>
      </c>
      <c r="AK1113" s="12" t="s">
        <v>3467</v>
      </c>
      <c r="AL1113" s="12" t="s">
        <v>3466</v>
      </c>
    </row>
    <row r="1114" spans="1:38" hidden="1" x14ac:dyDescent="0.25">
      <c r="A1114" s="17">
        <v>1067943266</v>
      </c>
      <c r="B1114" s="14">
        <v>88122</v>
      </c>
      <c r="C1114" s="12" t="s">
        <v>3452</v>
      </c>
      <c r="D1114" s="12" t="s">
        <v>3474</v>
      </c>
      <c r="E1114" s="12" t="s">
        <v>934</v>
      </c>
      <c r="F1114" s="3" t="s">
        <v>933</v>
      </c>
      <c r="G1114" s="12" t="s">
        <v>932</v>
      </c>
      <c r="H1114" s="12" t="s">
        <v>3193</v>
      </c>
      <c r="I1114" s="12" t="s">
        <v>3192</v>
      </c>
      <c r="J1114" s="12" t="s">
        <v>931</v>
      </c>
      <c r="K1114" s="12" t="s">
        <v>930</v>
      </c>
      <c r="L1114" s="12" t="s">
        <v>929</v>
      </c>
      <c r="M1114" s="4">
        <v>9075</v>
      </c>
      <c r="N1114" s="4">
        <v>0</v>
      </c>
      <c r="O1114" s="4">
        <v>9075</v>
      </c>
      <c r="P1114" s="4">
        <v>0</v>
      </c>
      <c r="Q1114" s="4">
        <v>9075</v>
      </c>
      <c r="R1114" s="68">
        <f t="shared" si="17"/>
        <v>1</v>
      </c>
      <c r="S1114" s="3" t="s">
        <v>928</v>
      </c>
      <c r="T1114" s="12" t="s">
        <v>7144</v>
      </c>
      <c r="U1114" s="12" t="s">
        <v>3473</v>
      </c>
      <c r="V1114" s="12" t="s">
        <v>927</v>
      </c>
      <c r="W1114" s="12" t="s">
        <v>926</v>
      </c>
      <c r="X1114" s="12" t="s">
        <v>3472</v>
      </c>
      <c r="Y1114" s="12" t="s">
        <v>925</v>
      </c>
      <c r="Z1114" s="12" t="s">
        <v>924</v>
      </c>
      <c r="AA1114" s="12" t="s">
        <v>923</v>
      </c>
      <c r="AB1114" s="12" t="s">
        <v>936</v>
      </c>
      <c r="AC1114" s="13">
        <v>522</v>
      </c>
      <c r="AD1114" s="12" t="s">
        <v>3471</v>
      </c>
      <c r="AE1114" s="12" t="s">
        <v>3470</v>
      </c>
      <c r="AF1114" s="12" t="s">
        <v>3469</v>
      </c>
      <c r="AG1114" s="12" t="s">
        <v>3468</v>
      </c>
      <c r="AH1114" s="12"/>
      <c r="AI1114" s="12" t="s">
        <v>3452</v>
      </c>
      <c r="AJ1114" s="12" t="s">
        <v>950</v>
      </c>
      <c r="AK1114" s="12" t="s">
        <v>3467</v>
      </c>
      <c r="AL1114" s="12" t="s">
        <v>3466</v>
      </c>
    </row>
    <row r="1115" spans="1:38" hidden="1" x14ac:dyDescent="0.25">
      <c r="A1115" s="17">
        <v>1067943266</v>
      </c>
      <c r="B1115" s="14">
        <v>88122</v>
      </c>
      <c r="C1115" s="12" t="s">
        <v>3452</v>
      </c>
      <c r="D1115" s="12" t="s">
        <v>3474</v>
      </c>
      <c r="E1115" s="12" t="s">
        <v>934</v>
      </c>
      <c r="F1115" s="3" t="s">
        <v>933</v>
      </c>
      <c r="G1115" s="12" t="s">
        <v>932</v>
      </c>
      <c r="H1115" s="12" t="s">
        <v>938</v>
      </c>
      <c r="I1115" s="12" t="s">
        <v>937</v>
      </c>
      <c r="J1115" s="12" t="s">
        <v>931</v>
      </c>
      <c r="K1115" s="12" t="s">
        <v>930</v>
      </c>
      <c r="L1115" s="12" t="s">
        <v>929</v>
      </c>
      <c r="M1115" s="4">
        <v>8657</v>
      </c>
      <c r="N1115" s="4">
        <v>0</v>
      </c>
      <c r="O1115" s="4">
        <v>8657</v>
      </c>
      <c r="P1115" s="4">
        <v>0</v>
      </c>
      <c r="Q1115" s="4">
        <v>8657</v>
      </c>
      <c r="R1115" s="68">
        <f t="shared" si="17"/>
        <v>1</v>
      </c>
      <c r="S1115" s="3" t="s">
        <v>928</v>
      </c>
      <c r="T1115" s="12" t="s">
        <v>7144</v>
      </c>
      <c r="U1115" s="12" t="s">
        <v>3473</v>
      </c>
      <c r="V1115" s="12" t="s">
        <v>927</v>
      </c>
      <c r="W1115" s="12" t="s">
        <v>926</v>
      </c>
      <c r="X1115" s="12" t="s">
        <v>3472</v>
      </c>
      <c r="Y1115" s="12" t="s">
        <v>925</v>
      </c>
      <c r="Z1115" s="12" t="s">
        <v>924</v>
      </c>
      <c r="AA1115" s="12" t="s">
        <v>923</v>
      </c>
      <c r="AB1115" s="12" t="s">
        <v>936</v>
      </c>
      <c r="AC1115" s="13">
        <v>522</v>
      </c>
      <c r="AD1115" s="12" t="s">
        <v>3471</v>
      </c>
      <c r="AE1115" s="12" t="s">
        <v>3470</v>
      </c>
      <c r="AF1115" s="12" t="s">
        <v>3469</v>
      </c>
      <c r="AG1115" s="12" t="s">
        <v>3468</v>
      </c>
      <c r="AH1115" s="12"/>
      <c r="AI1115" s="12" t="s">
        <v>3452</v>
      </c>
      <c r="AJ1115" s="12" t="s">
        <v>950</v>
      </c>
      <c r="AK1115" s="12" t="s">
        <v>3467</v>
      </c>
      <c r="AL1115" s="12" t="s">
        <v>3466</v>
      </c>
    </row>
    <row r="1116" spans="1:38" hidden="1" x14ac:dyDescent="0.25">
      <c r="A1116" s="17">
        <v>900610936</v>
      </c>
      <c r="B1116" s="14">
        <v>88222</v>
      </c>
      <c r="C1116" s="12" t="s">
        <v>3452</v>
      </c>
      <c r="D1116" s="12" t="s">
        <v>3459</v>
      </c>
      <c r="E1116" s="12" t="s">
        <v>1002</v>
      </c>
      <c r="F1116" s="3" t="s">
        <v>933</v>
      </c>
      <c r="G1116" s="12" t="s">
        <v>932</v>
      </c>
      <c r="H1116" s="12" t="s">
        <v>3465</v>
      </c>
      <c r="I1116" s="12" t="s">
        <v>3464</v>
      </c>
      <c r="J1116" s="12" t="s">
        <v>931</v>
      </c>
      <c r="K1116" s="12" t="s">
        <v>930</v>
      </c>
      <c r="L1116" s="12" t="s">
        <v>929</v>
      </c>
      <c r="M1116" s="4">
        <v>251196</v>
      </c>
      <c r="N1116" s="4">
        <v>0</v>
      </c>
      <c r="O1116" s="4">
        <v>251196</v>
      </c>
      <c r="P1116" s="4">
        <v>251196</v>
      </c>
      <c r="Q1116" s="4">
        <v>0</v>
      </c>
      <c r="R1116" s="68">
        <f t="shared" si="17"/>
        <v>0</v>
      </c>
      <c r="S1116" s="3" t="s">
        <v>957</v>
      </c>
      <c r="T1116" s="12" t="s">
        <v>7143</v>
      </c>
      <c r="U1116" s="12" t="s">
        <v>3456</v>
      </c>
      <c r="V1116" s="12" t="s">
        <v>927</v>
      </c>
      <c r="W1116" s="12" t="s">
        <v>955</v>
      </c>
      <c r="X1116" s="12" t="s">
        <v>3455</v>
      </c>
      <c r="Y1116" s="12" t="s">
        <v>925</v>
      </c>
      <c r="Z1116" s="12" t="s">
        <v>953</v>
      </c>
      <c r="AA1116" s="12" t="s">
        <v>952</v>
      </c>
      <c r="AB1116" s="12" t="s">
        <v>3454</v>
      </c>
      <c r="AC1116" s="13">
        <v>48022</v>
      </c>
      <c r="AD1116" s="12" t="s">
        <v>3453</v>
      </c>
      <c r="AE1116" s="12" t="s">
        <v>6010</v>
      </c>
      <c r="AF1116" s="12"/>
      <c r="AG1116" s="12"/>
      <c r="AH1116" s="12"/>
      <c r="AI1116" s="12" t="s">
        <v>3452</v>
      </c>
      <c r="AJ1116" s="12" t="s">
        <v>943</v>
      </c>
      <c r="AK1116" s="12" t="s">
        <v>3451</v>
      </c>
      <c r="AL1116" s="12" t="s">
        <v>3450</v>
      </c>
    </row>
    <row r="1117" spans="1:38" hidden="1" x14ac:dyDescent="0.25">
      <c r="A1117" s="17">
        <v>900610936</v>
      </c>
      <c r="B1117" s="14">
        <v>88222</v>
      </c>
      <c r="C1117" s="12" t="s">
        <v>3452</v>
      </c>
      <c r="D1117" s="12" t="s">
        <v>3459</v>
      </c>
      <c r="E1117" s="12" t="s">
        <v>1002</v>
      </c>
      <c r="F1117" s="3" t="s">
        <v>933</v>
      </c>
      <c r="G1117" s="12" t="s">
        <v>932</v>
      </c>
      <c r="H1117" s="12" t="s">
        <v>3463</v>
      </c>
      <c r="I1117" s="12" t="s">
        <v>3462</v>
      </c>
      <c r="J1117" s="12" t="s">
        <v>931</v>
      </c>
      <c r="K1117" s="12" t="s">
        <v>930</v>
      </c>
      <c r="L1117" s="12" t="s">
        <v>929</v>
      </c>
      <c r="M1117" s="4">
        <v>1840350</v>
      </c>
      <c r="N1117" s="4">
        <v>0</v>
      </c>
      <c r="O1117" s="4">
        <v>1840350</v>
      </c>
      <c r="P1117" s="4">
        <v>1840350</v>
      </c>
      <c r="Q1117" s="4">
        <v>0</v>
      </c>
      <c r="R1117" s="68">
        <f t="shared" si="17"/>
        <v>0</v>
      </c>
      <c r="S1117" s="3" t="s">
        <v>957</v>
      </c>
      <c r="T1117" s="12" t="s">
        <v>7143</v>
      </c>
      <c r="U1117" s="12" t="s">
        <v>3456</v>
      </c>
      <c r="V1117" s="12" t="s">
        <v>927</v>
      </c>
      <c r="W1117" s="12" t="s">
        <v>955</v>
      </c>
      <c r="X1117" s="12" t="s">
        <v>3455</v>
      </c>
      <c r="Y1117" s="12" t="s">
        <v>925</v>
      </c>
      <c r="Z1117" s="12" t="s">
        <v>953</v>
      </c>
      <c r="AA1117" s="12" t="s">
        <v>952</v>
      </c>
      <c r="AB1117" s="12" t="s">
        <v>3454</v>
      </c>
      <c r="AC1117" s="13">
        <v>48022</v>
      </c>
      <c r="AD1117" s="12" t="s">
        <v>3453</v>
      </c>
      <c r="AE1117" s="12" t="s">
        <v>6010</v>
      </c>
      <c r="AF1117" s="12"/>
      <c r="AG1117" s="12"/>
      <c r="AH1117" s="12"/>
      <c r="AI1117" s="12" t="s">
        <v>3452</v>
      </c>
      <c r="AJ1117" s="12" t="s">
        <v>943</v>
      </c>
      <c r="AK1117" s="12" t="s">
        <v>3451</v>
      </c>
      <c r="AL1117" s="12" t="s">
        <v>3450</v>
      </c>
    </row>
    <row r="1118" spans="1:38" hidden="1" x14ac:dyDescent="0.25">
      <c r="A1118" s="17">
        <v>900610936</v>
      </c>
      <c r="B1118" s="14">
        <v>88222</v>
      </c>
      <c r="C1118" s="12" t="s">
        <v>3452</v>
      </c>
      <c r="D1118" s="12" t="s">
        <v>3459</v>
      </c>
      <c r="E1118" s="12" t="s">
        <v>1002</v>
      </c>
      <c r="F1118" s="3" t="s">
        <v>933</v>
      </c>
      <c r="G1118" s="12" t="s">
        <v>932</v>
      </c>
      <c r="H1118" s="12" t="s">
        <v>3405</v>
      </c>
      <c r="I1118" s="12" t="s">
        <v>3404</v>
      </c>
      <c r="J1118" s="12" t="s">
        <v>931</v>
      </c>
      <c r="K1118" s="12" t="s">
        <v>930</v>
      </c>
      <c r="L1118" s="12" t="s">
        <v>929</v>
      </c>
      <c r="M1118" s="4">
        <v>1104000</v>
      </c>
      <c r="N1118" s="4">
        <v>0</v>
      </c>
      <c r="O1118" s="4">
        <v>1104000</v>
      </c>
      <c r="P1118" s="4">
        <v>1104000</v>
      </c>
      <c r="Q1118" s="4">
        <v>0</v>
      </c>
      <c r="R1118" s="68">
        <f t="shared" si="17"/>
        <v>0</v>
      </c>
      <c r="S1118" s="3" t="s">
        <v>957</v>
      </c>
      <c r="T1118" s="12" t="s">
        <v>7143</v>
      </c>
      <c r="U1118" s="12" t="s">
        <v>3456</v>
      </c>
      <c r="V1118" s="12" t="s">
        <v>927</v>
      </c>
      <c r="W1118" s="12" t="s">
        <v>955</v>
      </c>
      <c r="X1118" s="12" t="s">
        <v>3455</v>
      </c>
      <c r="Y1118" s="12" t="s">
        <v>925</v>
      </c>
      <c r="Z1118" s="12" t="s">
        <v>953</v>
      </c>
      <c r="AA1118" s="12" t="s">
        <v>952</v>
      </c>
      <c r="AB1118" s="12" t="s">
        <v>3454</v>
      </c>
      <c r="AC1118" s="13">
        <v>48022</v>
      </c>
      <c r="AD1118" s="12" t="s">
        <v>3453</v>
      </c>
      <c r="AE1118" s="12" t="s">
        <v>6010</v>
      </c>
      <c r="AF1118" s="12"/>
      <c r="AG1118" s="12"/>
      <c r="AH1118" s="12"/>
      <c r="AI1118" s="12" t="s">
        <v>3452</v>
      </c>
      <c r="AJ1118" s="12" t="s">
        <v>943</v>
      </c>
      <c r="AK1118" s="12" t="s">
        <v>3451</v>
      </c>
      <c r="AL1118" s="12" t="s">
        <v>3450</v>
      </c>
    </row>
    <row r="1119" spans="1:38" hidden="1" x14ac:dyDescent="0.25">
      <c r="A1119" s="17">
        <v>900610936</v>
      </c>
      <c r="B1119" s="14">
        <v>88222</v>
      </c>
      <c r="C1119" s="12" t="s">
        <v>3452</v>
      </c>
      <c r="D1119" s="12" t="s">
        <v>3459</v>
      </c>
      <c r="E1119" s="12" t="s">
        <v>1002</v>
      </c>
      <c r="F1119" s="3" t="s">
        <v>933</v>
      </c>
      <c r="G1119" s="12" t="s">
        <v>932</v>
      </c>
      <c r="H1119" s="12" t="s">
        <v>3461</v>
      </c>
      <c r="I1119" s="12" t="s">
        <v>3460</v>
      </c>
      <c r="J1119" s="12" t="s">
        <v>931</v>
      </c>
      <c r="K1119" s="12" t="s">
        <v>930</v>
      </c>
      <c r="L1119" s="12" t="s">
        <v>929</v>
      </c>
      <c r="M1119" s="4">
        <v>370209</v>
      </c>
      <c r="N1119" s="4">
        <v>0</v>
      </c>
      <c r="O1119" s="4">
        <v>370209</v>
      </c>
      <c r="P1119" s="4">
        <v>370209</v>
      </c>
      <c r="Q1119" s="4">
        <v>0</v>
      </c>
      <c r="R1119" s="68">
        <f t="shared" si="17"/>
        <v>0</v>
      </c>
      <c r="S1119" s="3" t="s">
        <v>957</v>
      </c>
      <c r="T1119" s="12" t="s">
        <v>7143</v>
      </c>
      <c r="U1119" s="12" t="s">
        <v>3456</v>
      </c>
      <c r="V1119" s="12" t="s">
        <v>927</v>
      </c>
      <c r="W1119" s="12" t="s">
        <v>955</v>
      </c>
      <c r="X1119" s="12" t="s">
        <v>3455</v>
      </c>
      <c r="Y1119" s="12" t="s">
        <v>925</v>
      </c>
      <c r="Z1119" s="12" t="s">
        <v>953</v>
      </c>
      <c r="AA1119" s="12" t="s">
        <v>952</v>
      </c>
      <c r="AB1119" s="12" t="s">
        <v>3454</v>
      </c>
      <c r="AC1119" s="13">
        <v>48022</v>
      </c>
      <c r="AD1119" s="12" t="s">
        <v>3453</v>
      </c>
      <c r="AE1119" s="12" t="s">
        <v>6010</v>
      </c>
      <c r="AF1119" s="12"/>
      <c r="AG1119" s="12"/>
      <c r="AH1119" s="12"/>
      <c r="AI1119" s="12" t="s">
        <v>3452</v>
      </c>
      <c r="AJ1119" s="12" t="s">
        <v>943</v>
      </c>
      <c r="AK1119" s="12" t="s">
        <v>3451</v>
      </c>
      <c r="AL1119" s="12" t="s">
        <v>3450</v>
      </c>
    </row>
    <row r="1120" spans="1:38" hidden="1" x14ac:dyDescent="0.25">
      <c r="A1120" s="17">
        <v>900610936</v>
      </c>
      <c r="B1120" s="14">
        <v>88222</v>
      </c>
      <c r="C1120" s="12" t="s">
        <v>3452</v>
      </c>
      <c r="D1120" s="12" t="s">
        <v>3459</v>
      </c>
      <c r="E1120" s="12" t="s">
        <v>1002</v>
      </c>
      <c r="F1120" s="3" t="s">
        <v>933</v>
      </c>
      <c r="G1120" s="12" t="s">
        <v>932</v>
      </c>
      <c r="H1120" s="12" t="s">
        <v>3458</v>
      </c>
      <c r="I1120" s="12" t="s">
        <v>3457</v>
      </c>
      <c r="J1120" s="12" t="s">
        <v>931</v>
      </c>
      <c r="K1120" s="12" t="s">
        <v>930</v>
      </c>
      <c r="L1120" s="12" t="s">
        <v>929</v>
      </c>
      <c r="M1120" s="4">
        <v>875940</v>
      </c>
      <c r="N1120" s="4">
        <v>0</v>
      </c>
      <c r="O1120" s="4">
        <v>875940</v>
      </c>
      <c r="P1120" s="4">
        <v>875940</v>
      </c>
      <c r="Q1120" s="4">
        <v>0</v>
      </c>
      <c r="R1120" s="68">
        <f t="shared" si="17"/>
        <v>0</v>
      </c>
      <c r="S1120" s="3" t="s">
        <v>957</v>
      </c>
      <c r="T1120" s="12" t="s">
        <v>7143</v>
      </c>
      <c r="U1120" s="12" t="s">
        <v>3456</v>
      </c>
      <c r="V1120" s="12" t="s">
        <v>927</v>
      </c>
      <c r="W1120" s="12" t="s">
        <v>955</v>
      </c>
      <c r="X1120" s="12" t="s">
        <v>3455</v>
      </c>
      <c r="Y1120" s="12" t="s">
        <v>925</v>
      </c>
      <c r="Z1120" s="12" t="s">
        <v>953</v>
      </c>
      <c r="AA1120" s="12" t="s">
        <v>952</v>
      </c>
      <c r="AB1120" s="12" t="s">
        <v>3454</v>
      </c>
      <c r="AC1120" s="13">
        <v>48022</v>
      </c>
      <c r="AD1120" s="12" t="s">
        <v>3453</v>
      </c>
      <c r="AE1120" s="12" t="s">
        <v>6010</v>
      </c>
      <c r="AF1120" s="12"/>
      <c r="AG1120" s="12"/>
      <c r="AH1120" s="12"/>
      <c r="AI1120" s="12" t="s">
        <v>3452</v>
      </c>
      <c r="AJ1120" s="12" t="s">
        <v>943</v>
      </c>
      <c r="AK1120" s="12" t="s">
        <v>3451</v>
      </c>
      <c r="AL1120" s="12" t="s">
        <v>3450</v>
      </c>
    </row>
    <row r="1121" spans="1:38" hidden="1" x14ac:dyDescent="0.25">
      <c r="A1121" s="17">
        <v>52153437</v>
      </c>
      <c r="B1121" s="14">
        <v>88522</v>
      </c>
      <c r="C1121" s="12" t="s">
        <v>3430</v>
      </c>
      <c r="D1121" s="12" t="s">
        <v>3445</v>
      </c>
      <c r="E1121" s="12" t="s">
        <v>934</v>
      </c>
      <c r="F1121" s="3" t="s">
        <v>933</v>
      </c>
      <c r="G1121" s="12" t="s">
        <v>932</v>
      </c>
      <c r="H1121" s="12" t="s">
        <v>3193</v>
      </c>
      <c r="I1121" s="12" t="s">
        <v>3192</v>
      </c>
      <c r="J1121" s="12" t="s">
        <v>931</v>
      </c>
      <c r="K1121" s="12" t="s">
        <v>930</v>
      </c>
      <c r="L1121" s="12" t="s">
        <v>929</v>
      </c>
      <c r="M1121" s="4">
        <v>217126</v>
      </c>
      <c r="N1121" s="4">
        <v>0</v>
      </c>
      <c r="O1121" s="4">
        <v>217126</v>
      </c>
      <c r="P1121" s="4">
        <v>0</v>
      </c>
      <c r="Q1121" s="4">
        <v>217126</v>
      </c>
      <c r="R1121" s="68">
        <f t="shared" si="17"/>
        <v>1</v>
      </c>
      <c r="S1121" s="3" t="s">
        <v>928</v>
      </c>
      <c r="T1121" s="12" t="s">
        <v>7142</v>
      </c>
      <c r="U1121" s="12" t="s">
        <v>3444</v>
      </c>
      <c r="V1121" s="12" t="s">
        <v>927</v>
      </c>
      <c r="W1121" s="12" t="s">
        <v>926</v>
      </c>
      <c r="X1121" s="12" t="s">
        <v>3443</v>
      </c>
      <c r="Y1121" s="12" t="s">
        <v>925</v>
      </c>
      <c r="Z1121" s="12" t="s">
        <v>984</v>
      </c>
      <c r="AA1121" s="12" t="s">
        <v>983</v>
      </c>
      <c r="AB1121" s="12" t="s">
        <v>936</v>
      </c>
      <c r="AC1121" s="13">
        <v>522</v>
      </c>
      <c r="AD1121" s="12" t="s">
        <v>3442</v>
      </c>
      <c r="AE1121" s="12" t="s">
        <v>3441</v>
      </c>
      <c r="AF1121" s="12" t="s">
        <v>3440</v>
      </c>
      <c r="AG1121" s="12" t="s">
        <v>3439</v>
      </c>
      <c r="AH1121" s="12"/>
      <c r="AI1121" s="12" t="s">
        <v>3430</v>
      </c>
      <c r="AJ1121" s="12" t="s">
        <v>950</v>
      </c>
      <c r="AK1121" s="12" t="s">
        <v>3438</v>
      </c>
      <c r="AL1121" s="12" t="s">
        <v>3437</v>
      </c>
    </row>
    <row r="1122" spans="1:38" hidden="1" x14ac:dyDescent="0.25">
      <c r="A1122" s="17">
        <v>52153437</v>
      </c>
      <c r="B1122" s="14">
        <v>88522</v>
      </c>
      <c r="C1122" s="12" t="s">
        <v>3430</v>
      </c>
      <c r="D1122" s="12" t="s">
        <v>3445</v>
      </c>
      <c r="E1122" s="12" t="s">
        <v>934</v>
      </c>
      <c r="F1122" s="3" t="s">
        <v>933</v>
      </c>
      <c r="G1122" s="12" t="s">
        <v>932</v>
      </c>
      <c r="H1122" s="12" t="s">
        <v>938</v>
      </c>
      <c r="I1122" s="12" t="s">
        <v>937</v>
      </c>
      <c r="J1122" s="12" t="s">
        <v>931</v>
      </c>
      <c r="K1122" s="12" t="s">
        <v>930</v>
      </c>
      <c r="L1122" s="12" t="s">
        <v>929</v>
      </c>
      <c r="M1122" s="4">
        <v>62862</v>
      </c>
      <c r="N1122" s="4">
        <v>0</v>
      </c>
      <c r="O1122" s="4">
        <v>62862</v>
      </c>
      <c r="P1122" s="4">
        <v>0</v>
      </c>
      <c r="Q1122" s="4">
        <v>62862</v>
      </c>
      <c r="R1122" s="68">
        <f t="shared" si="17"/>
        <v>1</v>
      </c>
      <c r="S1122" s="3" t="s">
        <v>928</v>
      </c>
      <c r="T1122" s="12" t="s">
        <v>7142</v>
      </c>
      <c r="U1122" s="12" t="s">
        <v>3444</v>
      </c>
      <c r="V1122" s="12" t="s">
        <v>927</v>
      </c>
      <c r="W1122" s="12" t="s">
        <v>926</v>
      </c>
      <c r="X1122" s="12" t="s">
        <v>3443</v>
      </c>
      <c r="Y1122" s="12" t="s">
        <v>925</v>
      </c>
      <c r="Z1122" s="12" t="s">
        <v>984</v>
      </c>
      <c r="AA1122" s="12" t="s">
        <v>983</v>
      </c>
      <c r="AB1122" s="12" t="s">
        <v>936</v>
      </c>
      <c r="AC1122" s="13">
        <v>522</v>
      </c>
      <c r="AD1122" s="12" t="s">
        <v>3442</v>
      </c>
      <c r="AE1122" s="12" t="s">
        <v>3441</v>
      </c>
      <c r="AF1122" s="12" t="s">
        <v>3440</v>
      </c>
      <c r="AG1122" s="12" t="s">
        <v>3439</v>
      </c>
      <c r="AH1122" s="12"/>
      <c r="AI1122" s="12" t="s">
        <v>3430</v>
      </c>
      <c r="AJ1122" s="12" t="s">
        <v>950</v>
      </c>
      <c r="AK1122" s="12" t="s">
        <v>3438</v>
      </c>
      <c r="AL1122" s="12" t="s">
        <v>3437</v>
      </c>
    </row>
    <row r="1123" spans="1:38" hidden="1" x14ac:dyDescent="0.25">
      <c r="A1123" s="17">
        <v>52153437</v>
      </c>
      <c r="B1123" s="14">
        <v>88522</v>
      </c>
      <c r="C1123" s="12" t="s">
        <v>3430</v>
      </c>
      <c r="D1123" s="12" t="s">
        <v>3445</v>
      </c>
      <c r="E1123" s="12" t="s">
        <v>934</v>
      </c>
      <c r="F1123" s="3" t="s">
        <v>933</v>
      </c>
      <c r="G1123" s="12" t="s">
        <v>932</v>
      </c>
      <c r="H1123" s="12" t="s">
        <v>967</v>
      </c>
      <c r="I1123" s="12" t="s">
        <v>966</v>
      </c>
      <c r="J1123" s="12" t="s">
        <v>931</v>
      </c>
      <c r="K1123" s="12" t="s">
        <v>930</v>
      </c>
      <c r="L1123" s="12" t="s">
        <v>929</v>
      </c>
      <c r="M1123" s="4">
        <v>269864</v>
      </c>
      <c r="N1123" s="4">
        <v>0</v>
      </c>
      <c r="O1123" s="4">
        <v>269864</v>
      </c>
      <c r="P1123" s="4">
        <v>0</v>
      </c>
      <c r="Q1123" s="4">
        <v>269864</v>
      </c>
      <c r="R1123" s="68">
        <f t="shared" si="17"/>
        <v>1</v>
      </c>
      <c r="S1123" s="3" t="s">
        <v>928</v>
      </c>
      <c r="T1123" s="12" t="s">
        <v>7142</v>
      </c>
      <c r="U1123" s="12" t="s">
        <v>3444</v>
      </c>
      <c r="V1123" s="12" t="s">
        <v>927</v>
      </c>
      <c r="W1123" s="12" t="s">
        <v>926</v>
      </c>
      <c r="X1123" s="12" t="s">
        <v>3443</v>
      </c>
      <c r="Y1123" s="12" t="s">
        <v>925</v>
      </c>
      <c r="Z1123" s="12" t="s">
        <v>984</v>
      </c>
      <c r="AA1123" s="12" t="s">
        <v>983</v>
      </c>
      <c r="AB1123" s="12" t="s">
        <v>936</v>
      </c>
      <c r="AC1123" s="13">
        <v>522</v>
      </c>
      <c r="AD1123" s="12" t="s">
        <v>3442</v>
      </c>
      <c r="AE1123" s="12" t="s">
        <v>3441</v>
      </c>
      <c r="AF1123" s="12" t="s">
        <v>3440</v>
      </c>
      <c r="AG1123" s="12" t="s">
        <v>3439</v>
      </c>
      <c r="AH1123" s="12"/>
      <c r="AI1123" s="12" t="s">
        <v>3430</v>
      </c>
      <c r="AJ1123" s="12" t="s">
        <v>950</v>
      </c>
      <c r="AK1123" s="12" t="s">
        <v>3438</v>
      </c>
      <c r="AL1123" s="12" t="s">
        <v>3437</v>
      </c>
    </row>
    <row r="1124" spans="1:38" hidden="1" x14ac:dyDescent="0.25">
      <c r="A1124" s="17">
        <v>52153437</v>
      </c>
      <c r="B1124" s="14">
        <v>88522</v>
      </c>
      <c r="C1124" s="12" t="s">
        <v>3430</v>
      </c>
      <c r="D1124" s="12" t="s">
        <v>3445</v>
      </c>
      <c r="E1124" s="12" t="s">
        <v>934</v>
      </c>
      <c r="F1124" s="3" t="s">
        <v>933</v>
      </c>
      <c r="G1124" s="12" t="s">
        <v>932</v>
      </c>
      <c r="H1124" s="12" t="s">
        <v>965</v>
      </c>
      <c r="I1124" s="12" t="s">
        <v>964</v>
      </c>
      <c r="J1124" s="12" t="s">
        <v>931</v>
      </c>
      <c r="K1124" s="12" t="s">
        <v>930</v>
      </c>
      <c r="L1124" s="12" t="s">
        <v>929</v>
      </c>
      <c r="M1124" s="4">
        <v>167315</v>
      </c>
      <c r="N1124" s="4">
        <v>0</v>
      </c>
      <c r="O1124" s="4">
        <v>167315</v>
      </c>
      <c r="P1124" s="4">
        <v>0</v>
      </c>
      <c r="Q1124" s="4">
        <v>167315</v>
      </c>
      <c r="R1124" s="68">
        <f t="shared" si="17"/>
        <v>1</v>
      </c>
      <c r="S1124" s="3" t="s">
        <v>928</v>
      </c>
      <c r="T1124" s="12" t="s">
        <v>7142</v>
      </c>
      <c r="U1124" s="12" t="s">
        <v>3444</v>
      </c>
      <c r="V1124" s="12" t="s">
        <v>927</v>
      </c>
      <c r="W1124" s="12" t="s">
        <v>926</v>
      </c>
      <c r="X1124" s="12" t="s">
        <v>3443</v>
      </c>
      <c r="Y1124" s="12" t="s">
        <v>925</v>
      </c>
      <c r="Z1124" s="12" t="s">
        <v>984</v>
      </c>
      <c r="AA1124" s="12" t="s">
        <v>983</v>
      </c>
      <c r="AB1124" s="12" t="s">
        <v>936</v>
      </c>
      <c r="AC1124" s="13">
        <v>522</v>
      </c>
      <c r="AD1124" s="12" t="s">
        <v>3442</v>
      </c>
      <c r="AE1124" s="12" t="s">
        <v>3441</v>
      </c>
      <c r="AF1124" s="12" t="s">
        <v>3440</v>
      </c>
      <c r="AG1124" s="12" t="s">
        <v>3439</v>
      </c>
      <c r="AH1124" s="12"/>
      <c r="AI1124" s="12" t="s">
        <v>3430</v>
      </c>
      <c r="AJ1124" s="12" t="s">
        <v>950</v>
      </c>
      <c r="AK1124" s="12" t="s">
        <v>3438</v>
      </c>
      <c r="AL1124" s="12" t="s">
        <v>3437</v>
      </c>
    </row>
    <row r="1125" spans="1:38" hidden="1" x14ac:dyDescent="0.25">
      <c r="A1125" s="17">
        <v>52153437</v>
      </c>
      <c r="B1125" s="14">
        <v>88522</v>
      </c>
      <c r="C1125" s="12" t="s">
        <v>3430</v>
      </c>
      <c r="D1125" s="12" t="s">
        <v>3445</v>
      </c>
      <c r="E1125" s="12" t="s">
        <v>934</v>
      </c>
      <c r="F1125" s="3" t="s">
        <v>933</v>
      </c>
      <c r="G1125" s="12" t="s">
        <v>932</v>
      </c>
      <c r="H1125" s="12" t="s">
        <v>963</v>
      </c>
      <c r="I1125" s="12" t="s">
        <v>962</v>
      </c>
      <c r="J1125" s="12" t="s">
        <v>931</v>
      </c>
      <c r="K1125" s="12" t="s">
        <v>930</v>
      </c>
      <c r="L1125" s="12" t="s">
        <v>929</v>
      </c>
      <c r="M1125" s="4">
        <v>264772</v>
      </c>
      <c r="N1125" s="4">
        <v>0</v>
      </c>
      <c r="O1125" s="4">
        <v>264772</v>
      </c>
      <c r="P1125" s="4">
        <v>0</v>
      </c>
      <c r="Q1125" s="4">
        <v>264772</v>
      </c>
      <c r="R1125" s="68">
        <f t="shared" si="17"/>
        <v>1</v>
      </c>
      <c r="S1125" s="3" t="s">
        <v>928</v>
      </c>
      <c r="T1125" s="12" t="s">
        <v>7142</v>
      </c>
      <c r="U1125" s="12" t="s">
        <v>3444</v>
      </c>
      <c r="V1125" s="12" t="s">
        <v>927</v>
      </c>
      <c r="W1125" s="12" t="s">
        <v>926</v>
      </c>
      <c r="X1125" s="12" t="s">
        <v>3443</v>
      </c>
      <c r="Y1125" s="12" t="s">
        <v>925</v>
      </c>
      <c r="Z1125" s="12" t="s">
        <v>984</v>
      </c>
      <c r="AA1125" s="12" t="s">
        <v>983</v>
      </c>
      <c r="AB1125" s="12" t="s">
        <v>936</v>
      </c>
      <c r="AC1125" s="13">
        <v>522</v>
      </c>
      <c r="AD1125" s="12" t="s">
        <v>3442</v>
      </c>
      <c r="AE1125" s="12" t="s">
        <v>3441</v>
      </c>
      <c r="AF1125" s="12" t="s">
        <v>3440</v>
      </c>
      <c r="AG1125" s="12" t="s">
        <v>3439</v>
      </c>
      <c r="AH1125" s="12"/>
      <c r="AI1125" s="12" t="s">
        <v>3430</v>
      </c>
      <c r="AJ1125" s="12" t="s">
        <v>950</v>
      </c>
      <c r="AK1125" s="12" t="s">
        <v>3438</v>
      </c>
      <c r="AL1125" s="12" t="s">
        <v>3437</v>
      </c>
    </row>
    <row r="1126" spans="1:38" hidden="1" x14ac:dyDescent="0.25">
      <c r="A1126" s="17">
        <v>52153437</v>
      </c>
      <c r="B1126" s="14">
        <v>88522</v>
      </c>
      <c r="C1126" s="12" t="s">
        <v>3430</v>
      </c>
      <c r="D1126" s="12" t="s">
        <v>3445</v>
      </c>
      <c r="E1126" s="12" t="s">
        <v>934</v>
      </c>
      <c r="F1126" s="3" t="s">
        <v>933</v>
      </c>
      <c r="G1126" s="12" t="s">
        <v>932</v>
      </c>
      <c r="H1126" s="12" t="s">
        <v>3191</v>
      </c>
      <c r="I1126" s="12" t="s">
        <v>3190</v>
      </c>
      <c r="J1126" s="12" t="s">
        <v>931</v>
      </c>
      <c r="K1126" s="12" t="s">
        <v>930</v>
      </c>
      <c r="L1126" s="12" t="s">
        <v>929</v>
      </c>
      <c r="M1126" s="4">
        <v>41491</v>
      </c>
      <c r="N1126" s="4">
        <v>0</v>
      </c>
      <c r="O1126" s="4">
        <v>41491</v>
      </c>
      <c r="P1126" s="4">
        <v>0</v>
      </c>
      <c r="Q1126" s="4">
        <v>41491</v>
      </c>
      <c r="R1126" s="68">
        <f t="shared" si="17"/>
        <v>1</v>
      </c>
      <c r="S1126" s="3" t="s">
        <v>928</v>
      </c>
      <c r="T1126" s="12" t="s">
        <v>7142</v>
      </c>
      <c r="U1126" s="12" t="s">
        <v>3444</v>
      </c>
      <c r="V1126" s="12" t="s">
        <v>927</v>
      </c>
      <c r="W1126" s="12" t="s">
        <v>926</v>
      </c>
      <c r="X1126" s="12" t="s">
        <v>3443</v>
      </c>
      <c r="Y1126" s="12" t="s">
        <v>925</v>
      </c>
      <c r="Z1126" s="12" t="s">
        <v>984</v>
      </c>
      <c r="AA1126" s="12" t="s">
        <v>983</v>
      </c>
      <c r="AB1126" s="12" t="s">
        <v>936</v>
      </c>
      <c r="AC1126" s="13">
        <v>522</v>
      </c>
      <c r="AD1126" s="12" t="s">
        <v>3442</v>
      </c>
      <c r="AE1126" s="12" t="s">
        <v>3441</v>
      </c>
      <c r="AF1126" s="12" t="s">
        <v>3440</v>
      </c>
      <c r="AG1126" s="12" t="s">
        <v>3439</v>
      </c>
      <c r="AH1126" s="12"/>
      <c r="AI1126" s="12" t="s">
        <v>3430</v>
      </c>
      <c r="AJ1126" s="12" t="s">
        <v>950</v>
      </c>
      <c r="AK1126" s="12" t="s">
        <v>3438</v>
      </c>
      <c r="AL1126" s="12" t="s">
        <v>3437</v>
      </c>
    </row>
    <row r="1127" spans="1:38" hidden="1" x14ac:dyDescent="0.25">
      <c r="A1127" s="17">
        <v>52153437</v>
      </c>
      <c r="B1127" s="14">
        <v>88522</v>
      </c>
      <c r="C1127" s="12" t="s">
        <v>3430</v>
      </c>
      <c r="D1127" s="12" t="s">
        <v>3445</v>
      </c>
      <c r="E1127" s="12" t="s">
        <v>934</v>
      </c>
      <c r="F1127" s="3" t="s">
        <v>933</v>
      </c>
      <c r="G1127" s="12" t="s">
        <v>932</v>
      </c>
      <c r="H1127" s="12" t="s">
        <v>940</v>
      </c>
      <c r="I1127" s="12" t="s">
        <v>939</v>
      </c>
      <c r="J1127" s="12" t="s">
        <v>931</v>
      </c>
      <c r="K1127" s="12" t="s">
        <v>930</v>
      </c>
      <c r="L1127" s="12" t="s">
        <v>929</v>
      </c>
      <c r="M1127" s="4">
        <v>803807</v>
      </c>
      <c r="N1127" s="4">
        <v>0</v>
      </c>
      <c r="O1127" s="4">
        <v>803807</v>
      </c>
      <c r="P1127" s="4">
        <v>0</v>
      </c>
      <c r="Q1127" s="4">
        <v>803807</v>
      </c>
      <c r="R1127" s="68">
        <f t="shared" si="17"/>
        <v>1</v>
      </c>
      <c r="S1127" s="3" t="s">
        <v>928</v>
      </c>
      <c r="T1127" s="12" t="s">
        <v>7142</v>
      </c>
      <c r="U1127" s="12" t="s">
        <v>3444</v>
      </c>
      <c r="V1127" s="12" t="s">
        <v>927</v>
      </c>
      <c r="W1127" s="12" t="s">
        <v>926</v>
      </c>
      <c r="X1127" s="12" t="s">
        <v>3443</v>
      </c>
      <c r="Y1127" s="12" t="s">
        <v>925</v>
      </c>
      <c r="Z1127" s="12" t="s">
        <v>984</v>
      </c>
      <c r="AA1127" s="12" t="s">
        <v>983</v>
      </c>
      <c r="AB1127" s="12" t="s">
        <v>936</v>
      </c>
      <c r="AC1127" s="13">
        <v>522</v>
      </c>
      <c r="AD1127" s="12" t="s">
        <v>3442</v>
      </c>
      <c r="AE1127" s="12" t="s">
        <v>3441</v>
      </c>
      <c r="AF1127" s="12" t="s">
        <v>3440</v>
      </c>
      <c r="AG1127" s="12" t="s">
        <v>3439</v>
      </c>
      <c r="AH1127" s="12"/>
      <c r="AI1127" s="12" t="s">
        <v>3430</v>
      </c>
      <c r="AJ1127" s="12" t="s">
        <v>950</v>
      </c>
      <c r="AK1127" s="12" t="s">
        <v>3438</v>
      </c>
      <c r="AL1127" s="12" t="s">
        <v>3437</v>
      </c>
    </row>
    <row r="1128" spans="1:38" hidden="1" x14ac:dyDescent="0.25">
      <c r="A1128" s="17">
        <v>52153437</v>
      </c>
      <c r="B1128" s="14">
        <v>88522</v>
      </c>
      <c r="C1128" s="12" t="s">
        <v>3430</v>
      </c>
      <c r="D1128" s="12" t="s">
        <v>3445</v>
      </c>
      <c r="E1128" s="12" t="s">
        <v>934</v>
      </c>
      <c r="F1128" s="3" t="s">
        <v>933</v>
      </c>
      <c r="G1128" s="12" t="s">
        <v>932</v>
      </c>
      <c r="H1128" s="12" t="s">
        <v>3188</v>
      </c>
      <c r="I1128" s="12" t="s">
        <v>3187</v>
      </c>
      <c r="J1128" s="12" t="s">
        <v>931</v>
      </c>
      <c r="K1128" s="12" t="s">
        <v>930</v>
      </c>
      <c r="L1128" s="12" t="s">
        <v>929</v>
      </c>
      <c r="M1128" s="4">
        <v>1047303</v>
      </c>
      <c r="N1128" s="4">
        <v>0</v>
      </c>
      <c r="O1128" s="4">
        <v>1047303</v>
      </c>
      <c r="P1128" s="4">
        <v>0</v>
      </c>
      <c r="Q1128" s="4">
        <v>1047303</v>
      </c>
      <c r="R1128" s="68">
        <f t="shared" si="17"/>
        <v>1</v>
      </c>
      <c r="S1128" s="3" t="s">
        <v>928</v>
      </c>
      <c r="T1128" s="12" t="s">
        <v>7142</v>
      </c>
      <c r="U1128" s="12" t="s">
        <v>3444</v>
      </c>
      <c r="V1128" s="12" t="s">
        <v>927</v>
      </c>
      <c r="W1128" s="12" t="s">
        <v>926</v>
      </c>
      <c r="X1128" s="12" t="s">
        <v>3443</v>
      </c>
      <c r="Y1128" s="12" t="s">
        <v>925</v>
      </c>
      <c r="Z1128" s="12" t="s">
        <v>984</v>
      </c>
      <c r="AA1128" s="12" t="s">
        <v>983</v>
      </c>
      <c r="AB1128" s="12" t="s">
        <v>936</v>
      </c>
      <c r="AC1128" s="13">
        <v>522</v>
      </c>
      <c r="AD1128" s="12" t="s">
        <v>3442</v>
      </c>
      <c r="AE1128" s="12" t="s">
        <v>3441</v>
      </c>
      <c r="AF1128" s="12" t="s">
        <v>3440</v>
      </c>
      <c r="AG1128" s="12" t="s">
        <v>3439</v>
      </c>
      <c r="AH1128" s="12"/>
      <c r="AI1128" s="12" t="s">
        <v>3430</v>
      </c>
      <c r="AJ1128" s="12" t="s">
        <v>950</v>
      </c>
      <c r="AK1128" s="12" t="s">
        <v>3438</v>
      </c>
      <c r="AL1128" s="12" t="s">
        <v>3437</v>
      </c>
    </row>
    <row r="1129" spans="1:38" hidden="1" x14ac:dyDescent="0.25">
      <c r="A1129" s="17">
        <v>800170433</v>
      </c>
      <c r="B1129" s="14">
        <v>88622</v>
      </c>
      <c r="C1129" s="12" t="s">
        <v>3430</v>
      </c>
      <c r="D1129" s="12" t="s">
        <v>3436</v>
      </c>
      <c r="E1129" s="12" t="s">
        <v>934</v>
      </c>
      <c r="F1129" s="3" t="s">
        <v>933</v>
      </c>
      <c r="G1129" s="12" t="s">
        <v>932</v>
      </c>
      <c r="H1129" s="12" t="s">
        <v>3231</v>
      </c>
      <c r="I1129" s="12" t="s">
        <v>3230</v>
      </c>
      <c r="J1129" s="12" t="s">
        <v>931</v>
      </c>
      <c r="K1129" s="12" t="s">
        <v>930</v>
      </c>
      <c r="L1129" s="12" t="s">
        <v>929</v>
      </c>
      <c r="M1129" s="4">
        <v>87296</v>
      </c>
      <c r="N1129" s="4">
        <v>0</v>
      </c>
      <c r="O1129" s="4">
        <v>87296</v>
      </c>
      <c r="P1129" s="4">
        <v>0</v>
      </c>
      <c r="Q1129" s="4">
        <v>87296</v>
      </c>
      <c r="R1129" s="68">
        <f t="shared" si="17"/>
        <v>1</v>
      </c>
      <c r="S1129" s="3" t="s">
        <v>957</v>
      </c>
      <c r="T1129" s="12" t="s">
        <v>5989</v>
      </c>
      <c r="U1129" s="12" t="s">
        <v>956</v>
      </c>
      <c r="V1129" s="12" t="s">
        <v>927</v>
      </c>
      <c r="W1129" s="12" t="s">
        <v>955</v>
      </c>
      <c r="X1129" s="12" t="s">
        <v>954</v>
      </c>
      <c r="Y1129" s="12" t="s">
        <v>925</v>
      </c>
      <c r="Z1129" s="12" t="s">
        <v>953</v>
      </c>
      <c r="AA1129" s="12" t="s">
        <v>952</v>
      </c>
      <c r="AB1129" s="12" t="s">
        <v>3435</v>
      </c>
      <c r="AC1129" s="13">
        <v>48822</v>
      </c>
      <c r="AD1129" s="12" t="s">
        <v>3434</v>
      </c>
      <c r="AE1129" s="12" t="s">
        <v>3433</v>
      </c>
      <c r="AF1129" s="12" t="s">
        <v>3432</v>
      </c>
      <c r="AG1129" s="12" t="s">
        <v>3431</v>
      </c>
      <c r="AH1129" s="12"/>
      <c r="AI1129" s="12" t="s">
        <v>3430</v>
      </c>
      <c r="AJ1129" s="12" t="s">
        <v>3306</v>
      </c>
      <c r="AK1129" s="12" t="s">
        <v>3305</v>
      </c>
      <c r="AL1129" s="12" t="s">
        <v>3429</v>
      </c>
    </row>
    <row r="1130" spans="1:38" hidden="1" x14ac:dyDescent="0.25">
      <c r="A1130" s="17">
        <v>1015458653</v>
      </c>
      <c r="B1130" s="14">
        <v>88722</v>
      </c>
      <c r="C1130" s="12" t="s">
        <v>3411</v>
      </c>
      <c r="D1130" s="12" t="s">
        <v>3428</v>
      </c>
      <c r="E1130" s="12" t="s">
        <v>934</v>
      </c>
      <c r="F1130" s="3" t="s">
        <v>933</v>
      </c>
      <c r="G1130" s="12" t="s">
        <v>932</v>
      </c>
      <c r="H1130" s="12" t="s">
        <v>967</v>
      </c>
      <c r="I1130" s="12" t="s">
        <v>966</v>
      </c>
      <c r="J1130" s="12" t="s">
        <v>931</v>
      </c>
      <c r="K1130" s="12" t="s">
        <v>930</v>
      </c>
      <c r="L1130" s="12" t="s">
        <v>929</v>
      </c>
      <c r="M1130" s="4">
        <v>16922</v>
      </c>
      <c r="N1130" s="4">
        <v>0</v>
      </c>
      <c r="O1130" s="4">
        <v>16922</v>
      </c>
      <c r="P1130" s="4">
        <v>0</v>
      </c>
      <c r="Q1130" s="4">
        <v>16922</v>
      </c>
      <c r="R1130" s="68">
        <f t="shared" si="17"/>
        <v>1</v>
      </c>
      <c r="S1130" s="3" t="s">
        <v>928</v>
      </c>
      <c r="T1130" s="12" t="s">
        <v>7141</v>
      </c>
      <c r="U1130" s="12" t="s">
        <v>3427</v>
      </c>
      <c r="V1130" s="12" t="s">
        <v>927</v>
      </c>
      <c r="W1130" s="12" t="s">
        <v>926</v>
      </c>
      <c r="X1130" s="12" t="s">
        <v>3426</v>
      </c>
      <c r="Y1130" s="12" t="s">
        <v>925</v>
      </c>
      <c r="Z1130" s="12" t="s">
        <v>924</v>
      </c>
      <c r="AA1130" s="12" t="s">
        <v>923</v>
      </c>
      <c r="AB1130" s="12" t="s">
        <v>936</v>
      </c>
      <c r="AC1130" s="13">
        <v>522</v>
      </c>
      <c r="AD1130" s="12" t="s">
        <v>3425</v>
      </c>
      <c r="AE1130" s="12" t="s">
        <v>3424</v>
      </c>
      <c r="AF1130" s="12" t="s">
        <v>3423</v>
      </c>
      <c r="AG1130" s="12" t="s">
        <v>3422</v>
      </c>
      <c r="AH1130" s="12"/>
      <c r="AI1130" s="12" t="s">
        <v>3411</v>
      </c>
      <c r="AJ1130" s="12" t="s">
        <v>950</v>
      </c>
      <c r="AK1130" s="12" t="s">
        <v>3421</v>
      </c>
      <c r="AL1130" s="12" t="s">
        <v>3420</v>
      </c>
    </row>
    <row r="1131" spans="1:38" hidden="1" x14ac:dyDescent="0.25">
      <c r="A1131" s="17">
        <v>1015458653</v>
      </c>
      <c r="B1131" s="14">
        <v>88722</v>
      </c>
      <c r="C1131" s="12" t="s">
        <v>3411</v>
      </c>
      <c r="D1131" s="12" t="s">
        <v>3428</v>
      </c>
      <c r="E1131" s="12" t="s">
        <v>934</v>
      </c>
      <c r="F1131" s="3" t="s">
        <v>933</v>
      </c>
      <c r="G1131" s="12" t="s">
        <v>932</v>
      </c>
      <c r="H1131" s="12" t="s">
        <v>963</v>
      </c>
      <c r="I1131" s="12" t="s">
        <v>962</v>
      </c>
      <c r="J1131" s="12" t="s">
        <v>931</v>
      </c>
      <c r="K1131" s="12" t="s">
        <v>930</v>
      </c>
      <c r="L1131" s="12" t="s">
        <v>929</v>
      </c>
      <c r="M1131" s="4">
        <v>73788</v>
      </c>
      <c r="N1131" s="4">
        <v>0</v>
      </c>
      <c r="O1131" s="4">
        <v>73788</v>
      </c>
      <c r="P1131" s="4">
        <v>0</v>
      </c>
      <c r="Q1131" s="4">
        <v>73788</v>
      </c>
      <c r="R1131" s="68">
        <f t="shared" si="17"/>
        <v>1</v>
      </c>
      <c r="S1131" s="3" t="s">
        <v>928</v>
      </c>
      <c r="T1131" s="12" t="s">
        <v>7141</v>
      </c>
      <c r="U1131" s="12" t="s">
        <v>3427</v>
      </c>
      <c r="V1131" s="12" t="s">
        <v>927</v>
      </c>
      <c r="W1131" s="12" t="s">
        <v>926</v>
      </c>
      <c r="X1131" s="12" t="s">
        <v>3426</v>
      </c>
      <c r="Y1131" s="12" t="s">
        <v>925</v>
      </c>
      <c r="Z1131" s="12" t="s">
        <v>924</v>
      </c>
      <c r="AA1131" s="12" t="s">
        <v>923</v>
      </c>
      <c r="AB1131" s="12" t="s">
        <v>936</v>
      </c>
      <c r="AC1131" s="13">
        <v>522</v>
      </c>
      <c r="AD1131" s="12" t="s">
        <v>3425</v>
      </c>
      <c r="AE1131" s="12" t="s">
        <v>3424</v>
      </c>
      <c r="AF1131" s="12" t="s">
        <v>3423</v>
      </c>
      <c r="AG1131" s="12" t="s">
        <v>3422</v>
      </c>
      <c r="AH1131" s="12"/>
      <c r="AI1131" s="12" t="s">
        <v>3411</v>
      </c>
      <c r="AJ1131" s="12" t="s">
        <v>950</v>
      </c>
      <c r="AK1131" s="12" t="s">
        <v>3421</v>
      </c>
      <c r="AL1131" s="12" t="s">
        <v>3420</v>
      </c>
    </row>
    <row r="1132" spans="1:38" hidden="1" x14ac:dyDescent="0.25">
      <c r="A1132" s="17">
        <v>1015458653</v>
      </c>
      <c r="B1132" s="14">
        <v>88722</v>
      </c>
      <c r="C1132" s="12" t="s">
        <v>3411</v>
      </c>
      <c r="D1132" s="12" t="s">
        <v>3428</v>
      </c>
      <c r="E1132" s="12" t="s">
        <v>934</v>
      </c>
      <c r="F1132" s="3" t="s">
        <v>933</v>
      </c>
      <c r="G1132" s="12" t="s">
        <v>932</v>
      </c>
      <c r="H1132" s="12" t="s">
        <v>3191</v>
      </c>
      <c r="I1132" s="12" t="s">
        <v>3190</v>
      </c>
      <c r="J1132" s="12" t="s">
        <v>931</v>
      </c>
      <c r="K1132" s="12" t="s">
        <v>930</v>
      </c>
      <c r="L1132" s="12" t="s">
        <v>929</v>
      </c>
      <c r="M1132" s="4">
        <v>1525</v>
      </c>
      <c r="N1132" s="4">
        <v>0</v>
      </c>
      <c r="O1132" s="4">
        <v>1525</v>
      </c>
      <c r="P1132" s="4">
        <v>0</v>
      </c>
      <c r="Q1132" s="4">
        <v>1525</v>
      </c>
      <c r="R1132" s="68">
        <f t="shared" si="17"/>
        <v>1</v>
      </c>
      <c r="S1132" s="3" t="s">
        <v>928</v>
      </c>
      <c r="T1132" s="12" t="s">
        <v>7141</v>
      </c>
      <c r="U1132" s="12" t="s">
        <v>3427</v>
      </c>
      <c r="V1132" s="12" t="s">
        <v>927</v>
      </c>
      <c r="W1132" s="12" t="s">
        <v>926</v>
      </c>
      <c r="X1132" s="12" t="s">
        <v>3426</v>
      </c>
      <c r="Y1132" s="12" t="s">
        <v>925</v>
      </c>
      <c r="Z1132" s="12" t="s">
        <v>924</v>
      </c>
      <c r="AA1132" s="12" t="s">
        <v>923</v>
      </c>
      <c r="AB1132" s="12" t="s">
        <v>936</v>
      </c>
      <c r="AC1132" s="13">
        <v>522</v>
      </c>
      <c r="AD1132" s="12" t="s">
        <v>3425</v>
      </c>
      <c r="AE1132" s="12" t="s">
        <v>3424</v>
      </c>
      <c r="AF1132" s="12" t="s">
        <v>3423</v>
      </c>
      <c r="AG1132" s="12" t="s">
        <v>3422</v>
      </c>
      <c r="AH1132" s="12"/>
      <c r="AI1132" s="12" t="s">
        <v>3411</v>
      </c>
      <c r="AJ1132" s="12" t="s">
        <v>950</v>
      </c>
      <c r="AK1132" s="12" t="s">
        <v>3421</v>
      </c>
      <c r="AL1132" s="12" t="s">
        <v>3420</v>
      </c>
    </row>
    <row r="1133" spans="1:38" hidden="1" x14ac:dyDescent="0.25">
      <c r="A1133" s="17">
        <v>1015458653</v>
      </c>
      <c r="B1133" s="14">
        <v>88722</v>
      </c>
      <c r="C1133" s="12" t="s">
        <v>3411</v>
      </c>
      <c r="D1133" s="12" t="s">
        <v>3428</v>
      </c>
      <c r="E1133" s="12" t="s">
        <v>934</v>
      </c>
      <c r="F1133" s="3" t="s">
        <v>933</v>
      </c>
      <c r="G1133" s="12" t="s">
        <v>932</v>
      </c>
      <c r="H1133" s="12" t="s">
        <v>940</v>
      </c>
      <c r="I1133" s="12" t="s">
        <v>939</v>
      </c>
      <c r="J1133" s="12" t="s">
        <v>931</v>
      </c>
      <c r="K1133" s="12" t="s">
        <v>930</v>
      </c>
      <c r="L1133" s="12" t="s">
        <v>929</v>
      </c>
      <c r="M1133" s="4">
        <v>110255</v>
      </c>
      <c r="N1133" s="4">
        <v>0</v>
      </c>
      <c r="O1133" s="4">
        <v>110255</v>
      </c>
      <c r="P1133" s="4">
        <v>0</v>
      </c>
      <c r="Q1133" s="4">
        <v>110255</v>
      </c>
      <c r="R1133" s="68">
        <f t="shared" si="17"/>
        <v>1</v>
      </c>
      <c r="S1133" s="3" t="s">
        <v>928</v>
      </c>
      <c r="T1133" s="12" t="s">
        <v>7141</v>
      </c>
      <c r="U1133" s="12" t="s">
        <v>3427</v>
      </c>
      <c r="V1133" s="12" t="s">
        <v>927</v>
      </c>
      <c r="W1133" s="12" t="s">
        <v>926</v>
      </c>
      <c r="X1133" s="12" t="s">
        <v>3426</v>
      </c>
      <c r="Y1133" s="12" t="s">
        <v>925</v>
      </c>
      <c r="Z1133" s="12" t="s">
        <v>924</v>
      </c>
      <c r="AA1133" s="12" t="s">
        <v>923</v>
      </c>
      <c r="AB1133" s="12" t="s">
        <v>936</v>
      </c>
      <c r="AC1133" s="13">
        <v>522</v>
      </c>
      <c r="AD1133" s="12" t="s">
        <v>3425</v>
      </c>
      <c r="AE1133" s="12" t="s">
        <v>3424</v>
      </c>
      <c r="AF1133" s="12" t="s">
        <v>3423</v>
      </c>
      <c r="AG1133" s="12" t="s">
        <v>3422</v>
      </c>
      <c r="AH1133" s="12"/>
      <c r="AI1133" s="12" t="s">
        <v>3411</v>
      </c>
      <c r="AJ1133" s="12" t="s">
        <v>950</v>
      </c>
      <c r="AK1133" s="12" t="s">
        <v>3421</v>
      </c>
      <c r="AL1133" s="12" t="s">
        <v>3420</v>
      </c>
    </row>
    <row r="1134" spans="1:38" hidden="1" x14ac:dyDescent="0.25">
      <c r="A1134" s="17">
        <v>1015458653</v>
      </c>
      <c r="B1134" s="14">
        <v>88722</v>
      </c>
      <c r="C1134" s="12" t="s">
        <v>3411</v>
      </c>
      <c r="D1134" s="12" t="s">
        <v>3428</v>
      </c>
      <c r="E1134" s="12" t="s">
        <v>934</v>
      </c>
      <c r="F1134" s="3" t="s">
        <v>933</v>
      </c>
      <c r="G1134" s="12" t="s">
        <v>932</v>
      </c>
      <c r="H1134" s="12" t="s">
        <v>3188</v>
      </c>
      <c r="I1134" s="12" t="s">
        <v>3187</v>
      </c>
      <c r="J1134" s="12" t="s">
        <v>931</v>
      </c>
      <c r="K1134" s="12" t="s">
        <v>930</v>
      </c>
      <c r="L1134" s="12" t="s">
        <v>929</v>
      </c>
      <c r="M1134" s="4">
        <v>154498</v>
      </c>
      <c r="N1134" s="4">
        <v>0</v>
      </c>
      <c r="O1134" s="4">
        <v>154498</v>
      </c>
      <c r="P1134" s="4">
        <v>0</v>
      </c>
      <c r="Q1134" s="4">
        <v>154498</v>
      </c>
      <c r="R1134" s="68">
        <f t="shared" si="17"/>
        <v>1</v>
      </c>
      <c r="S1134" s="3" t="s">
        <v>928</v>
      </c>
      <c r="T1134" s="12" t="s">
        <v>7141</v>
      </c>
      <c r="U1134" s="12" t="s">
        <v>3427</v>
      </c>
      <c r="V1134" s="12" t="s">
        <v>927</v>
      </c>
      <c r="W1134" s="12" t="s">
        <v>926</v>
      </c>
      <c r="X1134" s="12" t="s">
        <v>3426</v>
      </c>
      <c r="Y1134" s="12" t="s">
        <v>925</v>
      </c>
      <c r="Z1134" s="12" t="s">
        <v>924</v>
      </c>
      <c r="AA1134" s="12" t="s">
        <v>923</v>
      </c>
      <c r="AB1134" s="12" t="s">
        <v>936</v>
      </c>
      <c r="AC1134" s="13">
        <v>522</v>
      </c>
      <c r="AD1134" s="12" t="s">
        <v>3425</v>
      </c>
      <c r="AE1134" s="12" t="s">
        <v>3424</v>
      </c>
      <c r="AF1134" s="12" t="s">
        <v>3423</v>
      </c>
      <c r="AG1134" s="12" t="s">
        <v>3422</v>
      </c>
      <c r="AH1134" s="12"/>
      <c r="AI1134" s="12" t="s">
        <v>3411</v>
      </c>
      <c r="AJ1134" s="12" t="s">
        <v>950</v>
      </c>
      <c r="AK1134" s="12" t="s">
        <v>3421</v>
      </c>
      <c r="AL1134" s="12" t="s">
        <v>3420</v>
      </c>
    </row>
    <row r="1135" spans="1:38" hidden="1" x14ac:dyDescent="0.25">
      <c r="A1135" s="17">
        <v>1015458653</v>
      </c>
      <c r="B1135" s="14">
        <v>88722</v>
      </c>
      <c r="C1135" s="12" t="s">
        <v>3411</v>
      </c>
      <c r="D1135" s="12" t="s">
        <v>3428</v>
      </c>
      <c r="E1135" s="12" t="s">
        <v>934</v>
      </c>
      <c r="F1135" s="3" t="s">
        <v>933</v>
      </c>
      <c r="G1135" s="12" t="s">
        <v>932</v>
      </c>
      <c r="H1135" s="12" t="s">
        <v>3193</v>
      </c>
      <c r="I1135" s="12" t="s">
        <v>3192</v>
      </c>
      <c r="J1135" s="12" t="s">
        <v>931</v>
      </c>
      <c r="K1135" s="12" t="s">
        <v>930</v>
      </c>
      <c r="L1135" s="12" t="s">
        <v>929</v>
      </c>
      <c r="M1135" s="4">
        <v>65719</v>
      </c>
      <c r="N1135" s="4">
        <v>0</v>
      </c>
      <c r="O1135" s="4">
        <v>65719</v>
      </c>
      <c r="P1135" s="4">
        <v>0</v>
      </c>
      <c r="Q1135" s="4">
        <v>65719</v>
      </c>
      <c r="R1135" s="68">
        <f t="shared" si="17"/>
        <v>1</v>
      </c>
      <c r="S1135" s="3" t="s">
        <v>928</v>
      </c>
      <c r="T1135" s="12" t="s">
        <v>7141</v>
      </c>
      <c r="U1135" s="12" t="s">
        <v>3427</v>
      </c>
      <c r="V1135" s="12" t="s">
        <v>927</v>
      </c>
      <c r="W1135" s="12" t="s">
        <v>926</v>
      </c>
      <c r="X1135" s="12" t="s">
        <v>3426</v>
      </c>
      <c r="Y1135" s="12" t="s">
        <v>925</v>
      </c>
      <c r="Z1135" s="12" t="s">
        <v>924</v>
      </c>
      <c r="AA1135" s="12" t="s">
        <v>923</v>
      </c>
      <c r="AB1135" s="12" t="s">
        <v>936</v>
      </c>
      <c r="AC1135" s="13">
        <v>522</v>
      </c>
      <c r="AD1135" s="12" t="s">
        <v>3425</v>
      </c>
      <c r="AE1135" s="12" t="s">
        <v>3424</v>
      </c>
      <c r="AF1135" s="12" t="s">
        <v>3423</v>
      </c>
      <c r="AG1135" s="12" t="s">
        <v>3422</v>
      </c>
      <c r="AH1135" s="12"/>
      <c r="AI1135" s="12" t="s">
        <v>3411</v>
      </c>
      <c r="AJ1135" s="12" t="s">
        <v>950</v>
      </c>
      <c r="AK1135" s="12" t="s">
        <v>3421</v>
      </c>
      <c r="AL1135" s="12" t="s">
        <v>3420</v>
      </c>
    </row>
    <row r="1136" spans="1:38" hidden="1" x14ac:dyDescent="0.25">
      <c r="A1136" s="17">
        <v>1015458653</v>
      </c>
      <c r="B1136" s="14">
        <v>88722</v>
      </c>
      <c r="C1136" s="12" t="s">
        <v>3411</v>
      </c>
      <c r="D1136" s="12" t="s">
        <v>3428</v>
      </c>
      <c r="E1136" s="12" t="s">
        <v>934</v>
      </c>
      <c r="F1136" s="3" t="s">
        <v>933</v>
      </c>
      <c r="G1136" s="12" t="s">
        <v>932</v>
      </c>
      <c r="H1136" s="12" t="s">
        <v>938</v>
      </c>
      <c r="I1136" s="12" t="s">
        <v>937</v>
      </c>
      <c r="J1136" s="12" t="s">
        <v>931</v>
      </c>
      <c r="K1136" s="12" t="s">
        <v>930</v>
      </c>
      <c r="L1136" s="12" t="s">
        <v>929</v>
      </c>
      <c r="M1136" s="4">
        <v>14045</v>
      </c>
      <c r="N1136" s="4">
        <v>0</v>
      </c>
      <c r="O1136" s="4">
        <v>14045</v>
      </c>
      <c r="P1136" s="4">
        <v>0</v>
      </c>
      <c r="Q1136" s="4">
        <v>14045</v>
      </c>
      <c r="R1136" s="68">
        <f t="shared" si="17"/>
        <v>1</v>
      </c>
      <c r="S1136" s="3" t="s">
        <v>928</v>
      </c>
      <c r="T1136" s="12" t="s">
        <v>7141</v>
      </c>
      <c r="U1136" s="12" t="s">
        <v>3427</v>
      </c>
      <c r="V1136" s="12" t="s">
        <v>927</v>
      </c>
      <c r="W1136" s="12" t="s">
        <v>926</v>
      </c>
      <c r="X1136" s="12" t="s">
        <v>3426</v>
      </c>
      <c r="Y1136" s="12" t="s">
        <v>925</v>
      </c>
      <c r="Z1136" s="12" t="s">
        <v>924</v>
      </c>
      <c r="AA1136" s="12" t="s">
        <v>923</v>
      </c>
      <c r="AB1136" s="12" t="s">
        <v>936</v>
      </c>
      <c r="AC1136" s="13">
        <v>522</v>
      </c>
      <c r="AD1136" s="12" t="s">
        <v>3425</v>
      </c>
      <c r="AE1136" s="12" t="s">
        <v>3424</v>
      </c>
      <c r="AF1136" s="12" t="s">
        <v>3423</v>
      </c>
      <c r="AG1136" s="12" t="s">
        <v>3422</v>
      </c>
      <c r="AH1136" s="12"/>
      <c r="AI1136" s="12" t="s">
        <v>3411</v>
      </c>
      <c r="AJ1136" s="12" t="s">
        <v>950</v>
      </c>
      <c r="AK1136" s="12" t="s">
        <v>3421</v>
      </c>
      <c r="AL1136" s="12" t="s">
        <v>3420</v>
      </c>
    </row>
    <row r="1137" spans="1:38" hidden="1" x14ac:dyDescent="0.25">
      <c r="A1137" s="17">
        <v>830122566</v>
      </c>
      <c r="B1137" s="14">
        <v>88822</v>
      </c>
      <c r="C1137" s="12" t="s">
        <v>3411</v>
      </c>
      <c r="D1137" s="12" t="s">
        <v>3419</v>
      </c>
      <c r="E1137" s="12" t="s">
        <v>934</v>
      </c>
      <c r="F1137" s="3" t="s">
        <v>933</v>
      </c>
      <c r="G1137" s="12" t="s">
        <v>932</v>
      </c>
      <c r="H1137" s="12" t="s">
        <v>982</v>
      </c>
      <c r="I1137" s="12" t="s">
        <v>981</v>
      </c>
      <c r="J1137" s="12" t="s">
        <v>931</v>
      </c>
      <c r="K1137" s="12" t="s">
        <v>930</v>
      </c>
      <c r="L1137" s="12" t="s">
        <v>929</v>
      </c>
      <c r="M1137" s="4">
        <v>384345</v>
      </c>
      <c r="N1137" s="4">
        <v>0</v>
      </c>
      <c r="O1137" s="4">
        <v>384345</v>
      </c>
      <c r="P1137" s="4">
        <v>0</v>
      </c>
      <c r="Q1137" s="4">
        <v>384345</v>
      </c>
      <c r="R1137" s="68">
        <f t="shared" si="17"/>
        <v>1</v>
      </c>
      <c r="S1137" s="3" t="s">
        <v>957</v>
      </c>
      <c r="T1137" s="12" t="s">
        <v>6061</v>
      </c>
      <c r="U1137" s="12" t="s">
        <v>980</v>
      </c>
      <c r="V1137" s="12" t="s">
        <v>927</v>
      </c>
      <c r="W1137" s="12" t="s">
        <v>955</v>
      </c>
      <c r="X1137" s="12" t="s">
        <v>1004</v>
      </c>
      <c r="Y1137" s="12" t="s">
        <v>925</v>
      </c>
      <c r="Z1137" s="12" t="s">
        <v>979</v>
      </c>
      <c r="AA1137" s="12" t="s">
        <v>978</v>
      </c>
      <c r="AB1137" s="12" t="s">
        <v>2637</v>
      </c>
      <c r="AC1137" s="13">
        <v>8222</v>
      </c>
      <c r="AD1137" s="12" t="s">
        <v>3418</v>
      </c>
      <c r="AE1137" s="12" t="s">
        <v>3417</v>
      </c>
      <c r="AF1137" s="12" t="s">
        <v>3416</v>
      </c>
      <c r="AG1137" s="12" t="s">
        <v>3415</v>
      </c>
      <c r="AH1137" s="12"/>
      <c r="AI1137" s="12" t="s">
        <v>3411</v>
      </c>
      <c r="AJ1137" s="12" t="s">
        <v>950</v>
      </c>
      <c r="AK1137" s="12" t="s">
        <v>3414</v>
      </c>
      <c r="AL1137" s="12" t="s">
        <v>3413</v>
      </c>
    </row>
    <row r="1138" spans="1:38" hidden="1" x14ac:dyDescent="0.25">
      <c r="A1138" s="17">
        <v>900019737</v>
      </c>
      <c r="B1138" s="14">
        <v>89022</v>
      </c>
      <c r="C1138" s="12" t="s">
        <v>3390</v>
      </c>
      <c r="D1138" s="12" t="s">
        <v>3410</v>
      </c>
      <c r="E1138" s="12" t="s">
        <v>934</v>
      </c>
      <c r="F1138" s="3" t="s">
        <v>933</v>
      </c>
      <c r="G1138" s="12" t="s">
        <v>932</v>
      </c>
      <c r="H1138" s="12" t="s">
        <v>3405</v>
      </c>
      <c r="I1138" s="12" t="s">
        <v>3404</v>
      </c>
      <c r="J1138" s="12" t="s">
        <v>931</v>
      </c>
      <c r="K1138" s="12" t="s">
        <v>930</v>
      </c>
      <c r="L1138" s="12" t="s">
        <v>929</v>
      </c>
      <c r="M1138" s="4">
        <v>16667996.800000001</v>
      </c>
      <c r="N1138" s="4">
        <v>0</v>
      </c>
      <c r="O1138" s="4">
        <v>16667996.800000001</v>
      </c>
      <c r="P1138" s="4">
        <v>0</v>
      </c>
      <c r="Q1138" s="4">
        <v>16667996.800000001</v>
      </c>
      <c r="R1138" s="68">
        <f t="shared" si="17"/>
        <v>1</v>
      </c>
      <c r="S1138" s="3" t="s">
        <v>957</v>
      </c>
      <c r="T1138" s="12" t="s">
        <v>7137</v>
      </c>
      <c r="U1138" s="12" t="s">
        <v>912</v>
      </c>
      <c r="V1138" s="12" t="s">
        <v>927</v>
      </c>
      <c r="W1138" s="12" t="s">
        <v>955</v>
      </c>
      <c r="X1138" s="12" t="s">
        <v>3403</v>
      </c>
      <c r="Y1138" s="12" t="s">
        <v>925</v>
      </c>
      <c r="Z1138" s="12" t="s">
        <v>984</v>
      </c>
      <c r="AA1138" s="12" t="s">
        <v>983</v>
      </c>
      <c r="AB1138" s="12" t="s">
        <v>3402</v>
      </c>
      <c r="AC1138" s="13">
        <v>47522</v>
      </c>
      <c r="AD1138" s="12" t="s">
        <v>3409</v>
      </c>
      <c r="AE1138" s="12" t="s">
        <v>7140</v>
      </c>
      <c r="AF1138" s="12" t="s">
        <v>7139</v>
      </c>
      <c r="AG1138" s="12" t="s">
        <v>7138</v>
      </c>
      <c r="AH1138" s="12"/>
      <c r="AI1138" s="12" t="s">
        <v>3390</v>
      </c>
      <c r="AJ1138" s="12" t="s">
        <v>3260</v>
      </c>
      <c r="AK1138" s="12" t="s">
        <v>3408</v>
      </c>
      <c r="AL1138" s="12" t="s">
        <v>3407</v>
      </c>
    </row>
    <row r="1139" spans="1:38" hidden="1" x14ac:dyDescent="0.25">
      <c r="A1139" s="17">
        <v>900019737</v>
      </c>
      <c r="B1139" s="14">
        <v>89122</v>
      </c>
      <c r="C1139" s="12" t="s">
        <v>3390</v>
      </c>
      <c r="D1139" s="12" t="s">
        <v>3406</v>
      </c>
      <c r="E1139" s="12" t="s">
        <v>934</v>
      </c>
      <c r="F1139" s="3" t="s">
        <v>933</v>
      </c>
      <c r="G1139" s="12" t="s">
        <v>932</v>
      </c>
      <c r="H1139" s="12" t="s">
        <v>3405</v>
      </c>
      <c r="I1139" s="12" t="s">
        <v>3404</v>
      </c>
      <c r="J1139" s="12" t="s">
        <v>931</v>
      </c>
      <c r="K1139" s="12" t="s">
        <v>930</v>
      </c>
      <c r="L1139" s="12" t="s">
        <v>929</v>
      </c>
      <c r="M1139" s="4">
        <v>18778372.309999999</v>
      </c>
      <c r="N1139" s="4">
        <v>0</v>
      </c>
      <c r="O1139" s="4">
        <v>18778372.309999999</v>
      </c>
      <c r="P1139" s="4">
        <v>0</v>
      </c>
      <c r="Q1139" s="4">
        <v>18778372.309999999</v>
      </c>
      <c r="R1139" s="68">
        <f t="shared" si="17"/>
        <v>1</v>
      </c>
      <c r="S1139" s="3" t="s">
        <v>957</v>
      </c>
      <c r="T1139" s="12" t="s">
        <v>7137</v>
      </c>
      <c r="U1139" s="12" t="s">
        <v>912</v>
      </c>
      <c r="V1139" s="12" t="s">
        <v>927</v>
      </c>
      <c r="W1139" s="12" t="s">
        <v>955</v>
      </c>
      <c r="X1139" s="12" t="s">
        <v>3403</v>
      </c>
      <c r="Y1139" s="12" t="s">
        <v>925</v>
      </c>
      <c r="Z1139" s="12" t="s">
        <v>984</v>
      </c>
      <c r="AA1139" s="12" t="s">
        <v>983</v>
      </c>
      <c r="AB1139" s="12" t="s">
        <v>3402</v>
      </c>
      <c r="AC1139" s="13">
        <v>47522</v>
      </c>
      <c r="AD1139" s="12" t="s">
        <v>3401</v>
      </c>
      <c r="AE1139" s="12" t="s">
        <v>7136</v>
      </c>
      <c r="AF1139" s="12" t="s">
        <v>7135</v>
      </c>
      <c r="AG1139" s="12" t="s">
        <v>7134</v>
      </c>
      <c r="AH1139" s="12"/>
      <c r="AI1139" s="12" t="s">
        <v>3390</v>
      </c>
      <c r="AJ1139" s="12" t="s">
        <v>3260</v>
      </c>
      <c r="AK1139" s="12" t="s">
        <v>3400</v>
      </c>
      <c r="AL1139" s="12" t="s">
        <v>3399</v>
      </c>
    </row>
    <row r="1140" spans="1:38" hidden="1" x14ac:dyDescent="0.25">
      <c r="A1140" s="17">
        <v>800170433</v>
      </c>
      <c r="B1140" s="14">
        <v>89222</v>
      </c>
      <c r="C1140" s="12" t="s">
        <v>3390</v>
      </c>
      <c r="D1140" s="12" t="s">
        <v>3398</v>
      </c>
      <c r="E1140" s="12" t="s">
        <v>934</v>
      </c>
      <c r="F1140" s="3" t="s">
        <v>933</v>
      </c>
      <c r="G1140" s="12" t="s">
        <v>932</v>
      </c>
      <c r="H1140" s="12" t="s">
        <v>967</v>
      </c>
      <c r="I1140" s="12" t="s">
        <v>966</v>
      </c>
      <c r="J1140" s="12" t="s">
        <v>931</v>
      </c>
      <c r="K1140" s="12" t="s">
        <v>930</v>
      </c>
      <c r="L1140" s="12" t="s">
        <v>929</v>
      </c>
      <c r="M1140" s="4">
        <v>9802</v>
      </c>
      <c r="N1140" s="4">
        <v>0</v>
      </c>
      <c r="O1140" s="4">
        <v>9802</v>
      </c>
      <c r="P1140" s="4">
        <v>0</v>
      </c>
      <c r="Q1140" s="4">
        <v>9802</v>
      </c>
      <c r="R1140" s="68">
        <f t="shared" si="17"/>
        <v>1</v>
      </c>
      <c r="S1140" s="3" t="s">
        <v>957</v>
      </c>
      <c r="T1140" s="12" t="s">
        <v>5989</v>
      </c>
      <c r="U1140" s="12" t="s">
        <v>956</v>
      </c>
      <c r="V1140" s="12" t="s">
        <v>927</v>
      </c>
      <c r="W1140" s="12" t="s">
        <v>955</v>
      </c>
      <c r="X1140" s="12" t="s">
        <v>954</v>
      </c>
      <c r="Y1140" s="12" t="s">
        <v>925</v>
      </c>
      <c r="Z1140" s="12" t="s">
        <v>953</v>
      </c>
      <c r="AA1140" s="12" t="s">
        <v>952</v>
      </c>
      <c r="AB1140" s="12" t="s">
        <v>936</v>
      </c>
      <c r="AC1140" s="13">
        <v>522</v>
      </c>
      <c r="AD1140" s="12" t="s">
        <v>3397</v>
      </c>
      <c r="AE1140" s="12" t="s">
        <v>3396</v>
      </c>
      <c r="AF1140" s="12" t="s">
        <v>3395</v>
      </c>
      <c r="AG1140" s="12" t="s">
        <v>3394</v>
      </c>
      <c r="AH1140" s="12"/>
      <c r="AI1140" s="12" t="s">
        <v>3390</v>
      </c>
      <c r="AJ1140" s="12" t="s">
        <v>3306</v>
      </c>
      <c r="AK1140" s="12" t="s">
        <v>3305</v>
      </c>
      <c r="AL1140" s="12" t="s">
        <v>3393</v>
      </c>
    </row>
    <row r="1141" spans="1:38" hidden="1" x14ac:dyDescent="0.25">
      <c r="A1141" s="17">
        <v>800134773</v>
      </c>
      <c r="B1141" s="14">
        <v>89322</v>
      </c>
      <c r="C1141" s="12" t="s">
        <v>3390</v>
      </c>
      <c r="D1141" s="12" t="s">
        <v>3392</v>
      </c>
      <c r="E1141" s="12" t="s">
        <v>1002</v>
      </c>
      <c r="F1141" s="3" t="s">
        <v>933</v>
      </c>
      <c r="G1141" s="12" t="s">
        <v>932</v>
      </c>
      <c r="H1141" s="12" t="s">
        <v>2336</v>
      </c>
      <c r="I1141" s="12" t="s">
        <v>2335</v>
      </c>
      <c r="J1141" s="12" t="s">
        <v>931</v>
      </c>
      <c r="K1141" s="12" t="s">
        <v>930</v>
      </c>
      <c r="L1141" s="12" t="s">
        <v>929</v>
      </c>
      <c r="M1141" s="4">
        <v>1419523183.4400001</v>
      </c>
      <c r="N1141" s="4">
        <v>-1419523183.4400001</v>
      </c>
      <c r="O1141" s="4">
        <v>0</v>
      </c>
      <c r="P1141" s="4">
        <v>0</v>
      </c>
      <c r="Q1141" s="4">
        <v>0</v>
      </c>
      <c r="R1141" s="68">
        <f t="shared" si="17"/>
        <v>0</v>
      </c>
      <c r="S1141" s="3" t="s">
        <v>957</v>
      </c>
      <c r="T1141" s="12" t="s">
        <v>7133</v>
      </c>
      <c r="U1141" s="12" t="s">
        <v>2334</v>
      </c>
      <c r="V1141" s="12" t="s">
        <v>927</v>
      </c>
      <c r="W1141" s="12" t="s">
        <v>955</v>
      </c>
      <c r="X1141" s="12" t="s">
        <v>2333</v>
      </c>
      <c r="Y1141" s="12" t="s">
        <v>925</v>
      </c>
      <c r="Z1141" s="12" t="s">
        <v>1097</v>
      </c>
      <c r="AA1141" s="12" t="s">
        <v>1096</v>
      </c>
      <c r="AB1141" s="12" t="s">
        <v>1100</v>
      </c>
      <c r="AC1141" s="13">
        <v>36322</v>
      </c>
      <c r="AD1141" s="12" t="s">
        <v>3391</v>
      </c>
      <c r="AE1141" s="12"/>
      <c r="AF1141" s="12"/>
      <c r="AG1141" s="12"/>
      <c r="AH1141" s="12"/>
      <c r="AI1141" s="12" t="s">
        <v>3390</v>
      </c>
      <c r="AJ1141" s="12" t="s">
        <v>2332</v>
      </c>
      <c r="AK1141" s="12" t="s">
        <v>2331</v>
      </c>
      <c r="AL1141" s="12" t="s">
        <v>3389</v>
      </c>
    </row>
    <row r="1142" spans="1:38" hidden="1" x14ac:dyDescent="0.25">
      <c r="A1142" s="17">
        <v>860063875</v>
      </c>
      <c r="B1142" s="14">
        <v>89422</v>
      </c>
      <c r="C1142" s="12" t="s">
        <v>3325</v>
      </c>
      <c r="D1142" s="12" t="s">
        <v>3388</v>
      </c>
      <c r="E1142" s="12" t="s">
        <v>934</v>
      </c>
      <c r="F1142" s="3" t="s">
        <v>933</v>
      </c>
      <c r="G1142" s="12" t="s">
        <v>932</v>
      </c>
      <c r="H1142" s="12" t="s">
        <v>999</v>
      </c>
      <c r="I1142" s="12" t="s">
        <v>998</v>
      </c>
      <c r="J1142" s="12" t="s">
        <v>931</v>
      </c>
      <c r="K1142" s="12" t="s">
        <v>930</v>
      </c>
      <c r="L1142" s="12" t="s">
        <v>929</v>
      </c>
      <c r="M1142" s="4">
        <v>23238400</v>
      </c>
      <c r="N1142" s="4">
        <v>0</v>
      </c>
      <c r="O1142" s="4">
        <v>23238400</v>
      </c>
      <c r="P1142" s="4">
        <v>0</v>
      </c>
      <c r="Q1142" s="4">
        <v>23238400</v>
      </c>
      <c r="R1142" s="68">
        <f t="shared" si="17"/>
        <v>1</v>
      </c>
      <c r="S1142" s="3" t="s">
        <v>957</v>
      </c>
      <c r="T1142" s="12" t="s">
        <v>6054</v>
      </c>
      <c r="U1142" s="12" t="s">
        <v>3380</v>
      </c>
      <c r="V1142" s="12" t="s">
        <v>927</v>
      </c>
      <c r="W1142" s="12" t="s">
        <v>926</v>
      </c>
      <c r="X1142" s="12" t="s">
        <v>996</v>
      </c>
      <c r="Y1142" s="12" t="s">
        <v>925</v>
      </c>
      <c r="Z1142" s="12" t="s">
        <v>994</v>
      </c>
      <c r="AA1142" s="12" t="s">
        <v>993</v>
      </c>
      <c r="AB1142" s="12" t="s">
        <v>992</v>
      </c>
      <c r="AC1142" s="13">
        <v>25122</v>
      </c>
      <c r="AD1142" s="12" t="s">
        <v>3387</v>
      </c>
      <c r="AE1142" s="12" t="s">
        <v>3386</v>
      </c>
      <c r="AF1142" s="12" t="s">
        <v>3385</v>
      </c>
      <c r="AG1142" s="12" t="s">
        <v>3384</v>
      </c>
      <c r="AH1142" s="12"/>
      <c r="AI1142" s="12" t="s">
        <v>3325</v>
      </c>
      <c r="AJ1142" s="12" t="s">
        <v>950</v>
      </c>
      <c r="AK1142" s="12" t="s">
        <v>3383</v>
      </c>
      <c r="AL1142" s="12" t="s">
        <v>3382</v>
      </c>
    </row>
    <row r="1143" spans="1:38" hidden="1" x14ac:dyDescent="0.25">
      <c r="A1143" s="17">
        <v>860063875</v>
      </c>
      <c r="B1143" s="14">
        <v>89522</v>
      </c>
      <c r="C1143" s="12" t="s">
        <v>3325</v>
      </c>
      <c r="D1143" s="12" t="s">
        <v>3381</v>
      </c>
      <c r="E1143" s="12" t="s">
        <v>934</v>
      </c>
      <c r="F1143" s="3" t="s">
        <v>933</v>
      </c>
      <c r="G1143" s="12" t="s">
        <v>932</v>
      </c>
      <c r="H1143" s="12" t="s">
        <v>999</v>
      </c>
      <c r="I1143" s="12" t="s">
        <v>998</v>
      </c>
      <c r="J1143" s="12" t="s">
        <v>931</v>
      </c>
      <c r="K1143" s="12" t="s">
        <v>930</v>
      </c>
      <c r="L1143" s="12" t="s">
        <v>929</v>
      </c>
      <c r="M1143" s="4">
        <v>597620</v>
      </c>
      <c r="N1143" s="4">
        <v>0</v>
      </c>
      <c r="O1143" s="4">
        <v>597620</v>
      </c>
      <c r="P1143" s="4">
        <v>0</v>
      </c>
      <c r="Q1143" s="4">
        <v>597620</v>
      </c>
      <c r="R1143" s="68">
        <f t="shared" si="17"/>
        <v>1</v>
      </c>
      <c r="S1143" s="3" t="s">
        <v>957</v>
      </c>
      <c r="T1143" s="12" t="s">
        <v>6054</v>
      </c>
      <c r="U1143" s="12" t="s">
        <v>3380</v>
      </c>
      <c r="V1143" s="12" t="s">
        <v>927</v>
      </c>
      <c r="W1143" s="12" t="s">
        <v>926</v>
      </c>
      <c r="X1143" s="12" t="s">
        <v>996</v>
      </c>
      <c r="Y1143" s="12" t="s">
        <v>925</v>
      </c>
      <c r="Z1143" s="12" t="s">
        <v>994</v>
      </c>
      <c r="AA1143" s="12" t="s">
        <v>993</v>
      </c>
      <c r="AB1143" s="12" t="s">
        <v>992</v>
      </c>
      <c r="AC1143" s="13">
        <v>25122</v>
      </c>
      <c r="AD1143" s="12" t="s">
        <v>3379</v>
      </c>
      <c r="AE1143" s="12" t="s">
        <v>3378</v>
      </c>
      <c r="AF1143" s="12" t="s">
        <v>3377</v>
      </c>
      <c r="AG1143" s="12" t="s">
        <v>3376</v>
      </c>
      <c r="AH1143" s="12"/>
      <c r="AI1143" s="12" t="s">
        <v>3325</v>
      </c>
      <c r="AJ1143" s="12" t="s">
        <v>950</v>
      </c>
      <c r="AK1143" s="12" t="s">
        <v>3327</v>
      </c>
      <c r="AL1143" s="12" t="s">
        <v>3375</v>
      </c>
    </row>
    <row r="1144" spans="1:38" hidden="1" x14ac:dyDescent="0.25">
      <c r="A1144" s="17">
        <v>899999115</v>
      </c>
      <c r="B1144" s="14">
        <v>89622</v>
      </c>
      <c r="C1144" s="12" t="s">
        <v>3325</v>
      </c>
      <c r="D1144" s="12" t="s">
        <v>3374</v>
      </c>
      <c r="E1144" s="12" t="s">
        <v>934</v>
      </c>
      <c r="F1144" s="3" t="s">
        <v>933</v>
      </c>
      <c r="G1144" s="12" t="s">
        <v>932</v>
      </c>
      <c r="H1144" s="12" t="s">
        <v>982</v>
      </c>
      <c r="I1144" s="12" t="s">
        <v>981</v>
      </c>
      <c r="J1144" s="12" t="s">
        <v>931</v>
      </c>
      <c r="K1144" s="12" t="s">
        <v>930</v>
      </c>
      <c r="L1144" s="12" t="s">
        <v>929</v>
      </c>
      <c r="M1144" s="4">
        <v>1336070</v>
      </c>
      <c r="N1144" s="4">
        <v>0</v>
      </c>
      <c r="O1144" s="4">
        <v>1336070</v>
      </c>
      <c r="P1144" s="4">
        <v>0</v>
      </c>
      <c r="Q1144" s="4">
        <v>1336070</v>
      </c>
      <c r="R1144" s="68">
        <f t="shared" si="17"/>
        <v>1</v>
      </c>
      <c r="S1144" s="3" t="s">
        <v>957</v>
      </c>
      <c r="T1144" s="12" t="s">
        <v>6004</v>
      </c>
      <c r="U1144" s="12" t="s">
        <v>3373</v>
      </c>
      <c r="V1144" s="12" t="s">
        <v>927</v>
      </c>
      <c r="W1144" s="12" t="s">
        <v>955</v>
      </c>
      <c r="X1144" s="12" t="s">
        <v>3372</v>
      </c>
      <c r="Y1144" s="12" t="s">
        <v>925</v>
      </c>
      <c r="Z1144" s="12" t="s">
        <v>3264</v>
      </c>
      <c r="AA1144" s="12" t="s">
        <v>3263</v>
      </c>
      <c r="AB1144" s="12" t="s">
        <v>2631</v>
      </c>
      <c r="AC1144" s="13">
        <v>8322</v>
      </c>
      <c r="AD1144" s="12" t="s">
        <v>3371</v>
      </c>
      <c r="AE1144" s="12" t="s">
        <v>3370</v>
      </c>
      <c r="AF1144" s="12" t="s">
        <v>3369</v>
      </c>
      <c r="AG1144" s="12" t="s">
        <v>3368</v>
      </c>
      <c r="AH1144" s="12"/>
      <c r="AI1144" s="12" t="s">
        <v>3325</v>
      </c>
      <c r="AJ1144" s="12" t="s">
        <v>950</v>
      </c>
      <c r="AK1144" s="12" t="s">
        <v>3367</v>
      </c>
      <c r="AL1144" s="12" t="s">
        <v>3366</v>
      </c>
    </row>
    <row r="1145" spans="1:38" hidden="1" x14ac:dyDescent="0.25">
      <c r="A1145" s="17">
        <v>79693427</v>
      </c>
      <c r="B1145" s="14">
        <v>89722</v>
      </c>
      <c r="C1145" s="12" t="s">
        <v>3325</v>
      </c>
      <c r="D1145" s="12" t="s">
        <v>3365</v>
      </c>
      <c r="E1145" s="12" t="s">
        <v>934</v>
      </c>
      <c r="F1145" s="3" t="s">
        <v>933</v>
      </c>
      <c r="G1145" s="12" t="s">
        <v>932</v>
      </c>
      <c r="H1145" s="12" t="s">
        <v>3193</v>
      </c>
      <c r="I1145" s="12" t="s">
        <v>3192</v>
      </c>
      <c r="J1145" s="12" t="s">
        <v>931</v>
      </c>
      <c r="K1145" s="12" t="s">
        <v>930</v>
      </c>
      <c r="L1145" s="12" t="s">
        <v>929</v>
      </c>
      <c r="M1145" s="4">
        <v>92542</v>
      </c>
      <c r="N1145" s="4">
        <v>0</v>
      </c>
      <c r="O1145" s="4">
        <v>92542</v>
      </c>
      <c r="P1145" s="4">
        <v>0</v>
      </c>
      <c r="Q1145" s="4">
        <v>92542</v>
      </c>
      <c r="R1145" s="68">
        <f t="shared" si="17"/>
        <v>1</v>
      </c>
      <c r="S1145" s="3" t="s">
        <v>928</v>
      </c>
      <c r="T1145" s="12" t="s">
        <v>7132</v>
      </c>
      <c r="U1145" s="12" t="s">
        <v>3364</v>
      </c>
      <c r="V1145" s="12" t="s">
        <v>927</v>
      </c>
      <c r="W1145" s="12" t="s">
        <v>926</v>
      </c>
      <c r="X1145" s="12" t="s">
        <v>3363</v>
      </c>
      <c r="Y1145" s="12" t="s">
        <v>925</v>
      </c>
      <c r="Z1145" s="12" t="s">
        <v>924</v>
      </c>
      <c r="AA1145" s="12" t="s">
        <v>923</v>
      </c>
      <c r="AB1145" s="12" t="s">
        <v>936</v>
      </c>
      <c r="AC1145" s="13">
        <v>522</v>
      </c>
      <c r="AD1145" s="12" t="s">
        <v>3112</v>
      </c>
      <c r="AE1145" s="12" t="s">
        <v>3362</v>
      </c>
      <c r="AF1145" s="12" t="s">
        <v>3361</v>
      </c>
      <c r="AG1145" s="12" t="s">
        <v>3360</v>
      </c>
      <c r="AH1145" s="12"/>
      <c r="AI1145" s="12" t="s">
        <v>3325</v>
      </c>
      <c r="AJ1145" s="12" t="s">
        <v>950</v>
      </c>
      <c r="AK1145" s="12" t="s">
        <v>3359</v>
      </c>
      <c r="AL1145" s="12" t="s">
        <v>3358</v>
      </c>
    </row>
    <row r="1146" spans="1:38" hidden="1" x14ac:dyDescent="0.25">
      <c r="A1146" s="17">
        <v>79693427</v>
      </c>
      <c r="B1146" s="14">
        <v>89722</v>
      </c>
      <c r="C1146" s="12" t="s">
        <v>3325</v>
      </c>
      <c r="D1146" s="12" t="s">
        <v>3365</v>
      </c>
      <c r="E1146" s="12" t="s">
        <v>934</v>
      </c>
      <c r="F1146" s="3" t="s">
        <v>933</v>
      </c>
      <c r="G1146" s="12" t="s">
        <v>932</v>
      </c>
      <c r="H1146" s="12" t="s">
        <v>938</v>
      </c>
      <c r="I1146" s="12" t="s">
        <v>937</v>
      </c>
      <c r="J1146" s="12" t="s">
        <v>931</v>
      </c>
      <c r="K1146" s="12" t="s">
        <v>930</v>
      </c>
      <c r="L1146" s="12" t="s">
        <v>929</v>
      </c>
      <c r="M1146" s="4">
        <v>10203</v>
      </c>
      <c r="N1146" s="4">
        <v>0</v>
      </c>
      <c r="O1146" s="4">
        <v>10203</v>
      </c>
      <c r="P1146" s="4">
        <v>0</v>
      </c>
      <c r="Q1146" s="4">
        <v>10203</v>
      </c>
      <c r="R1146" s="68">
        <f t="shared" si="17"/>
        <v>1</v>
      </c>
      <c r="S1146" s="3" t="s">
        <v>928</v>
      </c>
      <c r="T1146" s="12" t="s">
        <v>7132</v>
      </c>
      <c r="U1146" s="12" t="s">
        <v>3364</v>
      </c>
      <c r="V1146" s="12" t="s">
        <v>927</v>
      </c>
      <c r="W1146" s="12" t="s">
        <v>926</v>
      </c>
      <c r="X1146" s="12" t="s">
        <v>3363</v>
      </c>
      <c r="Y1146" s="12" t="s">
        <v>925</v>
      </c>
      <c r="Z1146" s="12" t="s">
        <v>924</v>
      </c>
      <c r="AA1146" s="12" t="s">
        <v>923</v>
      </c>
      <c r="AB1146" s="12" t="s">
        <v>936</v>
      </c>
      <c r="AC1146" s="13">
        <v>522</v>
      </c>
      <c r="AD1146" s="12" t="s">
        <v>3112</v>
      </c>
      <c r="AE1146" s="12" t="s">
        <v>3362</v>
      </c>
      <c r="AF1146" s="12" t="s">
        <v>3361</v>
      </c>
      <c r="AG1146" s="12" t="s">
        <v>3360</v>
      </c>
      <c r="AH1146" s="12"/>
      <c r="AI1146" s="12" t="s">
        <v>3325</v>
      </c>
      <c r="AJ1146" s="12" t="s">
        <v>950</v>
      </c>
      <c r="AK1146" s="12" t="s">
        <v>3359</v>
      </c>
      <c r="AL1146" s="12" t="s">
        <v>3358</v>
      </c>
    </row>
    <row r="1147" spans="1:38" hidden="1" x14ac:dyDescent="0.25">
      <c r="A1147" s="17">
        <v>79693427</v>
      </c>
      <c r="B1147" s="14">
        <v>89722</v>
      </c>
      <c r="C1147" s="12" t="s">
        <v>3325</v>
      </c>
      <c r="D1147" s="12" t="s">
        <v>3365</v>
      </c>
      <c r="E1147" s="12" t="s">
        <v>934</v>
      </c>
      <c r="F1147" s="3" t="s">
        <v>933</v>
      </c>
      <c r="G1147" s="12" t="s">
        <v>932</v>
      </c>
      <c r="H1147" s="12" t="s">
        <v>963</v>
      </c>
      <c r="I1147" s="12" t="s">
        <v>962</v>
      </c>
      <c r="J1147" s="12" t="s">
        <v>931</v>
      </c>
      <c r="K1147" s="12" t="s">
        <v>930</v>
      </c>
      <c r="L1147" s="12" t="s">
        <v>929</v>
      </c>
      <c r="M1147" s="4">
        <v>53793</v>
      </c>
      <c r="N1147" s="4">
        <v>0</v>
      </c>
      <c r="O1147" s="4">
        <v>53793</v>
      </c>
      <c r="P1147" s="4">
        <v>0</v>
      </c>
      <c r="Q1147" s="4">
        <v>53793</v>
      </c>
      <c r="R1147" s="68">
        <f t="shared" si="17"/>
        <v>1</v>
      </c>
      <c r="S1147" s="3" t="s">
        <v>928</v>
      </c>
      <c r="T1147" s="12" t="s">
        <v>7132</v>
      </c>
      <c r="U1147" s="12" t="s">
        <v>3364</v>
      </c>
      <c r="V1147" s="12" t="s">
        <v>927</v>
      </c>
      <c r="W1147" s="12" t="s">
        <v>926</v>
      </c>
      <c r="X1147" s="12" t="s">
        <v>3363</v>
      </c>
      <c r="Y1147" s="12" t="s">
        <v>925</v>
      </c>
      <c r="Z1147" s="12" t="s">
        <v>924</v>
      </c>
      <c r="AA1147" s="12" t="s">
        <v>923</v>
      </c>
      <c r="AB1147" s="12" t="s">
        <v>936</v>
      </c>
      <c r="AC1147" s="13">
        <v>522</v>
      </c>
      <c r="AD1147" s="12" t="s">
        <v>3112</v>
      </c>
      <c r="AE1147" s="12" t="s">
        <v>3362</v>
      </c>
      <c r="AF1147" s="12" t="s">
        <v>3361</v>
      </c>
      <c r="AG1147" s="12" t="s">
        <v>3360</v>
      </c>
      <c r="AH1147" s="12"/>
      <c r="AI1147" s="12" t="s">
        <v>3325</v>
      </c>
      <c r="AJ1147" s="12" t="s">
        <v>950</v>
      </c>
      <c r="AK1147" s="12" t="s">
        <v>3359</v>
      </c>
      <c r="AL1147" s="12" t="s">
        <v>3358</v>
      </c>
    </row>
    <row r="1148" spans="1:38" hidden="1" x14ac:dyDescent="0.25">
      <c r="A1148" s="17">
        <v>79693427</v>
      </c>
      <c r="B1148" s="14">
        <v>89722</v>
      </c>
      <c r="C1148" s="12" t="s">
        <v>3325</v>
      </c>
      <c r="D1148" s="12" t="s">
        <v>3365</v>
      </c>
      <c r="E1148" s="12" t="s">
        <v>934</v>
      </c>
      <c r="F1148" s="3" t="s">
        <v>933</v>
      </c>
      <c r="G1148" s="12" t="s">
        <v>932</v>
      </c>
      <c r="H1148" s="12" t="s">
        <v>3191</v>
      </c>
      <c r="I1148" s="12" t="s">
        <v>3190</v>
      </c>
      <c r="J1148" s="12" t="s">
        <v>931</v>
      </c>
      <c r="K1148" s="12" t="s">
        <v>930</v>
      </c>
      <c r="L1148" s="12" t="s">
        <v>929</v>
      </c>
      <c r="M1148" s="4">
        <v>37407</v>
      </c>
      <c r="N1148" s="4">
        <v>0</v>
      </c>
      <c r="O1148" s="4">
        <v>37407</v>
      </c>
      <c r="P1148" s="4">
        <v>0</v>
      </c>
      <c r="Q1148" s="4">
        <v>37407</v>
      </c>
      <c r="R1148" s="68">
        <f t="shared" si="17"/>
        <v>1</v>
      </c>
      <c r="S1148" s="3" t="s">
        <v>928</v>
      </c>
      <c r="T1148" s="12" t="s">
        <v>7132</v>
      </c>
      <c r="U1148" s="12" t="s">
        <v>3364</v>
      </c>
      <c r="V1148" s="12" t="s">
        <v>927</v>
      </c>
      <c r="W1148" s="12" t="s">
        <v>926</v>
      </c>
      <c r="X1148" s="12" t="s">
        <v>3363</v>
      </c>
      <c r="Y1148" s="12" t="s">
        <v>925</v>
      </c>
      <c r="Z1148" s="12" t="s">
        <v>924</v>
      </c>
      <c r="AA1148" s="12" t="s">
        <v>923</v>
      </c>
      <c r="AB1148" s="12" t="s">
        <v>936</v>
      </c>
      <c r="AC1148" s="13">
        <v>522</v>
      </c>
      <c r="AD1148" s="12" t="s">
        <v>3112</v>
      </c>
      <c r="AE1148" s="12" t="s">
        <v>3362</v>
      </c>
      <c r="AF1148" s="12" t="s">
        <v>3361</v>
      </c>
      <c r="AG1148" s="12" t="s">
        <v>3360</v>
      </c>
      <c r="AH1148" s="12"/>
      <c r="AI1148" s="12" t="s">
        <v>3325</v>
      </c>
      <c r="AJ1148" s="12" t="s">
        <v>950</v>
      </c>
      <c r="AK1148" s="12" t="s">
        <v>3359</v>
      </c>
      <c r="AL1148" s="12" t="s">
        <v>3358</v>
      </c>
    </row>
    <row r="1149" spans="1:38" hidden="1" x14ac:dyDescent="0.25">
      <c r="A1149" s="17">
        <v>79693427</v>
      </c>
      <c r="B1149" s="14">
        <v>89722</v>
      </c>
      <c r="C1149" s="12" t="s">
        <v>3325</v>
      </c>
      <c r="D1149" s="12" t="s">
        <v>3365</v>
      </c>
      <c r="E1149" s="12" t="s">
        <v>934</v>
      </c>
      <c r="F1149" s="3" t="s">
        <v>933</v>
      </c>
      <c r="G1149" s="12" t="s">
        <v>932</v>
      </c>
      <c r="H1149" s="12" t="s">
        <v>940</v>
      </c>
      <c r="I1149" s="12" t="s">
        <v>939</v>
      </c>
      <c r="J1149" s="12" t="s">
        <v>931</v>
      </c>
      <c r="K1149" s="12" t="s">
        <v>930</v>
      </c>
      <c r="L1149" s="12" t="s">
        <v>929</v>
      </c>
      <c r="M1149" s="4">
        <v>79998</v>
      </c>
      <c r="N1149" s="4">
        <v>0</v>
      </c>
      <c r="O1149" s="4">
        <v>79998</v>
      </c>
      <c r="P1149" s="4">
        <v>0</v>
      </c>
      <c r="Q1149" s="4">
        <v>79998</v>
      </c>
      <c r="R1149" s="68">
        <f t="shared" si="17"/>
        <v>1</v>
      </c>
      <c r="S1149" s="3" t="s">
        <v>928</v>
      </c>
      <c r="T1149" s="12" t="s">
        <v>7132</v>
      </c>
      <c r="U1149" s="12" t="s">
        <v>3364</v>
      </c>
      <c r="V1149" s="12" t="s">
        <v>927</v>
      </c>
      <c r="W1149" s="12" t="s">
        <v>926</v>
      </c>
      <c r="X1149" s="12" t="s">
        <v>3363</v>
      </c>
      <c r="Y1149" s="12" t="s">
        <v>925</v>
      </c>
      <c r="Z1149" s="12" t="s">
        <v>924</v>
      </c>
      <c r="AA1149" s="12" t="s">
        <v>923</v>
      </c>
      <c r="AB1149" s="12" t="s">
        <v>936</v>
      </c>
      <c r="AC1149" s="13">
        <v>522</v>
      </c>
      <c r="AD1149" s="12" t="s">
        <v>3112</v>
      </c>
      <c r="AE1149" s="12" t="s">
        <v>3362</v>
      </c>
      <c r="AF1149" s="12" t="s">
        <v>3361</v>
      </c>
      <c r="AG1149" s="12" t="s">
        <v>3360</v>
      </c>
      <c r="AH1149" s="12"/>
      <c r="AI1149" s="12" t="s">
        <v>3325</v>
      </c>
      <c r="AJ1149" s="12" t="s">
        <v>950</v>
      </c>
      <c r="AK1149" s="12" t="s">
        <v>3359</v>
      </c>
      <c r="AL1149" s="12" t="s">
        <v>3358</v>
      </c>
    </row>
    <row r="1150" spans="1:38" hidden="1" x14ac:dyDescent="0.25">
      <c r="A1150" s="17">
        <v>79693427</v>
      </c>
      <c r="B1150" s="14">
        <v>89722</v>
      </c>
      <c r="C1150" s="12" t="s">
        <v>3325</v>
      </c>
      <c r="D1150" s="12" t="s">
        <v>3365</v>
      </c>
      <c r="E1150" s="12" t="s">
        <v>934</v>
      </c>
      <c r="F1150" s="3" t="s">
        <v>933</v>
      </c>
      <c r="G1150" s="12" t="s">
        <v>932</v>
      </c>
      <c r="H1150" s="12" t="s">
        <v>3188</v>
      </c>
      <c r="I1150" s="12" t="s">
        <v>3187</v>
      </c>
      <c r="J1150" s="12" t="s">
        <v>931</v>
      </c>
      <c r="K1150" s="12" t="s">
        <v>930</v>
      </c>
      <c r="L1150" s="12" t="s">
        <v>929</v>
      </c>
      <c r="M1150" s="4">
        <v>100431</v>
      </c>
      <c r="N1150" s="4">
        <v>0</v>
      </c>
      <c r="O1150" s="4">
        <v>100431</v>
      </c>
      <c r="P1150" s="4">
        <v>0</v>
      </c>
      <c r="Q1150" s="4">
        <v>100431</v>
      </c>
      <c r="R1150" s="68">
        <f t="shared" si="17"/>
        <v>1</v>
      </c>
      <c r="S1150" s="3" t="s">
        <v>928</v>
      </c>
      <c r="T1150" s="12" t="s">
        <v>7132</v>
      </c>
      <c r="U1150" s="12" t="s">
        <v>3364</v>
      </c>
      <c r="V1150" s="12" t="s">
        <v>927</v>
      </c>
      <c r="W1150" s="12" t="s">
        <v>926</v>
      </c>
      <c r="X1150" s="12" t="s">
        <v>3363</v>
      </c>
      <c r="Y1150" s="12" t="s">
        <v>925</v>
      </c>
      <c r="Z1150" s="12" t="s">
        <v>924</v>
      </c>
      <c r="AA1150" s="12" t="s">
        <v>923</v>
      </c>
      <c r="AB1150" s="12" t="s">
        <v>936</v>
      </c>
      <c r="AC1150" s="13">
        <v>522</v>
      </c>
      <c r="AD1150" s="12" t="s">
        <v>3112</v>
      </c>
      <c r="AE1150" s="12" t="s">
        <v>3362</v>
      </c>
      <c r="AF1150" s="12" t="s">
        <v>3361</v>
      </c>
      <c r="AG1150" s="12" t="s">
        <v>3360</v>
      </c>
      <c r="AH1150" s="12"/>
      <c r="AI1150" s="12" t="s">
        <v>3325</v>
      </c>
      <c r="AJ1150" s="12" t="s">
        <v>950</v>
      </c>
      <c r="AK1150" s="12" t="s">
        <v>3359</v>
      </c>
      <c r="AL1150" s="12" t="s">
        <v>3358</v>
      </c>
    </row>
    <row r="1151" spans="1:38" hidden="1" x14ac:dyDescent="0.25">
      <c r="A1151" s="17">
        <v>79693427</v>
      </c>
      <c r="B1151" s="14">
        <v>89722</v>
      </c>
      <c r="C1151" s="12" t="s">
        <v>3325</v>
      </c>
      <c r="D1151" s="12" t="s">
        <v>3365</v>
      </c>
      <c r="E1151" s="12" t="s">
        <v>934</v>
      </c>
      <c r="F1151" s="3" t="s">
        <v>933</v>
      </c>
      <c r="G1151" s="12" t="s">
        <v>932</v>
      </c>
      <c r="H1151" s="12" t="s">
        <v>967</v>
      </c>
      <c r="I1151" s="12" t="s">
        <v>966</v>
      </c>
      <c r="J1151" s="12" t="s">
        <v>931</v>
      </c>
      <c r="K1151" s="12" t="s">
        <v>930</v>
      </c>
      <c r="L1151" s="12" t="s">
        <v>929</v>
      </c>
      <c r="M1151" s="4">
        <v>421845</v>
      </c>
      <c r="N1151" s="4">
        <v>0</v>
      </c>
      <c r="O1151" s="4">
        <v>421845</v>
      </c>
      <c r="P1151" s="4">
        <v>0</v>
      </c>
      <c r="Q1151" s="4">
        <v>421845</v>
      </c>
      <c r="R1151" s="68">
        <f t="shared" si="17"/>
        <v>1</v>
      </c>
      <c r="S1151" s="3" t="s">
        <v>928</v>
      </c>
      <c r="T1151" s="12" t="s">
        <v>7132</v>
      </c>
      <c r="U1151" s="12" t="s">
        <v>3364</v>
      </c>
      <c r="V1151" s="12" t="s">
        <v>927</v>
      </c>
      <c r="W1151" s="12" t="s">
        <v>926</v>
      </c>
      <c r="X1151" s="12" t="s">
        <v>3363</v>
      </c>
      <c r="Y1151" s="12" t="s">
        <v>925</v>
      </c>
      <c r="Z1151" s="12" t="s">
        <v>924</v>
      </c>
      <c r="AA1151" s="12" t="s">
        <v>923</v>
      </c>
      <c r="AB1151" s="12" t="s">
        <v>936</v>
      </c>
      <c r="AC1151" s="13">
        <v>522</v>
      </c>
      <c r="AD1151" s="12" t="s">
        <v>3112</v>
      </c>
      <c r="AE1151" s="12" t="s">
        <v>3362</v>
      </c>
      <c r="AF1151" s="12" t="s">
        <v>3361</v>
      </c>
      <c r="AG1151" s="12" t="s">
        <v>3360</v>
      </c>
      <c r="AH1151" s="12"/>
      <c r="AI1151" s="12" t="s">
        <v>3325</v>
      </c>
      <c r="AJ1151" s="12" t="s">
        <v>950</v>
      </c>
      <c r="AK1151" s="12" t="s">
        <v>3359</v>
      </c>
      <c r="AL1151" s="12" t="s">
        <v>3358</v>
      </c>
    </row>
    <row r="1152" spans="1:38" hidden="1" x14ac:dyDescent="0.25">
      <c r="A1152" s="17">
        <v>80092126</v>
      </c>
      <c r="B1152" s="14">
        <v>89822</v>
      </c>
      <c r="C1152" s="12" t="s">
        <v>3325</v>
      </c>
      <c r="D1152" s="12" t="s">
        <v>3357</v>
      </c>
      <c r="E1152" s="12" t="s">
        <v>934</v>
      </c>
      <c r="F1152" s="3" t="s">
        <v>933</v>
      </c>
      <c r="G1152" s="12" t="s">
        <v>932</v>
      </c>
      <c r="H1152" s="12" t="s">
        <v>3193</v>
      </c>
      <c r="I1152" s="12" t="s">
        <v>3192</v>
      </c>
      <c r="J1152" s="12" t="s">
        <v>931</v>
      </c>
      <c r="K1152" s="12" t="s">
        <v>930</v>
      </c>
      <c r="L1152" s="12" t="s">
        <v>929</v>
      </c>
      <c r="M1152" s="4">
        <v>97819</v>
      </c>
      <c r="N1152" s="4">
        <v>0</v>
      </c>
      <c r="O1152" s="4">
        <v>97819</v>
      </c>
      <c r="P1152" s="4">
        <v>0</v>
      </c>
      <c r="Q1152" s="4">
        <v>97819</v>
      </c>
      <c r="R1152" s="68">
        <f t="shared" si="17"/>
        <v>1</v>
      </c>
      <c r="S1152" s="3" t="s">
        <v>928</v>
      </c>
      <c r="T1152" s="12" t="s">
        <v>7131</v>
      </c>
      <c r="U1152" s="12" t="s">
        <v>2514</v>
      </c>
      <c r="V1152" s="12" t="s">
        <v>927</v>
      </c>
      <c r="W1152" s="12" t="s">
        <v>926</v>
      </c>
      <c r="X1152" s="12" t="s">
        <v>2513</v>
      </c>
      <c r="Y1152" s="12" t="s">
        <v>925</v>
      </c>
      <c r="Z1152" s="12" t="s">
        <v>984</v>
      </c>
      <c r="AA1152" s="12" t="s">
        <v>983</v>
      </c>
      <c r="AB1152" s="12" t="s">
        <v>936</v>
      </c>
      <c r="AC1152" s="13">
        <v>522</v>
      </c>
      <c r="AD1152" s="12" t="s">
        <v>3356</v>
      </c>
      <c r="AE1152" s="12" t="s">
        <v>3355</v>
      </c>
      <c r="AF1152" s="12" t="s">
        <v>3354</v>
      </c>
      <c r="AG1152" s="12" t="s">
        <v>3353</v>
      </c>
      <c r="AH1152" s="12"/>
      <c r="AI1152" s="12" t="s">
        <v>3325</v>
      </c>
      <c r="AJ1152" s="12" t="s">
        <v>950</v>
      </c>
      <c r="AK1152" s="12" t="s">
        <v>3344</v>
      </c>
      <c r="AL1152" s="12" t="s">
        <v>3352</v>
      </c>
    </row>
    <row r="1153" spans="1:38" hidden="1" x14ac:dyDescent="0.25">
      <c r="A1153" s="17">
        <v>80092126</v>
      </c>
      <c r="B1153" s="14">
        <v>89822</v>
      </c>
      <c r="C1153" s="12" t="s">
        <v>3325</v>
      </c>
      <c r="D1153" s="12" t="s">
        <v>3357</v>
      </c>
      <c r="E1153" s="12" t="s">
        <v>934</v>
      </c>
      <c r="F1153" s="3" t="s">
        <v>933</v>
      </c>
      <c r="G1153" s="12" t="s">
        <v>932</v>
      </c>
      <c r="H1153" s="12" t="s">
        <v>938</v>
      </c>
      <c r="I1153" s="12" t="s">
        <v>937</v>
      </c>
      <c r="J1153" s="12" t="s">
        <v>931</v>
      </c>
      <c r="K1153" s="12" t="s">
        <v>930</v>
      </c>
      <c r="L1153" s="12" t="s">
        <v>929</v>
      </c>
      <c r="M1153" s="4">
        <v>6573</v>
      </c>
      <c r="N1153" s="4">
        <v>0</v>
      </c>
      <c r="O1153" s="4">
        <v>6573</v>
      </c>
      <c r="P1153" s="4">
        <v>0</v>
      </c>
      <c r="Q1153" s="4">
        <v>6573</v>
      </c>
      <c r="R1153" s="68">
        <f t="shared" ref="R1153:R1216" si="18">+IFERROR(Q1153/O1153,0)</f>
        <v>1</v>
      </c>
      <c r="S1153" s="3" t="s">
        <v>928</v>
      </c>
      <c r="T1153" s="12" t="s">
        <v>7131</v>
      </c>
      <c r="U1153" s="12" t="s">
        <v>2514</v>
      </c>
      <c r="V1153" s="12" t="s">
        <v>927</v>
      </c>
      <c r="W1153" s="12" t="s">
        <v>926</v>
      </c>
      <c r="X1153" s="12" t="s">
        <v>2513</v>
      </c>
      <c r="Y1153" s="12" t="s">
        <v>925</v>
      </c>
      <c r="Z1153" s="12" t="s">
        <v>984</v>
      </c>
      <c r="AA1153" s="12" t="s">
        <v>983</v>
      </c>
      <c r="AB1153" s="12" t="s">
        <v>936</v>
      </c>
      <c r="AC1153" s="13">
        <v>522</v>
      </c>
      <c r="AD1153" s="12" t="s">
        <v>3356</v>
      </c>
      <c r="AE1153" s="12" t="s">
        <v>3355</v>
      </c>
      <c r="AF1153" s="12" t="s">
        <v>3354</v>
      </c>
      <c r="AG1153" s="12" t="s">
        <v>3353</v>
      </c>
      <c r="AH1153" s="12"/>
      <c r="AI1153" s="12" t="s">
        <v>3325</v>
      </c>
      <c r="AJ1153" s="12" t="s">
        <v>950</v>
      </c>
      <c r="AK1153" s="12" t="s">
        <v>3344</v>
      </c>
      <c r="AL1153" s="12" t="s">
        <v>3352</v>
      </c>
    </row>
    <row r="1154" spans="1:38" hidden="1" x14ac:dyDescent="0.25">
      <c r="A1154" s="17">
        <v>80092126</v>
      </c>
      <c r="B1154" s="14">
        <v>89822</v>
      </c>
      <c r="C1154" s="12" t="s">
        <v>3325</v>
      </c>
      <c r="D1154" s="12" t="s">
        <v>3357</v>
      </c>
      <c r="E1154" s="12" t="s">
        <v>934</v>
      </c>
      <c r="F1154" s="3" t="s">
        <v>933</v>
      </c>
      <c r="G1154" s="12" t="s">
        <v>932</v>
      </c>
      <c r="H1154" s="12" t="s">
        <v>967</v>
      </c>
      <c r="I1154" s="12" t="s">
        <v>966</v>
      </c>
      <c r="J1154" s="12" t="s">
        <v>931</v>
      </c>
      <c r="K1154" s="12" t="s">
        <v>930</v>
      </c>
      <c r="L1154" s="12" t="s">
        <v>929</v>
      </c>
      <c r="M1154" s="4">
        <v>392413</v>
      </c>
      <c r="N1154" s="4">
        <v>0</v>
      </c>
      <c r="O1154" s="4">
        <v>392413</v>
      </c>
      <c r="P1154" s="4">
        <v>0</v>
      </c>
      <c r="Q1154" s="4">
        <v>392413</v>
      </c>
      <c r="R1154" s="68">
        <f t="shared" si="18"/>
        <v>1</v>
      </c>
      <c r="S1154" s="3" t="s">
        <v>928</v>
      </c>
      <c r="T1154" s="12" t="s">
        <v>7131</v>
      </c>
      <c r="U1154" s="12" t="s">
        <v>2514</v>
      </c>
      <c r="V1154" s="12" t="s">
        <v>927</v>
      </c>
      <c r="W1154" s="12" t="s">
        <v>926</v>
      </c>
      <c r="X1154" s="12" t="s">
        <v>2513</v>
      </c>
      <c r="Y1154" s="12" t="s">
        <v>925</v>
      </c>
      <c r="Z1154" s="12" t="s">
        <v>984</v>
      </c>
      <c r="AA1154" s="12" t="s">
        <v>983</v>
      </c>
      <c r="AB1154" s="12" t="s">
        <v>936</v>
      </c>
      <c r="AC1154" s="13">
        <v>522</v>
      </c>
      <c r="AD1154" s="12" t="s">
        <v>3356</v>
      </c>
      <c r="AE1154" s="12" t="s">
        <v>3355</v>
      </c>
      <c r="AF1154" s="12" t="s">
        <v>3354</v>
      </c>
      <c r="AG1154" s="12" t="s">
        <v>3353</v>
      </c>
      <c r="AH1154" s="12"/>
      <c r="AI1154" s="12" t="s">
        <v>3325</v>
      </c>
      <c r="AJ1154" s="12" t="s">
        <v>950</v>
      </c>
      <c r="AK1154" s="12" t="s">
        <v>3344</v>
      </c>
      <c r="AL1154" s="12" t="s">
        <v>3352</v>
      </c>
    </row>
    <row r="1155" spans="1:38" hidden="1" x14ac:dyDescent="0.25">
      <c r="A1155" s="17">
        <v>80092126</v>
      </c>
      <c r="B1155" s="14">
        <v>89822</v>
      </c>
      <c r="C1155" s="12" t="s">
        <v>3325</v>
      </c>
      <c r="D1155" s="12" t="s">
        <v>3357</v>
      </c>
      <c r="E1155" s="12" t="s">
        <v>934</v>
      </c>
      <c r="F1155" s="3" t="s">
        <v>933</v>
      </c>
      <c r="G1155" s="12" t="s">
        <v>932</v>
      </c>
      <c r="H1155" s="12" t="s">
        <v>963</v>
      </c>
      <c r="I1155" s="12" t="s">
        <v>962</v>
      </c>
      <c r="J1155" s="12" t="s">
        <v>931</v>
      </c>
      <c r="K1155" s="12" t="s">
        <v>930</v>
      </c>
      <c r="L1155" s="12" t="s">
        <v>929</v>
      </c>
      <c r="M1155" s="4">
        <v>34336</v>
      </c>
      <c r="N1155" s="4">
        <v>0</v>
      </c>
      <c r="O1155" s="4">
        <v>34336</v>
      </c>
      <c r="P1155" s="4">
        <v>0</v>
      </c>
      <c r="Q1155" s="4">
        <v>34336</v>
      </c>
      <c r="R1155" s="68">
        <f t="shared" si="18"/>
        <v>1</v>
      </c>
      <c r="S1155" s="3" t="s">
        <v>928</v>
      </c>
      <c r="T1155" s="12" t="s">
        <v>7131</v>
      </c>
      <c r="U1155" s="12" t="s">
        <v>2514</v>
      </c>
      <c r="V1155" s="12" t="s">
        <v>927</v>
      </c>
      <c r="W1155" s="12" t="s">
        <v>926</v>
      </c>
      <c r="X1155" s="12" t="s">
        <v>2513</v>
      </c>
      <c r="Y1155" s="12" t="s">
        <v>925</v>
      </c>
      <c r="Z1155" s="12" t="s">
        <v>984</v>
      </c>
      <c r="AA1155" s="12" t="s">
        <v>983</v>
      </c>
      <c r="AB1155" s="12" t="s">
        <v>936</v>
      </c>
      <c r="AC1155" s="13">
        <v>522</v>
      </c>
      <c r="AD1155" s="12" t="s">
        <v>3356</v>
      </c>
      <c r="AE1155" s="12" t="s">
        <v>3355</v>
      </c>
      <c r="AF1155" s="12" t="s">
        <v>3354</v>
      </c>
      <c r="AG1155" s="12" t="s">
        <v>3353</v>
      </c>
      <c r="AH1155" s="12"/>
      <c r="AI1155" s="12" t="s">
        <v>3325</v>
      </c>
      <c r="AJ1155" s="12" t="s">
        <v>950</v>
      </c>
      <c r="AK1155" s="12" t="s">
        <v>3344</v>
      </c>
      <c r="AL1155" s="12" t="s">
        <v>3352</v>
      </c>
    </row>
    <row r="1156" spans="1:38" hidden="1" x14ac:dyDescent="0.25">
      <c r="A1156" s="17">
        <v>80092126</v>
      </c>
      <c r="B1156" s="14">
        <v>89822</v>
      </c>
      <c r="C1156" s="12" t="s">
        <v>3325</v>
      </c>
      <c r="D1156" s="12" t="s">
        <v>3357</v>
      </c>
      <c r="E1156" s="12" t="s">
        <v>934</v>
      </c>
      <c r="F1156" s="3" t="s">
        <v>933</v>
      </c>
      <c r="G1156" s="12" t="s">
        <v>932</v>
      </c>
      <c r="H1156" s="12" t="s">
        <v>3191</v>
      </c>
      <c r="I1156" s="12" t="s">
        <v>3190</v>
      </c>
      <c r="J1156" s="12" t="s">
        <v>931</v>
      </c>
      <c r="K1156" s="12" t="s">
        <v>930</v>
      </c>
      <c r="L1156" s="12" t="s">
        <v>929</v>
      </c>
      <c r="M1156" s="4">
        <v>49015</v>
      </c>
      <c r="N1156" s="4">
        <v>0</v>
      </c>
      <c r="O1156" s="4">
        <v>49015</v>
      </c>
      <c r="P1156" s="4">
        <v>0</v>
      </c>
      <c r="Q1156" s="4">
        <v>49015</v>
      </c>
      <c r="R1156" s="68">
        <f t="shared" si="18"/>
        <v>1</v>
      </c>
      <c r="S1156" s="3" t="s">
        <v>928</v>
      </c>
      <c r="T1156" s="12" t="s">
        <v>7131</v>
      </c>
      <c r="U1156" s="12" t="s">
        <v>2514</v>
      </c>
      <c r="V1156" s="12" t="s">
        <v>927</v>
      </c>
      <c r="W1156" s="12" t="s">
        <v>926</v>
      </c>
      <c r="X1156" s="12" t="s">
        <v>2513</v>
      </c>
      <c r="Y1156" s="12" t="s">
        <v>925</v>
      </c>
      <c r="Z1156" s="12" t="s">
        <v>984</v>
      </c>
      <c r="AA1156" s="12" t="s">
        <v>983</v>
      </c>
      <c r="AB1156" s="12" t="s">
        <v>936</v>
      </c>
      <c r="AC1156" s="13">
        <v>522</v>
      </c>
      <c r="AD1156" s="12" t="s">
        <v>3356</v>
      </c>
      <c r="AE1156" s="12" t="s">
        <v>3355</v>
      </c>
      <c r="AF1156" s="12" t="s">
        <v>3354</v>
      </c>
      <c r="AG1156" s="12" t="s">
        <v>3353</v>
      </c>
      <c r="AH1156" s="12"/>
      <c r="AI1156" s="12" t="s">
        <v>3325</v>
      </c>
      <c r="AJ1156" s="12" t="s">
        <v>950</v>
      </c>
      <c r="AK1156" s="12" t="s">
        <v>3344</v>
      </c>
      <c r="AL1156" s="12" t="s">
        <v>3352</v>
      </c>
    </row>
    <row r="1157" spans="1:38" hidden="1" x14ac:dyDescent="0.25">
      <c r="A1157" s="17">
        <v>80092126</v>
      </c>
      <c r="B1157" s="14">
        <v>89822</v>
      </c>
      <c r="C1157" s="12" t="s">
        <v>3325</v>
      </c>
      <c r="D1157" s="12" t="s">
        <v>3357</v>
      </c>
      <c r="E1157" s="12" t="s">
        <v>934</v>
      </c>
      <c r="F1157" s="3" t="s">
        <v>933</v>
      </c>
      <c r="G1157" s="12" t="s">
        <v>932</v>
      </c>
      <c r="H1157" s="12" t="s">
        <v>940</v>
      </c>
      <c r="I1157" s="12" t="s">
        <v>939</v>
      </c>
      <c r="J1157" s="12" t="s">
        <v>931</v>
      </c>
      <c r="K1157" s="12" t="s">
        <v>930</v>
      </c>
      <c r="L1157" s="12" t="s">
        <v>929</v>
      </c>
      <c r="M1157" s="4">
        <v>50887</v>
      </c>
      <c r="N1157" s="4">
        <v>0</v>
      </c>
      <c r="O1157" s="4">
        <v>50887</v>
      </c>
      <c r="P1157" s="4">
        <v>0</v>
      </c>
      <c r="Q1157" s="4">
        <v>50887</v>
      </c>
      <c r="R1157" s="68">
        <f t="shared" si="18"/>
        <v>1</v>
      </c>
      <c r="S1157" s="3" t="s">
        <v>928</v>
      </c>
      <c r="T1157" s="12" t="s">
        <v>7131</v>
      </c>
      <c r="U1157" s="12" t="s">
        <v>2514</v>
      </c>
      <c r="V1157" s="12" t="s">
        <v>927</v>
      </c>
      <c r="W1157" s="12" t="s">
        <v>926</v>
      </c>
      <c r="X1157" s="12" t="s">
        <v>2513</v>
      </c>
      <c r="Y1157" s="12" t="s">
        <v>925</v>
      </c>
      <c r="Z1157" s="12" t="s">
        <v>984</v>
      </c>
      <c r="AA1157" s="12" t="s">
        <v>983</v>
      </c>
      <c r="AB1157" s="12" t="s">
        <v>936</v>
      </c>
      <c r="AC1157" s="13">
        <v>522</v>
      </c>
      <c r="AD1157" s="12" t="s">
        <v>3356</v>
      </c>
      <c r="AE1157" s="12" t="s">
        <v>3355</v>
      </c>
      <c r="AF1157" s="12" t="s">
        <v>3354</v>
      </c>
      <c r="AG1157" s="12" t="s">
        <v>3353</v>
      </c>
      <c r="AH1157" s="12"/>
      <c r="AI1157" s="12" t="s">
        <v>3325</v>
      </c>
      <c r="AJ1157" s="12" t="s">
        <v>950</v>
      </c>
      <c r="AK1157" s="12" t="s">
        <v>3344</v>
      </c>
      <c r="AL1157" s="12" t="s">
        <v>3352</v>
      </c>
    </row>
    <row r="1158" spans="1:38" hidden="1" x14ac:dyDescent="0.25">
      <c r="A1158" s="17">
        <v>80092126</v>
      </c>
      <c r="B1158" s="14">
        <v>89822</v>
      </c>
      <c r="C1158" s="12" t="s">
        <v>3325</v>
      </c>
      <c r="D1158" s="12" t="s">
        <v>3357</v>
      </c>
      <c r="E1158" s="12" t="s">
        <v>934</v>
      </c>
      <c r="F1158" s="3" t="s">
        <v>933</v>
      </c>
      <c r="G1158" s="12" t="s">
        <v>932</v>
      </c>
      <c r="H1158" s="12" t="s">
        <v>3188</v>
      </c>
      <c r="I1158" s="12" t="s">
        <v>3187</v>
      </c>
      <c r="J1158" s="12" t="s">
        <v>931</v>
      </c>
      <c r="K1158" s="12" t="s">
        <v>930</v>
      </c>
      <c r="L1158" s="12" t="s">
        <v>929</v>
      </c>
      <c r="M1158" s="4">
        <v>368226</v>
      </c>
      <c r="N1158" s="4">
        <v>0</v>
      </c>
      <c r="O1158" s="4">
        <v>368226</v>
      </c>
      <c r="P1158" s="4">
        <v>0</v>
      </c>
      <c r="Q1158" s="4">
        <v>368226</v>
      </c>
      <c r="R1158" s="68">
        <f t="shared" si="18"/>
        <v>1</v>
      </c>
      <c r="S1158" s="3" t="s">
        <v>928</v>
      </c>
      <c r="T1158" s="12" t="s">
        <v>7131</v>
      </c>
      <c r="U1158" s="12" t="s">
        <v>2514</v>
      </c>
      <c r="V1158" s="12" t="s">
        <v>927</v>
      </c>
      <c r="W1158" s="12" t="s">
        <v>926</v>
      </c>
      <c r="X1158" s="12" t="s">
        <v>2513</v>
      </c>
      <c r="Y1158" s="12" t="s">
        <v>925</v>
      </c>
      <c r="Z1158" s="12" t="s">
        <v>984</v>
      </c>
      <c r="AA1158" s="12" t="s">
        <v>983</v>
      </c>
      <c r="AB1158" s="12" t="s">
        <v>936</v>
      </c>
      <c r="AC1158" s="13">
        <v>522</v>
      </c>
      <c r="AD1158" s="12" t="s">
        <v>3356</v>
      </c>
      <c r="AE1158" s="12" t="s">
        <v>3355</v>
      </c>
      <c r="AF1158" s="12" t="s">
        <v>3354</v>
      </c>
      <c r="AG1158" s="12" t="s">
        <v>3353</v>
      </c>
      <c r="AH1158" s="12"/>
      <c r="AI1158" s="12" t="s">
        <v>3325</v>
      </c>
      <c r="AJ1158" s="12" t="s">
        <v>950</v>
      </c>
      <c r="AK1158" s="12" t="s">
        <v>3344</v>
      </c>
      <c r="AL1158" s="12" t="s">
        <v>3352</v>
      </c>
    </row>
    <row r="1159" spans="1:38" hidden="1" x14ac:dyDescent="0.25">
      <c r="A1159" s="17">
        <v>1013591757</v>
      </c>
      <c r="B1159" s="14">
        <v>89922</v>
      </c>
      <c r="C1159" s="12" t="s">
        <v>3325</v>
      </c>
      <c r="D1159" s="12" t="s">
        <v>3351</v>
      </c>
      <c r="E1159" s="12" t="s">
        <v>934</v>
      </c>
      <c r="F1159" s="3" t="s">
        <v>933</v>
      </c>
      <c r="G1159" s="12" t="s">
        <v>932</v>
      </c>
      <c r="H1159" s="12" t="s">
        <v>3193</v>
      </c>
      <c r="I1159" s="12" t="s">
        <v>3192</v>
      </c>
      <c r="J1159" s="12" t="s">
        <v>931</v>
      </c>
      <c r="K1159" s="12" t="s">
        <v>930</v>
      </c>
      <c r="L1159" s="12" t="s">
        <v>929</v>
      </c>
      <c r="M1159" s="4">
        <v>102997</v>
      </c>
      <c r="N1159" s="4">
        <v>0</v>
      </c>
      <c r="O1159" s="4">
        <v>102997</v>
      </c>
      <c r="P1159" s="4">
        <v>0</v>
      </c>
      <c r="Q1159" s="4">
        <v>102997</v>
      </c>
      <c r="R1159" s="68">
        <f t="shared" si="18"/>
        <v>1</v>
      </c>
      <c r="S1159" s="3" t="s">
        <v>928</v>
      </c>
      <c r="T1159" s="12" t="s">
        <v>7130</v>
      </c>
      <c r="U1159" s="12" t="s">
        <v>3350</v>
      </c>
      <c r="V1159" s="12" t="s">
        <v>927</v>
      </c>
      <c r="W1159" s="12" t="s">
        <v>926</v>
      </c>
      <c r="X1159" s="12" t="s">
        <v>3349</v>
      </c>
      <c r="Y1159" s="12" t="s">
        <v>925</v>
      </c>
      <c r="Z1159" s="12" t="s">
        <v>984</v>
      </c>
      <c r="AA1159" s="12" t="s">
        <v>983</v>
      </c>
      <c r="AB1159" s="12" t="s">
        <v>936</v>
      </c>
      <c r="AC1159" s="13">
        <v>522</v>
      </c>
      <c r="AD1159" s="12" t="s">
        <v>3348</v>
      </c>
      <c r="AE1159" s="12" t="s">
        <v>3347</v>
      </c>
      <c r="AF1159" s="12" t="s">
        <v>3346</v>
      </c>
      <c r="AG1159" s="12" t="s">
        <v>3345</v>
      </c>
      <c r="AH1159" s="12"/>
      <c r="AI1159" s="12" t="s">
        <v>3325</v>
      </c>
      <c r="AJ1159" s="12" t="s">
        <v>950</v>
      </c>
      <c r="AK1159" s="12" t="s">
        <v>3344</v>
      </c>
      <c r="AL1159" s="12" t="s">
        <v>3343</v>
      </c>
    </row>
    <row r="1160" spans="1:38" hidden="1" x14ac:dyDescent="0.25">
      <c r="A1160" s="17">
        <v>1013591757</v>
      </c>
      <c r="B1160" s="14">
        <v>89922</v>
      </c>
      <c r="C1160" s="12" t="s">
        <v>3325</v>
      </c>
      <c r="D1160" s="12" t="s">
        <v>3351</v>
      </c>
      <c r="E1160" s="12" t="s">
        <v>934</v>
      </c>
      <c r="F1160" s="3" t="s">
        <v>933</v>
      </c>
      <c r="G1160" s="12" t="s">
        <v>932</v>
      </c>
      <c r="H1160" s="12" t="s">
        <v>938</v>
      </c>
      <c r="I1160" s="12" t="s">
        <v>937</v>
      </c>
      <c r="J1160" s="12" t="s">
        <v>931</v>
      </c>
      <c r="K1160" s="12" t="s">
        <v>930</v>
      </c>
      <c r="L1160" s="12" t="s">
        <v>929</v>
      </c>
      <c r="M1160" s="4">
        <v>30970</v>
      </c>
      <c r="N1160" s="4">
        <v>0</v>
      </c>
      <c r="O1160" s="4">
        <v>30970</v>
      </c>
      <c r="P1160" s="4">
        <v>0</v>
      </c>
      <c r="Q1160" s="4">
        <v>30970</v>
      </c>
      <c r="R1160" s="68">
        <f t="shared" si="18"/>
        <v>1</v>
      </c>
      <c r="S1160" s="3" t="s">
        <v>928</v>
      </c>
      <c r="T1160" s="12" t="s">
        <v>7130</v>
      </c>
      <c r="U1160" s="12" t="s">
        <v>3350</v>
      </c>
      <c r="V1160" s="12" t="s">
        <v>927</v>
      </c>
      <c r="W1160" s="12" t="s">
        <v>926</v>
      </c>
      <c r="X1160" s="12" t="s">
        <v>3349</v>
      </c>
      <c r="Y1160" s="12" t="s">
        <v>925</v>
      </c>
      <c r="Z1160" s="12" t="s">
        <v>984</v>
      </c>
      <c r="AA1160" s="12" t="s">
        <v>983</v>
      </c>
      <c r="AB1160" s="12" t="s">
        <v>936</v>
      </c>
      <c r="AC1160" s="13">
        <v>522</v>
      </c>
      <c r="AD1160" s="12" t="s">
        <v>3348</v>
      </c>
      <c r="AE1160" s="12" t="s">
        <v>3347</v>
      </c>
      <c r="AF1160" s="12" t="s">
        <v>3346</v>
      </c>
      <c r="AG1160" s="12" t="s">
        <v>3345</v>
      </c>
      <c r="AH1160" s="12"/>
      <c r="AI1160" s="12" t="s">
        <v>3325</v>
      </c>
      <c r="AJ1160" s="12" t="s">
        <v>950</v>
      </c>
      <c r="AK1160" s="12" t="s">
        <v>3344</v>
      </c>
      <c r="AL1160" s="12" t="s">
        <v>3343</v>
      </c>
    </row>
    <row r="1161" spans="1:38" hidden="1" x14ac:dyDescent="0.25">
      <c r="A1161" s="17">
        <v>1013591757</v>
      </c>
      <c r="B1161" s="14">
        <v>89922</v>
      </c>
      <c r="C1161" s="12" t="s">
        <v>3325</v>
      </c>
      <c r="D1161" s="12" t="s">
        <v>3351</v>
      </c>
      <c r="E1161" s="12" t="s">
        <v>934</v>
      </c>
      <c r="F1161" s="3" t="s">
        <v>933</v>
      </c>
      <c r="G1161" s="12" t="s">
        <v>932</v>
      </c>
      <c r="H1161" s="12" t="s">
        <v>967</v>
      </c>
      <c r="I1161" s="12" t="s">
        <v>966</v>
      </c>
      <c r="J1161" s="12" t="s">
        <v>931</v>
      </c>
      <c r="K1161" s="12" t="s">
        <v>930</v>
      </c>
      <c r="L1161" s="12" t="s">
        <v>929</v>
      </c>
      <c r="M1161" s="4">
        <v>27048</v>
      </c>
      <c r="N1161" s="4">
        <v>0</v>
      </c>
      <c r="O1161" s="4">
        <v>27048</v>
      </c>
      <c r="P1161" s="4">
        <v>0</v>
      </c>
      <c r="Q1161" s="4">
        <v>27048</v>
      </c>
      <c r="R1161" s="68">
        <f t="shared" si="18"/>
        <v>1</v>
      </c>
      <c r="S1161" s="3" t="s">
        <v>928</v>
      </c>
      <c r="T1161" s="12" t="s">
        <v>7130</v>
      </c>
      <c r="U1161" s="12" t="s">
        <v>3350</v>
      </c>
      <c r="V1161" s="12" t="s">
        <v>927</v>
      </c>
      <c r="W1161" s="12" t="s">
        <v>926</v>
      </c>
      <c r="X1161" s="12" t="s">
        <v>3349</v>
      </c>
      <c r="Y1161" s="12" t="s">
        <v>925</v>
      </c>
      <c r="Z1161" s="12" t="s">
        <v>984</v>
      </c>
      <c r="AA1161" s="12" t="s">
        <v>983</v>
      </c>
      <c r="AB1161" s="12" t="s">
        <v>936</v>
      </c>
      <c r="AC1161" s="13">
        <v>522</v>
      </c>
      <c r="AD1161" s="12" t="s">
        <v>3348</v>
      </c>
      <c r="AE1161" s="12" t="s">
        <v>3347</v>
      </c>
      <c r="AF1161" s="12" t="s">
        <v>3346</v>
      </c>
      <c r="AG1161" s="12" t="s">
        <v>3345</v>
      </c>
      <c r="AH1161" s="12"/>
      <c r="AI1161" s="12" t="s">
        <v>3325</v>
      </c>
      <c r="AJ1161" s="12" t="s">
        <v>950</v>
      </c>
      <c r="AK1161" s="12" t="s">
        <v>3344</v>
      </c>
      <c r="AL1161" s="12" t="s">
        <v>3343</v>
      </c>
    </row>
    <row r="1162" spans="1:38" hidden="1" x14ac:dyDescent="0.25">
      <c r="A1162" s="17">
        <v>1013591757</v>
      </c>
      <c r="B1162" s="14">
        <v>89922</v>
      </c>
      <c r="C1162" s="12" t="s">
        <v>3325</v>
      </c>
      <c r="D1162" s="12" t="s">
        <v>3351</v>
      </c>
      <c r="E1162" s="12" t="s">
        <v>934</v>
      </c>
      <c r="F1162" s="3" t="s">
        <v>933</v>
      </c>
      <c r="G1162" s="12" t="s">
        <v>932</v>
      </c>
      <c r="H1162" s="12" t="s">
        <v>965</v>
      </c>
      <c r="I1162" s="12" t="s">
        <v>964</v>
      </c>
      <c r="J1162" s="12" t="s">
        <v>931</v>
      </c>
      <c r="K1162" s="12" t="s">
        <v>930</v>
      </c>
      <c r="L1162" s="12" t="s">
        <v>929</v>
      </c>
      <c r="M1162" s="4">
        <v>13524</v>
      </c>
      <c r="N1162" s="4">
        <v>0</v>
      </c>
      <c r="O1162" s="4">
        <v>13524</v>
      </c>
      <c r="P1162" s="4">
        <v>0</v>
      </c>
      <c r="Q1162" s="4">
        <v>13524</v>
      </c>
      <c r="R1162" s="68">
        <f t="shared" si="18"/>
        <v>1</v>
      </c>
      <c r="S1162" s="3" t="s">
        <v>928</v>
      </c>
      <c r="T1162" s="12" t="s">
        <v>7130</v>
      </c>
      <c r="U1162" s="12" t="s">
        <v>3350</v>
      </c>
      <c r="V1162" s="12" t="s">
        <v>927</v>
      </c>
      <c r="W1162" s="12" t="s">
        <v>926</v>
      </c>
      <c r="X1162" s="12" t="s">
        <v>3349</v>
      </c>
      <c r="Y1162" s="12" t="s">
        <v>925</v>
      </c>
      <c r="Z1162" s="12" t="s">
        <v>984</v>
      </c>
      <c r="AA1162" s="12" t="s">
        <v>983</v>
      </c>
      <c r="AB1162" s="12" t="s">
        <v>936</v>
      </c>
      <c r="AC1162" s="13">
        <v>522</v>
      </c>
      <c r="AD1162" s="12" t="s">
        <v>3348</v>
      </c>
      <c r="AE1162" s="12" t="s">
        <v>3347</v>
      </c>
      <c r="AF1162" s="12" t="s">
        <v>3346</v>
      </c>
      <c r="AG1162" s="12" t="s">
        <v>3345</v>
      </c>
      <c r="AH1162" s="12"/>
      <c r="AI1162" s="12" t="s">
        <v>3325</v>
      </c>
      <c r="AJ1162" s="12" t="s">
        <v>950</v>
      </c>
      <c r="AK1162" s="12" t="s">
        <v>3344</v>
      </c>
      <c r="AL1162" s="12" t="s">
        <v>3343</v>
      </c>
    </row>
    <row r="1163" spans="1:38" hidden="1" x14ac:dyDescent="0.25">
      <c r="A1163" s="17">
        <v>1013591757</v>
      </c>
      <c r="B1163" s="14">
        <v>89922</v>
      </c>
      <c r="C1163" s="12" t="s">
        <v>3325</v>
      </c>
      <c r="D1163" s="12" t="s">
        <v>3351</v>
      </c>
      <c r="E1163" s="12" t="s">
        <v>934</v>
      </c>
      <c r="F1163" s="3" t="s">
        <v>933</v>
      </c>
      <c r="G1163" s="12" t="s">
        <v>932</v>
      </c>
      <c r="H1163" s="12" t="s">
        <v>963</v>
      </c>
      <c r="I1163" s="12" t="s">
        <v>962</v>
      </c>
      <c r="J1163" s="12" t="s">
        <v>931</v>
      </c>
      <c r="K1163" s="12" t="s">
        <v>930</v>
      </c>
      <c r="L1163" s="12" t="s">
        <v>929</v>
      </c>
      <c r="M1163" s="4">
        <v>20906</v>
      </c>
      <c r="N1163" s="4">
        <v>0</v>
      </c>
      <c r="O1163" s="4">
        <v>20906</v>
      </c>
      <c r="P1163" s="4">
        <v>0</v>
      </c>
      <c r="Q1163" s="4">
        <v>20906</v>
      </c>
      <c r="R1163" s="68">
        <f t="shared" si="18"/>
        <v>1</v>
      </c>
      <c r="S1163" s="3" t="s">
        <v>928</v>
      </c>
      <c r="T1163" s="12" t="s">
        <v>7130</v>
      </c>
      <c r="U1163" s="12" t="s">
        <v>3350</v>
      </c>
      <c r="V1163" s="12" t="s">
        <v>927</v>
      </c>
      <c r="W1163" s="12" t="s">
        <v>926</v>
      </c>
      <c r="X1163" s="12" t="s">
        <v>3349</v>
      </c>
      <c r="Y1163" s="12" t="s">
        <v>925</v>
      </c>
      <c r="Z1163" s="12" t="s">
        <v>984</v>
      </c>
      <c r="AA1163" s="12" t="s">
        <v>983</v>
      </c>
      <c r="AB1163" s="12" t="s">
        <v>936</v>
      </c>
      <c r="AC1163" s="13">
        <v>522</v>
      </c>
      <c r="AD1163" s="12" t="s">
        <v>3348</v>
      </c>
      <c r="AE1163" s="12" t="s">
        <v>3347</v>
      </c>
      <c r="AF1163" s="12" t="s">
        <v>3346</v>
      </c>
      <c r="AG1163" s="12" t="s">
        <v>3345</v>
      </c>
      <c r="AH1163" s="12"/>
      <c r="AI1163" s="12" t="s">
        <v>3325</v>
      </c>
      <c r="AJ1163" s="12" t="s">
        <v>950</v>
      </c>
      <c r="AK1163" s="12" t="s">
        <v>3344</v>
      </c>
      <c r="AL1163" s="12" t="s">
        <v>3343</v>
      </c>
    </row>
    <row r="1164" spans="1:38" hidden="1" x14ac:dyDescent="0.25">
      <c r="A1164" s="17">
        <v>1013591757</v>
      </c>
      <c r="B1164" s="14">
        <v>89922</v>
      </c>
      <c r="C1164" s="12" t="s">
        <v>3325</v>
      </c>
      <c r="D1164" s="12" t="s">
        <v>3351</v>
      </c>
      <c r="E1164" s="12" t="s">
        <v>934</v>
      </c>
      <c r="F1164" s="3" t="s">
        <v>933</v>
      </c>
      <c r="G1164" s="12" t="s">
        <v>932</v>
      </c>
      <c r="H1164" s="12" t="s">
        <v>3191</v>
      </c>
      <c r="I1164" s="12" t="s">
        <v>3190</v>
      </c>
      <c r="J1164" s="12" t="s">
        <v>931</v>
      </c>
      <c r="K1164" s="12" t="s">
        <v>930</v>
      </c>
      <c r="L1164" s="12" t="s">
        <v>929</v>
      </c>
      <c r="M1164" s="4">
        <v>2422</v>
      </c>
      <c r="N1164" s="4">
        <v>0</v>
      </c>
      <c r="O1164" s="4">
        <v>2422</v>
      </c>
      <c r="P1164" s="4">
        <v>0</v>
      </c>
      <c r="Q1164" s="4">
        <v>2422</v>
      </c>
      <c r="R1164" s="68">
        <f t="shared" si="18"/>
        <v>1</v>
      </c>
      <c r="S1164" s="3" t="s">
        <v>928</v>
      </c>
      <c r="T1164" s="12" t="s">
        <v>7130</v>
      </c>
      <c r="U1164" s="12" t="s">
        <v>3350</v>
      </c>
      <c r="V1164" s="12" t="s">
        <v>927</v>
      </c>
      <c r="W1164" s="12" t="s">
        <v>926</v>
      </c>
      <c r="X1164" s="12" t="s">
        <v>3349</v>
      </c>
      <c r="Y1164" s="12" t="s">
        <v>925</v>
      </c>
      <c r="Z1164" s="12" t="s">
        <v>984</v>
      </c>
      <c r="AA1164" s="12" t="s">
        <v>983</v>
      </c>
      <c r="AB1164" s="12" t="s">
        <v>936</v>
      </c>
      <c r="AC1164" s="13">
        <v>522</v>
      </c>
      <c r="AD1164" s="12" t="s">
        <v>3348</v>
      </c>
      <c r="AE1164" s="12" t="s">
        <v>3347</v>
      </c>
      <c r="AF1164" s="12" t="s">
        <v>3346</v>
      </c>
      <c r="AG1164" s="12" t="s">
        <v>3345</v>
      </c>
      <c r="AH1164" s="12"/>
      <c r="AI1164" s="12" t="s">
        <v>3325</v>
      </c>
      <c r="AJ1164" s="12" t="s">
        <v>950</v>
      </c>
      <c r="AK1164" s="12" t="s">
        <v>3344</v>
      </c>
      <c r="AL1164" s="12" t="s">
        <v>3343</v>
      </c>
    </row>
    <row r="1165" spans="1:38" hidden="1" x14ac:dyDescent="0.25">
      <c r="A1165" s="17">
        <v>1013591757</v>
      </c>
      <c r="B1165" s="14">
        <v>89922</v>
      </c>
      <c r="C1165" s="12" t="s">
        <v>3325</v>
      </c>
      <c r="D1165" s="12" t="s">
        <v>3351</v>
      </c>
      <c r="E1165" s="12" t="s">
        <v>934</v>
      </c>
      <c r="F1165" s="3" t="s">
        <v>933</v>
      </c>
      <c r="G1165" s="12" t="s">
        <v>932</v>
      </c>
      <c r="H1165" s="12" t="s">
        <v>940</v>
      </c>
      <c r="I1165" s="12" t="s">
        <v>939</v>
      </c>
      <c r="J1165" s="12" t="s">
        <v>931</v>
      </c>
      <c r="K1165" s="12" t="s">
        <v>930</v>
      </c>
      <c r="L1165" s="12" t="s">
        <v>929</v>
      </c>
      <c r="M1165" s="4">
        <v>238671</v>
      </c>
      <c r="N1165" s="4">
        <v>0</v>
      </c>
      <c r="O1165" s="4">
        <v>238671</v>
      </c>
      <c r="P1165" s="4">
        <v>0</v>
      </c>
      <c r="Q1165" s="4">
        <v>238671</v>
      </c>
      <c r="R1165" s="68">
        <f t="shared" si="18"/>
        <v>1</v>
      </c>
      <c r="S1165" s="3" t="s">
        <v>928</v>
      </c>
      <c r="T1165" s="12" t="s">
        <v>7130</v>
      </c>
      <c r="U1165" s="12" t="s">
        <v>3350</v>
      </c>
      <c r="V1165" s="12" t="s">
        <v>927</v>
      </c>
      <c r="W1165" s="12" t="s">
        <v>926</v>
      </c>
      <c r="X1165" s="12" t="s">
        <v>3349</v>
      </c>
      <c r="Y1165" s="12" t="s">
        <v>925</v>
      </c>
      <c r="Z1165" s="12" t="s">
        <v>984</v>
      </c>
      <c r="AA1165" s="12" t="s">
        <v>983</v>
      </c>
      <c r="AB1165" s="12" t="s">
        <v>936</v>
      </c>
      <c r="AC1165" s="13">
        <v>522</v>
      </c>
      <c r="AD1165" s="12" t="s">
        <v>3348</v>
      </c>
      <c r="AE1165" s="12" t="s">
        <v>3347</v>
      </c>
      <c r="AF1165" s="12" t="s">
        <v>3346</v>
      </c>
      <c r="AG1165" s="12" t="s">
        <v>3345</v>
      </c>
      <c r="AH1165" s="12"/>
      <c r="AI1165" s="12" t="s">
        <v>3325</v>
      </c>
      <c r="AJ1165" s="12" t="s">
        <v>950</v>
      </c>
      <c r="AK1165" s="12" t="s">
        <v>3344</v>
      </c>
      <c r="AL1165" s="12" t="s">
        <v>3343</v>
      </c>
    </row>
    <row r="1166" spans="1:38" hidden="1" x14ac:dyDescent="0.25">
      <c r="A1166" s="17">
        <v>1013591757</v>
      </c>
      <c r="B1166" s="14">
        <v>89922</v>
      </c>
      <c r="C1166" s="12" t="s">
        <v>3325</v>
      </c>
      <c r="D1166" s="12" t="s">
        <v>3351</v>
      </c>
      <c r="E1166" s="12" t="s">
        <v>934</v>
      </c>
      <c r="F1166" s="3" t="s">
        <v>933</v>
      </c>
      <c r="G1166" s="12" t="s">
        <v>932</v>
      </c>
      <c r="H1166" s="12" t="s">
        <v>3188</v>
      </c>
      <c r="I1166" s="12" t="s">
        <v>3187</v>
      </c>
      <c r="J1166" s="12" t="s">
        <v>931</v>
      </c>
      <c r="K1166" s="12" t="s">
        <v>930</v>
      </c>
      <c r="L1166" s="12" t="s">
        <v>929</v>
      </c>
      <c r="M1166" s="4">
        <v>335748</v>
      </c>
      <c r="N1166" s="4">
        <v>0</v>
      </c>
      <c r="O1166" s="4">
        <v>335748</v>
      </c>
      <c r="P1166" s="4">
        <v>0</v>
      </c>
      <c r="Q1166" s="4">
        <v>335748</v>
      </c>
      <c r="R1166" s="68">
        <f t="shared" si="18"/>
        <v>1</v>
      </c>
      <c r="S1166" s="3" t="s">
        <v>928</v>
      </c>
      <c r="T1166" s="12" t="s">
        <v>7130</v>
      </c>
      <c r="U1166" s="12" t="s">
        <v>3350</v>
      </c>
      <c r="V1166" s="12" t="s">
        <v>927</v>
      </c>
      <c r="W1166" s="12" t="s">
        <v>926</v>
      </c>
      <c r="X1166" s="12" t="s">
        <v>3349</v>
      </c>
      <c r="Y1166" s="12" t="s">
        <v>925</v>
      </c>
      <c r="Z1166" s="12" t="s">
        <v>984</v>
      </c>
      <c r="AA1166" s="12" t="s">
        <v>983</v>
      </c>
      <c r="AB1166" s="12" t="s">
        <v>936</v>
      </c>
      <c r="AC1166" s="13">
        <v>522</v>
      </c>
      <c r="AD1166" s="12" t="s">
        <v>3348</v>
      </c>
      <c r="AE1166" s="12" t="s">
        <v>3347</v>
      </c>
      <c r="AF1166" s="12" t="s">
        <v>3346</v>
      </c>
      <c r="AG1166" s="12" t="s">
        <v>3345</v>
      </c>
      <c r="AH1166" s="12"/>
      <c r="AI1166" s="12" t="s">
        <v>3325</v>
      </c>
      <c r="AJ1166" s="12" t="s">
        <v>950</v>
      </c>
      <c r="AK1166" s="12" t="s">
        <v>3344</v>
      </c>
      <c r="AL1166" s="12" t="s">
        <v>3343</v>
      </c>
    </row>
    <row r="1167" spans="1:38" hidden="1" x14ac:dyDescent="0.25">
      <c r="A1167" s="17">
        <v>1030541725</v>
      </c>
      <c r="B1167" s="14">
        <v>90022</v>
      </c>
      <c r="C1167" s="12" t="s">
        <v>3325</v>
      </c>
      <c r="D1167" s="12" t="s">
        <v>3342</v>
      </c>
      <c r="E1167" s="12" t="s">
        <v>934</v>
      </c>
      <c r="F1167" s="3" t="s">
        <v>933</v>
      </c>
      <c r="G1167" s="12" t="s">
        <v>932</v>
      </c>
      <c r="H1167" s="12" t="s">
        <v>967</v>
      </c>
      <c r="I1167" s="12" t="s">
        <v>966</v>
      </c>
      <c r="J1167" s="12" t="s">
        <v>931</v>
      </c>
      <c r="K1167" s="12" t="s">
        <v>930</v>
      </c>
      <c r="L1167" s="12" t="s">
        <v>929</v>
      </c>
      <c r="M1167" s="4">
        <v>16922</v>
      </c>
      <c r="N1167" s="4">
        <v>0</v>
      </c>
      <c r="O1167" s="4">
        <v>16922</v>
      </c>
      <c r="P1167" s="4">
        <v>0</v>
      </c>
      <c r="Q1167" s="4">
        <v>16922</v>
      </c>
      <c r="R1167" s="68">
        <f t="shared" si="18"/>
        <v>1</v>
      </c>
      <c r="S1167" s="3" t="s">
        <v>928</v>
      </c>
      <c r="T1167" s="12" t="s">
        <v>7129</v>
      </c>
      <c r="U1167" s="12" t="s">
        <v>3341</v>
      </c>
      <c r="V1167" s="12" t="s">
        <v>927</v>
      </c>
      <c r="W1167" s="12" t="s">
        <v>926</v>
      </c>
      <c r="X1167" s="12" t="s">
        <v>3340</v>
      </c>
      <c r="Y1167" s="12" t="s">
        <v>925</v>
      </c>
      <c r="Z1167" s="12" t="s">
        <v>924</v>
      </c>
      <c r="AA1167" s="12" t="s">
        <v>923</v>
      </c>
      <c r="AB1167" s="12" t="s">
        <v>936</v>
      </c>
      <c r="AC1167" s="13">
        <v>522</v>
      </c>
      <c r="AD1167" s="12" t="s">
        <v>3339</v>
      </c>
      <c r="AE1167" s="12" t="s">
        <v>3338</v>
      </c>
      <c r="AF1167" s="12" t="s">
        <v>3337</v>
      </c>
      <c r="AG1167" s="12" t="s">
        <v>3336</v>
      </c>
      <c r="AH1167" s="12"/>
      <c r="AI1167" s="12" t="s">
        <v>3325</v>
      </c>
      <c r="AJ1167" s="12" t="s">
        <v>950</v>
      </c>
      <c r="AK1167" s="12" t="s">
        <v>3335</v>
      </c>
      <c r="AL1167" s="12" t="s">
        <v>3334</v>
      </c>
    </row>
    <row r="1168" spans="1:38" hidden="1" x14ac:dyDescent="0.25">
      <c r="A1168" s="17">
        <v>1030541725</v>
      </c>
      <c r="B1168" s="14">
        <v>90022</v>
      </c>
      <c r="C1168" s="12" t="s">
        <v>3325</v>
      </c>
      <c r="D1168" s="12" t="s">
        <v>3342</v>
      </c>
      <c r="E1168" s="12" t="s">
        <v>934</v>
      </c>
      <c r="F1168" s="3" t="s">
        <v>933</v>
      </c>
      <c r="G1168" s="12" t="s">
        <v>932</v>
      </c>
      <c r="H1168" s="12" t="s">
        <v>963</v>
      </c>
      <c r="I1168" s="12" t="s">
        <v>962</v>
      </c>
      <c r="J1168" s="12" t="s">
        <v>931</v>
      </c>
      <c r="K1168" s="12" t="s">
        <v>930</v>
      </c>
      <c r="L1168" s="12" t="s">
        <v>929</v>
      </c>
      <c r="M1168" s="4">
        <v>37511</v>
      </c>
      <c r="N1168" s="4">
        <v>0</v>
      </c>
      <c r="O1168" s="4">
        <v>37511</v>
      </c>
      <c r="P1168" s="4">
        <v>0</v>
      </c>
      <c r="Q1168" s="4">
        <v>37511</v>
      </c>
      <c r="R1168" s="68">
        <f t="shared" si="18"/>
        <v>1</v>
      </c>
      <c r="S1168" s="3" t="s">
        <v>928</v>
      </c>
      <c r="T1168" s="12" t="s">
        <v>7129</v>
      </c>
      <c r="U1168" s="12" t="s">
        <v>3341</v>
      </c>
      <c r="V1168" s="12" t="s">
        <v>927</v>
      </c>
      <c r="W1168" s="12" t="s">
        <v>926</v>
      </c>
      <c r="X1168" s="12" t="s">
        <v>3340</v>
      </c>
      <c r="Y1168" s="12" t="s">
        <v>925</v>
      </c>
      <c r="Z1168" s="12" t="s">
        <v>924</v>
      </c>
      <c r="AA1168" s="12" t="s">
        <v>923</v>
      </c>
      <c r="AB1168" s="12" t="s">
        <v>936</v>
      </c>
      <c r="AC1168" s="13">
        <v>522</v>
      </c>
      <c r="AD1168" s="12" t="s">
        <v>3339</v>
      </c>
      <c r="AE1168" s="12" t="s">
        <v>3338</v>
      </c>
      <c r="AF1168" s="12" t="s">
        <v>3337</v>
      </c>
      <c r="AG1168" s="12" t="s">
        <v>3336</v>
      </c>
      <c r="AH1168" s="12"/>
      <c r="AI1168" s="12" t="s">
        <v>3325</v>
      </c>
      <c r="AJ1168" s="12" t="s">
        <v>950</v>
      </c>
      <c r="AK1168" s="12" t="s">
        <v>3335</v>
      </c>
      <c r="AL1168" s="12" t="s">
        <v>3334</v>
      </c>
    </row>
    <row r="1169" spans="1:38" hidden="1" x14ac:dyDescent="0.25">
      <c r="A1169" s="17">
        <v>1030541725</v>
      </c>
      <c r="B1169" s="14">
        <v>90022</v>
      </c>
      <c r="C1169" s="12" t="s">
        <v>3325</v>
      </c>
      <c r="D1169" s="12" t="s">
        <v>3342</v>
      </c>
      <c r="E1169" s="12" t="s">
        <v>934</v>
      </c>
      <c r="F1169" s="3" t="s">
        <v>933</v>
      </c>
      <c r="G1169" s="12" t="s">
        <v>932</v>
      </c>
      <c r="H1169" s="12" t="s">
        <v>3191</v>
      </c>
      <c r="I1169" s="12" t="s">
        <v>3190</v>
      </c>
      <c r="J1169" s="12" t="s">
        <v>931</v>
      </c>
      <c r="K1169" s="12" t="s">
        <v>930</v>
      </c>
      <c r="L1169" s="12" t="s">
        <v>929</v>
      </c>
      <c r="M1169" s="4">
        <v>1484</v>
      </c>
      <c r="N1169" s="4">
        <v>0</v>
      </c>
      <c r="O1169" s="4">
        <v>1484</v>
      </c>
      <c r="P1169" s="4">
        <v>0</v>
      </c>
      <c r="Q1169" s="4">
        <v>1484</v>
      </c>
      <c r="R1169" s="68">
        <f t="shared" si="18"/>
        <v>1</v>
      </c>
      <c r="S1169" s="3" t="s">
        <v>928</v>
      </c>
      <c r="T1169" s="12" t="s">
        <v>7129</v>
      </c>
      <c r="U1169" s="12" t="s">
        <v>3341</v>
      </c>
      <c r="V1169" s="12" t="s">
        <v>927</v>
      </c>
      <c r="W1169" s="12" t="s">
        <v>926</v>
      </c>
      <c r="X1169" s="12" t="s">
        <v>3340</v>
      </c>
      <c r="Y1169" s="12" t="s">
        <v>925</v>
      </c>
      <c r="Z1169" s="12" t="s">
        <v>924</v>
      </c>
      <c r="AA1169" s="12" t="s">
        <v>923</v>
      </c>
      <c r="AB1169" s="12" t="s">
        <v>936</v>
      </c>
      <c r="AC1169" s="13">
        <v>522</v>
      </c>
      <c r="AD1169" s="12" t="s">
        <v>3339</v>
      </c>
      <c r="AE1169" s="12" t="s">
        <v>3338</v>
      </c>
      <c r="AF1169" s="12" t="s">
        <v>3337</v>
      </c>
      <c r="AG1169" s="12" t="s">
        <v>3336</v>
      </c>
      <c r="AH1169" s="12"/>
      <c r="AI1169" s="12" t="s">
        <v>3325</v>
      </c>
      <c r="AJ1169" s="12" t="s">
        <v>950</v>
      </c>
      <c r="AK1169" s="12" t="s">
        <v>3335</v>
      </c>
      <c r="AL1169" s="12" t="s">
        <v>3334</v>
      </c>
    </row>
    <row r="1170" spans="1:38" hidden="1" x14ac:dyDescent="0.25">
      <c r="A1170" s="17">
        <v>1030541725</v>
      </c>
      <c r="B1170" s="14">
        <v>90022</v>
      </c>
      <c r="C1170" s="12" t="s">
        <v>3325</v>
      </c>
      <c r="D1170" s="12" t="s">
        <v>3342</v>
      </c>
      <c r="E1170" s="12" t="s">
        <v>934</v>
      </c>
      <c r="F1170" s="3" t="s">
        <v>933</v>
      </c>
      <c r="G1170" s="12" t="s">
        <v>932</v>
      </c>
      <c r="H1170" s="12" t="s">
        <v>940</v>
      </c>
      <c r="I1170" s="12" t="s">
        <v>939</v>
      </c>
      <c r="J1170" s="12" t="s">
        <v>931</v>
      </c>
      <c r="K1170" s="12" t="s">
        <v>930</v>
      </c>
      <c r="L1170" s="12" t="s">
        <v>929</v>
      </c>
      <c r="M1170" s="4">
        <v>55361</v>
      </c>
      <c r="N1170" s="4">
        <v>0</v>
      </c>
      <c r="O1170" s="4">
        <v>55361</v>
      </c>
      <c r="P1170" s="4">
        <v>0</v>
      </c>
      <c r="Q1170" s="4">
        <v>55361</v>
      </c>
      <c r="R1170" s="68">
        <f t="shared" si="18"/>
        <v>1</v>
      </c>
      <c r="S1170" s="3" t="s">
        <v>928</v>
      </c>
      <c r="T1170" s="12" t="s">
        <v>7129</v>
      </c>
      <c r="U1170" s="12" t="s">
        <v>3341</v>
      </c>
      <c r="V1170" s="12" t="s">
        <v>927</v>
      </c>
      <c r="W1170" s="12" t="s">
        <v>926</v>
      </c>
      <c r="X1170" s="12" t="s">
        <v>3340</v>
      </c>
      <c r="Y1170" s="12" t="s">
        <v>925</v>
      </c>
      <c r="Z1170" s="12" t="s">
        <v>924</v>
      </c>
      <c r="AA1170" s="12" t="s">
        <v>923</v>
      </c>
      <c r="AB1170" s="12" t="s">
        <v>936</v>
      </c>
      <c r="AC1170" s="13">
        <v>522</v>
      </c>
      <c r="AD1170" s="12" t="s">
        <v>3339</v>
      </c>
      <c r="AE1170" s="12" t="s">
        <v>3338</v>
      </c>
      <c r="AF1170" s="12" t="s">
        <v>3337</v>
      </c>
      <c r="AG1170" s="12" t="s">
        <v>3336</v>
      </c>
      <c r="AH1170" s="12"/>
      <c r="AI1170" s="12" t="s">
        <v>3325</v>
      </c>
      <c r="AJ1170" s="12" t="s">
        <v>950</v>
      </c>
      <c r="AK1170" s="12" t="s">
        <v>3335</v>
      </c>
      <c r="AL1170" s="12" t="s">
        <v>3334</v>
      </c>
    </row>
    <row r="1171" spans="1:38" hidden="1" x14ac:dyDescent="0.25">
      <c r="A1171" s="17">
        <v>1030541725</v>
      </c>
      <c r="B1171" s="14">
        <v>90022</v>
      </c>
      <c r="C1171" s="12" t="s">
        <v>3325</v>
      </c>
      <c r="D1171" s="12" t="s">
        <v>3342</v>
      </c>
      <c r="E1171" s="12" t="s">
        <v>934</v>
      </c>
      <c r="F1171" s="3" t="s">
        <v>933</v>
      </c>
      <c r="G1171" s="12" t="s">
        <v>932</v>
      </c>
      <c r="H1171" s="12" t="s">
        <v>3188</v>
      </c>
      <c r="I1171" s="12" t="s">
        <v>3187</v>
      </c>
      <c r="J1171" s="12" t="s">
        <v>931</v>
      </c>
      <c r="K1171" s="12" t="s">
        <v>930</v>
      </c>
      <c r="L1171" s="12" t="s">
        <v>929</v>
      </c>
      <c r="M1171" s="4">
        <v>81598</v>
      </c>
      <c r="N1171" s="4">
        <v>0</v>
      </c>
      <c r="O1171" s="4">
        <v>81598</v>
      </c>
      <c r="P1171" s="4">
        <v>0</v>
      </c>
      <c r="Q1171" s="4">
        <v>81598</v>
      </c>
      <c r="R1171" s="68">
        <f t="shared" si="18"/>
        <v>1</v>
      </c>
      <c r="S1171" s="3" t="s">
        <v>928</v>
      </c>
      <c r="T1171" s="12" t="s">
        <v>7129</v>
      </c>
      <c r="U1171" s="12" t="s">
        <v>3341</v>
      </c>
      <c r="V1171" s="12" t="s">
        <v>927</v>
      </c>
      <c r="W1171" s="12" t="s">
        <v>926</v>
      </c>
      <c r="X1171" s="12" t="s">
        <v>3340</v>
      </c>
      <c r="Y1171" s="12" t="s">
        <v>925</v>
      </c>
      <c r="Z1171" s="12" t="s">
        <v>924</v>
      </c>
      <c r="AA1171" s="12" t="s">
        <v>923</v>
      </c>
      <c r="AB1171" s="12" t="s">
        <v>936</v>
      </c>
      <c r="AC1171" s="13">
        <v>522</v>
      </c>
      <c r="AD1171" s="12" t="s">
        <v>3339</v>
      </c>
      <c r="AE1171" s="12" t="s">
        <v>3338</v>
      </c>
      <c r="AF1171" s="12" t="s">
        <v>3337</v>
      </c>
      <c r="AG1171" s="12" t="s">
        <v>3336</v>
      </c>
      <c r="AH1171" s="12"/>
      <c r="AI1171" s="12" t="s">
        <v>3325</v>
      </c>
      <c r="AJ1171" s="12" t="s">
        <v>950</v>
      </c>
      <c r="AK1171" s="12" t="s">
        <v>3335</v>
      </c>
      <c r="AL1171" s="12" t="s">
        <v>3334</v>
      </c>
    </row>
    <row r="1172" spans="1:38" hidden="1" x14ac:dyDescent="0.25">
      <c r="A1172" s="17">
        <v>1030541725</v>
      </c>
      <c r="B1172" s="14">
        <v>90022</v>
      </c>
      <c r="C1172" s="12" t="s">
        <v>3325</v>
      </c>
      <c r="D1172" s="12" t="s">
        <v>3342</v>
      </c>
      <c r="E1172" s="12" t="s">
        <v>934</v>
      </c>
      <c r="F1172" s="3" t="s">
        <v>933</v>
      </c>
      <c r="G1172" s="12" t="s">
        <v>932</v>
      </c>
      <c r="H1172" s="12" t="s">
        <v>3193</v>
      </c>
      <c r="I1172" s="12" t="s">
        <v>3192</v>
      </c>
      <c r="J1172" s="12" t="s">
        <v>931</v>
      </c>
      <c r="K1172" s="12" t="s">
        <v>930</v>
      </c>
      <c r="L1172" s="12" t="s">
        <v>929</v>
      </c>
      <c r="M1172" s="4">
        <v>64954</v>
      </c>
      <c r="N1172" s="4">
        <v>0</v>
      </c>
      <c r="O1172" s="4">
        <v>64954</v>
      </c>
      <c r="P1172" s="4">
        <v>0</v>
      </c>
      <c r="Q1172" s="4">
        <v>64954</v>
      </c>
      <c r="R1172" s="68">
        <f t="shared" si="18"/>
        <v>1</v>
      </c>
      <c r="S1172" s="3" t="s">
        <v>928</v>
      </c>
      <c r="T1172" s="12" t="s">
        <v>7129</v>
      </c>
      <c r="U1172" s="12" t="s">
        <v>3341</v>
      </c>
      <c r="V1172" s="12" t="s">
        <v>927</v>
      </c>
      <c r="W1172" s="12" t="s">
        <v>926</v>
      </c>
      <c r="X1172" s="12" t="s">
        <v>3340</v>
      </c>
      <c r="Y1172" s="12" t="s">
        <v>925</v>
      </c>
      <c r="Z1172" s="12" t="s">
        <v>924</v>
      </c>
      <c r="AA1172" s="12" t="s">
        <v>923</v>
      </c>
      <c r="AB1172" s="12" t="s">
        <v>936</v>
      </c>
      <c r="AC1172" s="13">
        <v>522</v>
      </c>
      <c r="AD1172" s="12" t="s">
        <v>3339</v>
      </c>
      <c r="AE1172" s="12" t="s">
        <v>3338</v>
      </c>
      <c r="AF1172" s="12" t="s">
        <v>3337</v>
      </c>
      <c r="AG1172" s="12" t="s">
        <v>3336</v>
      </c>
      <c r="AH1172" s="12"/>
      <c r="AI1172" s="12" t="s">
        <v>3325</v>
      </c>
      <c r="AJ1172" s="12" t="s">
        <v>950</v>
      </c>
      <c r="AK1172" s="12" t="s">
        <v>3335</v>
      </c>
      <c r="AL1172" s="12" t="s">
        <v>3334</v>
      </c>
    </row>
    <row r="1173" spans="1:38" hidden="1" x14ac:dyDescent="0.25">
      <c r="A1173" s="17">
        <v>1030541725</v>
      </c>
      <c r="B1173" s="14">
        <v>90022</v>
      </c>
      <c r="C1173" s="12" t="s">
        <v>3325</v>
      </c>
      <c r="D1173" s="12" t="s">
        <v>3342</v>
      </c>
      <c r="E1173" s="12" t="s">
        <v>934</v>
      </c>
      <c r="F1173" s="3" t="s">
        <v>933</v>
      </c>
      <c r="G1173" s="12" t="s">
        <v>932</v>
      </c>
      <c r="H1173" s="12" t="s">
        <v>938</v>
      </c>
      <c r="I1173" s="12" t="s">
        <v>937</v>
      </c>
      <c r="J1173" s="12" t="s">
        <v>931</v>
      </c>
      <c r="K1173" s="12" t="s">
        <v>930</v>
      </c>
      <c r="L1173" s="12" t="s">
        <v>929</v>
      </c>
      <c r="M1173" s="4">
        <v>7107</v>
      </c>
      <c r="N1173" s="4">
        <v>0</v>
      </c>
      <c r="O1173" s="4">
        <v>7107</v>
      </c>
      <c r="P1173" s="4">
        <v>0</v>
      </c>
      <c r="Q1173" s="4">
        <v>7107</v>
      </c>
      <c r="R1173" s="68">
        <f t="shared" si="18"/>
        <v>1</v>
      </c>
      <c r="S1173" s="3" t="s">
        <v>928</v>
      </c>
      <c r="T1173" s="12" t="s">
        <v>7129</v>
      </c>
      <c r="U1173" s="12" t="s">
        <v>3341</v>
      </c>
      <c r="V1173" s="12" t="s">
        <v>927</v>
      </c>
      <c r="W1173" s="12" t="s">
        <v>926</v>
      </c>
      <c r="X1173" s="12" t="s">
        <v>3340</v>
      </c>
      <c r="Y1173" s="12" t="s">
        <v>925</v>
      </c>
      <c r="Z1173" s="12" t="s">
        <v>924</v>
      </c>
      <c r="AA1173" s="12" t="s">
        <v>923</v>
      </c>
      <c r="AB1173" s="12" t="s">
        <v>936</v>
      </c>
      <c r="AC1173" s="13">
        <v>522</v>
      </c>
      <c r="AD1173" s="12" t="s">
        <v>3339</v>
      </c>
      <c r="AE1173" s="12" t="s">
        <v>3338</v>
      </c>
      <c r="AF1173" s="12" t="s">
        <v>3337</v>
      </c>
      <c r="AG1173" s="12" t="s">
        <v>3336</v>
      </c>
      <c r="AH1173" s="12"/>
      <c r="AI1173" s="12" t="s">
        <v>3325</v>
      </c>
      <c r="AJ1173" s="12" t="s">
        <v>950</v>
      </c>
      <c r="AK1173" s="12" t="s">
        <v>3335</v>
      </c>
      <c r="AL1173" s="12" t="s">
        <v>3334</v>
      </c>
    </row>
    <row r="1174" spans="1:38" hidden="1" x14ac:dyDescent="0.25">
      <c r="A1174" s="17">
        <v>800170433</v>
      </c>
      <c r="B1174" s="14">
        <v>90122</v>
      </c>
      <c r="C1174" s="12" t="s">
        <v>3328</v>
      </c>
      <c r="D1174" s="12" t="s">
        <v>3333</v>
      </c>
      <c r="E1174" s="12" t="s">
        <v>934</v>
      </c>
      <c r="F1174" s="3" t="s">
        <v>933</v>
      </c>
      <c r="G1174" s="12" t="s">
        <v>932</v>
      </c>
      <c r="H1174" s="12" t="s">
        <v>999</v>
      </c>
      <c r="I1174" s="12" t="s">
        <v>998</v>
      </c>
      <c r="J1174" s="12" t="s">
        <v>931</v>
      </c>
      <c r="K1174" s="12" t="s">
        <v>930</v>
      </c>
      <c r="L1174" s="12" t="s">
        <v>929</v>
      </c>
      <c r="M1174" s="4">
        <v>2390</v>
      </c>
      <c r="N1174" s="4">
        <v>90564</v>
      </c>
      <c r="O1174" s="4">
        <v>92954</v>
      </c>
      <c r="P1174" s="4">
        <v>0</v>
      </c>
      <c r="Q1174" s="4">
        <v>92954</v>
      </c>
      <c r="R1174" s="68">
        <f t="shared" si="18"/>
        <v>1</v>
      </c>
      <c r="S1174" s="3" t="s">
        <v>957</v>
      </c>
      <c r="T1174" s="12" t="s">
        <v>5989</v>
      </c>
      <c r="U1174" s="12" t="s">
        <v>956</v>
      </c>
      <c r="V1174" s="12" t="s">
        <v>927</v>
      </c>
      <c r="W1174" s="12" t="s">
        <v>955</v>
      </c>
      <c r="X1174" s="12" t="s">
        <v>954</v>
      </c>
      <c r="Y1174" s="12" t="s">
        <v>925</v>
      </c>
      <c r="Z1174" s="12" t="s">
        <v>953</v>
      </c>
      <c r="AA1174" s="12" t="s">
        <v>952</v>
      </c>
      <c r="AB1174" s="12" t="s">
        <v>992</v>
      </c>
      <c r="AC1174" s="13">
        <v>25122</v>
      </c>
      <c r="AD1174" s="12" t="s">
        <v>3332</v>
      </c>
      <c r="AE1174" s="12" t="s">
        <v>3331</v>
      </c>
      <c r="AF1174" s="12" t="s">
        <v>3330</v>
      </c>
      <c r="AG1174" s="12" t="s">
        <v>3329</v>
      </c>
      <c r="AH1174" s="12"/>
      <c r="AI1174" s="12" t="s">
        <v>3328</v>
      </c>
      <c r="AJ1174" s="12" t="s">
        <v>950</v>
      </c>
      <c r="AK1174" s="12" t="s">
        <v>3327</v>
      </c>
      <c r="AL1174" s="12" t="s">
        <v>3326</v>
      </c>
    </row>
    <row r="1175" spans="1:38" hidden="1" x14ac:dyDescent="0.25">
      <c r="A1175" s="17">
        <v>1010243115</v>
      </c>
      <c r="B1175" s="14">
        <v>90322</v>
      </c>
      <c r="C1175" s="12" t="s">
        <v>3319</v>
      </c>
      <c r="D1175" s="12" t="s">
        <v>3324</v>
      </c>
      <c r="E1175" s="12" t="s">
        <v>934</v>
      </c>
      <c r="F1175" s="3" t="s">
        <v>933</v>
      </c>
      <c r="G1175" s="12" t="s">
        <v>932</v>
      </c>
      <c r="H1175" s="12" t="s">
        <v>949</v>
      </c>
      <c r="I1175" s="12" t="s">
        <v>948</v>
      </c>
      <c r="J1175" s="12" t="s">
        <v>931</v>
      </c>
      <c r="K1175" s="12" t="s">
        <v>930</v>
      </c>
      <c r="L1175" s="12" t="s">
        <v>929</v>
      </c>
      <c r="M1175" s="4">
        <v>5590357.3300000001</v>
      </c>
      <c r="N1175" s="4">
        <v>0</v>
      </c>
      <c r="O1175" s="4">
        <v>5590357.3300000001</v>
      </c>
      <c r="P1175" s="4">
        <v>1471146.33</v>
      </c>
      <c r="Q1175" s="4">
        <v>4119211</v>
      </c>
      <c r="R1175" s="68">
        <f t="shared" si="18"/>
        <v>0.73684216532899161</v>
      </c>
      <c r="S1175" s="3" t="s">
        <v>928</v>
      </c>
      <c r="T1175" s="12" t="s">
        <v>7128</v>
      </c>
      <c r="U1175" s="12" t="s">
        <v>3323</v>
      </c>
      <c r="V1175" s="12" t="s">
        <v>927</v>
      </c>
      <c r="W1175" s="12" t="s">
        <v>926</v>
      </c>
      <c r="X1175" s="12" t="s">
        <v>3322</v>
      </c>
      <c r="Y1175" s="12" t="s">
        <v>925</v>
      </c>
      <c r="Z1175" s="12" t="s">
        <v>984</v>
      </c>
      <c r="AA1175" s="12" t="s">
        <v>983</v>
      </c>
      <c r="AB1175" s="12" t="s">
        <v>3321</v>
      </c>
      <c r="AC1175" s="13">
        <v>48622</v>
      </c>
      <c r="AD1175" s="12" t="s">
        <v>3320</v>
      </c>
      <c r="AE1175" s="12" t="s">
        <v>7127</v>
      </c>
      <c r="AF1175" s="12" t="s">
        <v>7126</v>
      </c>
      <c r="AG1175" s="12" t="s">
        <v>7125</v>
      </c>
      <c r="AH1175" s="12"/>
      <c r="AI1175" s="12" t="s">
        <v>3319</v>
      </c>
      <c r="AJ1175" s="12" t="s">
        <v>943</v>
      </c>
      <c r="AK1175" s="12" t="s">
        <v>3318</v>
      </c>
      <c r="AL1175" s="12" t="s">
        <v>3317</v>
      </c>
    </row>
    <row r="1176" spans="1:38" hidden="1" x14ac:dyDescent="0.25">
      <c r="A1176" s="17">
        <v>1083005314</v>
      </c>
      <c r="B1176" s="14">
        <v>90422</v>
      </c>
      <c r="C1176" s="12" t="s">
        <v>3290</v>
      </c>
      <c r="D1176" s="12" t="s">
        <v>3316</v>
      </c>
      <c r="E1176" s="12" t="s">
        <v>934</v>
      </c>
      <c r="F1176" s="3" t="s">
        <v>933</v>
      </c>
      <c r="G1176" s="12" t="s">
        <v>932</v>
      </c>
      <c r="H1176" s="12" t="s">
        <v>949</v>
      </c>
      <c r="I1176" s="12" t="s">
        <v>948</v>
      </c>
      <c r="J1176" s="12" t="s">
        <v>931</v>
      </c>
      <c r="K1176" s="12" t="s">
        <v>930</v>
      </c>
      <c r="L1176" s="12" t="s">
        <v>929</v>
      </c>
      <c r="M1176" s="4">
        <v>19060531</v>
      </c>
      <c r="N1176" s="4">
        <v>0</v>
      </c>
      <c r="O1176" s="4">
        <v>19060531</v>
      </c>
      <c r="P1176" s="4">
        <v>10942157</v>
      </c>
      <c r="Q1176" s="4">
        <v>8118374</v>
      </c>
      <c r="R1176" s="68">
        <f t="shared" si="18"/>
        <v>0.42592590940934438</v>
      </c>
      <c r="S1176" s="3" t="s">
        <v>928</v>
      </c>
      <c r="T1176" s="12" t="s">
        <v>7124</v>
      </c>
      <c r="U1176" s="12" t="s">
        <v>3315</v>
      </c>
      <c r="V1176" s="12" t="s">
        <v>927</v>
      </c>
      <c r="W1176" s="12" t="s">
        <v>926</v>
      </c>
      <c r="X1176" s="12" t="s">
        <v>3314</v>
      </c>
      <c r="Y1176" s="12" t="s">
        <v>925</v>
      </c>
      <c r="Z1176" s="12" t="s">
        <v>1013</v>
      </c>
      <c r="AA1176" s="12" t="s">
        <v>1012</v>
      </c>
      <c r="AB1176" s="12" t="s">
        <v>1379</v>
      </c>
      <c r="AC1176" s="13">
        <v>16422</v>
      </c>
      <c r="AD1176" s="12" t="s">
        <v>3313</v>
      </c>
      <c r="AE1176" s="12" t="s">
        <v>7123</v>
      </c>
      <c r="AF1176" s="12" t="s">
        <v>7122</v>
      </c>
      <c r="AG1176" s="12" t="s">
        <v>7121</v>
      </c>
      <c r="AH1176" s="12"/>
      <c r="AI1176" s="12" t="s">
        <v>3290</v>
      </c>
      <c r="AJ1176" s="12" t="s">
        <v>1083</v>
      </c>
      <c r="AK1176" s="12" t="s">
        <v>1377</v>
      </c>
      <c r="AL1176" s="12" t="s">
        <v>3312</v>
      </c>
    </row>
    <row r="1177" spans="1:38" hidden="1" x14ac:dyDescent="0.25">
      <c r="A1177" s="17">
        <v>800170433</v>
      </c>
      <c r="B1177" s="14">
        <v>90522</v>
      </c>
      <c r="C1177" s="12" t="s">
        <v>3290</v>
      </c>
      <c r="D1177" s="12" t="s">
        <v>3311</v>
      </c>
      <c r="E1177" s="12" t="s">
        <v>934</v>
      </c>
      <c r="F1177" s="3" t="s">
        <v>933</v>
      </c>
      <c r="G1177" s="12" t="s">
        <v>932</v>
      </c>
      <c r="H1177" s="12" t="s">
        <v>967</v>
      </c>
      <c r="I1177" s="12" t="s">
        <v>966</v>
      </c>
      <c r="J1177" s="12" t="s">
        <v>931</v>
      </c>
      <c r="K1177" s="12" t="s">
        <v>930</v>
      </c>
      <c r="L1177" s="12" t="s">
        <v>929</v>
      </c>
      <c r="M1177" s="4">
        <v>5840.98</v>
      </c>
      <c r="N1177" s="4">
        <v>0</v>
      </c>
      <c r="O1177" s="4">
        <v>5840.98</v>
      </c>
      <c r="P1177" s="4">
        <v>0</v>
      </c>
      <c r="Q1177" s="4">
        <v>5840.98</v>
      </c>
      <c r="R1177" s="68">
        <f t="shared" si="18"/>
        <v>1</v>
      </c>
      <c r="S1177" s="3" t="s">
        <v>957</v>
      </c>
      <c r="T1177" s="12" t="s">
        <v>5989</v>
      </c>
      <c r="U1177" s="12" t="s">
        <v>956</v>
      </c>
      <c r="V1177" s="12" t="s">
        <v>927</v>
      </c>
      <c r="W1177" s="12" t="s">
        <v>955</v>
      </c>
      <c r="X1177" s="12" t="s">
        <v>954</v>
      </c>
      <c r="Y1177" s="12" t="s">
        <v>925</v>
      </c>
      <c r="Z1177" s="12" t="s">
        <v>953</v>
      </c>
      <c r="AA1177" s="12" t="s">
        <v>952</v>
      </c>
      <c r="AB1177" s="12" t="s">
        <v>936</v>
      </c>
      <c r="AC1177" s="13">
        <v>522</v>
      </c>
      <c r="AD1177" s="12" t="s">
        <v>3310</v>
      </c>
      <c r="AE1177" s="12" t="s">
        <v>3309</v>
      </c>
      <c r="AF1177" s="12" t="s">
        <v>3308</v>
      </c>
      <c r="AG1177" s="12" t="s">
        <v>3307</v>
      </c>
      <c r="AH1177" s="12"/>
      <c r="AI1177" s="12" t="s">
        <v>3290</v>
      </c>
      <c r="AJ1177" s="12" t="s">
        <v>3306</v>
      </c>
      <c r="AK1177" s="12" t="s">
        <v>3305</v>
      </c>
      <c r="AL1177" s="12" t="s">
        <v>3304</v>
      </c>
    </row>
    <row r="1178" spans="1:38" hidden="1" x14ac:dyDescent="0.25">
      <c r="A1178" s="17">
        <v>800170433</v>
      </c>
      <c r="B1178" s="14">
        <v>90622</v>
      </c>
      <c r="C1178" s="12" t="s">
        <v>3290</v>
      </c>
      <c r="D1178" s="12" t="s">
        <v>3299</v>
      </c>
      <c r="E1178" s="12" t="s">
        <v>934</v>
      </c>
      <c r="F1178" s="3" t="s">
        <v>933</v>
      </c>
      <c r="G1178" s="12" t="s">
        <v>932</v>
      </c>
      <c r="H1178" s="12" t="s">
        <v>977</v>
      </c>
      <c r="I1178" s="12" t="s">
        <v>976</v>
      </c>
      <c r="J1178" s="12" t="s">
        <v>931</v>
      </c>
      <c r="K1178" s="12" t="s">
        <v>930</v>
      </c>
      <c r="L1178" s="12" t="s">
        <v>929</v>
      </c>
      <c r="M1178" s="4">
        <v>2635938</v>
      </c>
      <c r="N1178" s="4">
        <v>0</v>
      </c>
      <c r="O1178" s="4">
        <v>2635938</v>
      </c>
      <c r="P1178" s="4">
        <v>0</v>
      </c>
      <c r="Q1178" s="4">
        <v>2635938</v>
      </c>
      <c r="R1178" s="68">
        <f t="shared" si="18"/>
        <v>1</v>
      </c>
      <c r="S1178" s="3" t="s">
        <v>957</v>
      </c>
      <c r="T1178" s="12" t="s">
        <v>5989</v>
      </c>
      <c r="U1178" s="12" t="s">
        <v>956</v>
      </c>
      <c r="V1178" s="12" t="s">
        <v>927</v>
      </c>
      <c r="W1178" s="12" t="s">
        <v>955</v>
      </c>
      <c r="X1178" s="12" t="s">
        <v>954</v>
      </c>
      <c r="Y1178" s="12" t="s">
        <v>925</v>
      </c>
      <c r="Z1178" s="12" t="s">
        <v>953</v>
      </c>
      <c r="AA1178" s="12" t="s">
        <v>952</v>
      </c>
      <c r="AB1178" s="12" t="s">
        <v>936</v>
      </c>
      <c r="AC1178" s="13">
        <v>522</v>
      </c>
      <c r="AD1178" s="12" t="s">
        <v>3298</v>
      </c>
      <c r="AE1178" s="12" t="s">
        <v>3297</v>
      </c>
      <c r="AF1178" s="12" t="s">
        <v>3296</v>
      </c>
      <c r="AG1178" s="12" t="s">
        <v>3295</v>
      </c>
      <c r="AH1178" s="12" t="s">
        <v>7120</v>
      </c>
      <c r="AI1178" s="12" t="s">
        <v>3290</v>
      </c>
      <c r="AJ1178" s="12" t="s">
        <v>950</v>
      </c>
      <c r="AK1178" s="12" t="s">
        <v>3252</v>
      </c>
      <c r="AL1178" s="12" t="s">
        <v>3294</v>
      </c>
    </row>
    <row r="1179" spans="1:38" hidden="1" x14ac:dyDescent="0.25">
      <c r="A1179" s="17">
        <v>800170433</v>
      </c>
      <c r="B1179" s="14">
        <v>90622</v>
      </c>
      <c r="C1179" s="12" t="s">
        <v>3290</v>
      </c>
      <c r="D1179" s="12" t="s">
        <v>3299</v>
      </c>
      <c r="E1179" s="12" t="s">
        <v>934</v>
      </c>
      <c r="F1179" s="3" t="s">
        <v>933</v>
      </c>
      <c r="G1179" s="12" t="s">
        <v>932</v>
      </c>
      <c r="H1179" s="12" t="s">
        <v>3303</v>
      </c>
      <c r="I1179" s="12" t="s">
        <v>3302</v>
      </c>
      <c r="J1179" s="12" t="s">
        <v>931</v>
      </c>
      <c r="K1179" s="12" t="s">
        <v>930</v>
      </c>
      <c r="L1179" s="12" t="s">
        <v>929</v>
      </c>
      <c r="M1179" s="4">
        <v>4179133</v>
      </c>
      <c r="N1179" s="4">
        <v>0</v>
      </c>
      <c r="O1179" s="4">
        <v>4179133</v>
      </c>
      <c r="P1179" s="4">
        <v>0</v>
      </c>
      <c r="Q1179" s="4">
        <v>4179133</v>
      </c>
      <c r="R1179" s="68">
        <f t="shared" si="18"/>
        <v>1</v>
      </c>
      <c r="S1179" s="3" t="s">
        <v>957</v>
      </c>
      <c r="T1179" s="12" t="s">
        <v>5989</v>
      </c>
      <c r="U1179" s="12" t="s">
        <v>956</v>
      </c>
      <c r="V1179" s="12" t="s">
        <v>927</v>
      </c>
      <c r="W1179" s="12" t="s">
        <v>955</v>
      </c>
      <c r="X1179" s="12" t="s">
        <v>954</v>
      </c>
      <c r="Y1179" s="12" t="s">
        <v>925</v>
      </c>
      <c r="Z1179" s="12" t="s">
        <v>953</v>
      </c>
      <c r="AA1179" s="12" t="s">
        <v>952</v>
      </c>
      <c r="AB1179" s="12" t="s">
        <v>936</v>
      </c>
      <c r="AC1179" s="13">
        <v>522</v>
      </c>
      <c r="AD1179" s="12" t="s">
        <v>3298</v>
      </c>
      <c r="AE1179" s="12" t="s">
        <v>3297</v>
      </c>
      <c r="AF1179" s="12" t="s">
        <v>3296</v>
      </c>
      <c r="AG1179" s="12" t="s">
        <v>3295</v>
      </c>
      <c r="AH1179" s="12" t="s">
        <v>7120</v>
      </c>
      <c r="AI1179" s="12" t="s">
        <v>3290</v>
      </c>
      <c r="AJ1179" s="12" t="s">
        <v>950</v>
      </c>
      <c r="AK1179" s="12" t="s">
        <v>3252</v>
      </c>
      <c r="AL1179" s="12" t="s">
        <v>3294</v>
      </c>
    </row>
    <row r="1180" spans="1:38" hidden="1" x14ac:dyDescent="0.25">
      <c r="A1180" s="17">
        <v>800170433</v>
      </c>
      <c r="B1180" s="14">
        <v>90622</v>
      </c>
      <c r="C1180" s="12" t="s">
        <v>3290</v>
      </c>
      <c r="D1180" s="12" t="s">
        <v>3299</v>
      </c>
      <c r="E1180" s="12" t="s">
        <v>934</v>
      </c>
      <c r="F1180" s="3" t="s">
        <v>933</v>
      </c>
      <c r="G1180" s="12" t="s">
        <v>932</v>
      </c>
      <c r="H1180" s="12" t="s">
        <v>3301</v>
      </c>
      <c r="I1180" s="12" t="s">
        <v>3300</v>
      </c>
      <c r="J1180" s="12" t="s">
        <v>931</v>
      </c>
      <c r="K1180" s="12" t="s">
        <v>930</v>
      </c>
      <c r="L1180" s="12" t="s">
        <v>929</v>
      </c>
      <c r="M1180" s="4">
        <v>4008846</v>
      </c>
      <c r="N1180" s="4">
        <v>0</v>
      </c>
      <c r="O1180" s="4">
        <v>4008846</v>
      </c>
      <c r="P1180" s="4">
        <v>0</v>
      </c>
      <c r="Q1180" s="4">
        <v>4008846</v>
      </c>
      <c r="R1180" s="68">
        <f t="shared" si="18"/>
        <v>1</v>
      </c>
      <c r="S1180" s="3" t="s">
        <v>957</v>
      </c>
      <c r="T1180" s="12" t="s">
        <v>5989</v>
      </c>
      <c r="U1180" s="12" t="s">
        <v>956</v>
      </c>
      <c r="V1180" s="12" t="s">
        <v>927</v>
      </c>
      <c r="W1180" s="12" t="s">
        <v>955</v>
      </c>
      <c r="X1180" s="12" t="s">
        <v>954</v>
      </c>
      <c r="Y1180" s="12" t="s">
        <v>925</v>
      </c>
      <c r="Z1180" s="12" t="s">
        <v>953</v>
      </c>
      <c r="AA1180" s="12" t="s">
        <v>952</v>
      </c>
      <c r="AB1180" s="12" t="s">
        <v>936</v>
      </c>
      <c r="AC1180" s="13">
        <v>522</v>
      </c>
      <c r="AD1180" s="12" t="s">
        <v>3298</v>
      </c>
      <c r="AE1180" s="12" t="s">
        <v>3297</v>
      </c>
      <c r="AF1180" s="12" t="s">
        <v>3296</v>
      </c>
      <c r="AG1180" s="12" t="s">
        <v>3295</v>
      </c>
      <c r="AH1180" s="12" t="s">
        <v>7120</v>
      </c>
      <c r="AI1180" s="12" t="s">
        <v>3290</v>
      </c>
      <c r="AJ1180" s="12" t="s">
        <v>950</v>
      </c>
      <c r="AK1180" s="12" t="s">
        <v>3252</v>
      </c>
      <c r="AL1180" s="12" t="s">
        <v>3294</v>
      </c>
    </row>
    <row r="1181" spans="1:38" hidden="1" x14ac:dyDescent="0.25">
      <c r="A1181" s="17">
        <v>800170433</v>
      </c>
      <c r="B1181" s="14">
        <v>90622</v>
      </c>
      <c r="C1181" s="12" t="s">
        <v>3290</v>
      </c>
      <c r="D1181" s="12" t="s">
        <v>3299</v>
      </c>
      <c r="E1181" s="12" t="s">
        <v>934</v>
      </c>
      <c r="F1181" s="3" t="s">
        <v>933</v>
      </c>
      <c r="G1181" s="12" t="s">
        <v>932</v>
      </c>
      <c r="H1181" s="12" t="s">
        <v>938</v>
      </c>
      <c r="I1181" s="12" t="s">
        <v>937</v>
      </c>
      <c r="J1181" s="12" t="s">
        <v>931</v>
      </c>
      <c r="K1181" s="12" t="s">
        <v>930</v>
      </c>
      <c r="L1181" s="12" t="s">
        <v>929</v>
      </c>
      <c r="M1181" s="4">
        <v>4141918</v>
      </c>
      <c r="N1181" s="4">
        <v>0</v>
      </c>
      <c r="O1181" s="4">
        <v>4141918</v>
      </c>
      <c r="P1181" s="4">
        <v>0</v>
      </c>
      <c r="Q1181" s="4">
        <v>4141918</v>
      </c>
      <c r="R1181" s="68">
        <f t="shared" si="18"/>
        <v>1</v>
      </c>
      <c r="S1181" s="3" t="s">
        <v>957</v>
      </c>
      <c r="T1181" s="12" t="s">
        <v>5989</v>
      </c>
      <c r="U1181" s="12" t="s">
        <v>956</v>
      </c>
      <c r="V1181" s="12" t="s">
        <v>927</v>
      </c>
      <c r="W1181" s="12" t="s">
        <v>955</v>
      </c>
      <c r="X1181" s="12" t="s">
        <v>954</v>
      </c>
      <c r="Y1181" s="12" t="s">
        <v>925</v>
      </c>
      <c r="Z1181" s="12" t="s">
        <v>953</v>
      </c>
      <c r="AA1181" s="12" t="s">
        <v>952</v>
      </c>
      <c r="AB1181" s="12" t="s">
        <v>936</v>
      </c>
      <c r="AC1181" s="13">
        <v>522</v>
      </c>
      <c r="AD1181" s="12" t="s">
        <v>3298</v>
      </c>
      <c r="AE1181" s="12" t="s">
        <v>3297</v>
      </c>
      <c r="AF1181" s="12" t="s">
        <v>3296</v>
      </c>
      <c r="AG1181" s="12" t="s">
        <v>3295</v>
      </c>
      <c r="AH1181" s="12" t="s">
        <v>7120</v>
      </c>
      <c r="AI1181" s="12" t="s">
        <v>3290</v>
      </c>
      <c r="AJ1181" s="12" t="s">
        <v>950</v>
      </c>
      <c r="AK1181" s="12" t="s">
        <v>3252</v>
      </c>
      <c r="AL1181" s="12" t="s">
        <v>3294</v>
      </c>
    </row>
    <row r="1182" spans="1:38" hidden="1" x14ac:dyDescent="0.25">
      <c r="A1182" s="17">
        <v>800170433</v>
      </c>
      <c r="B1182" s="14">
        <v>90622</v>
      </c>
      <c r="C1182" s="12" t="s">
        <v>3290</v>
      </c>
      <c r="D1182" s="12" t="s">
        <v>3299</v>
      </c>
      <c r="E1182" s="12" t="s">
        <v>934</v>
      </c>
      <c r="F1182" s="3" t="s">
        <v>933</v>
      </c>
      <c r="G1182" s="12" t="s">
        <v>932</v>
      </c>
      <c r="H1182" s="12" t="s">
        <v>971</v>
      </c>
      <c r="I1182" s="12" t="s">
        <v>970</v>
      </c>
      <c r="J1182" s="12" t="s">
        <v>931</v>
      </c>
      <c r="K1182" s="12" t="s">
        <v>930</v>
      </c>
      <c r="L1182" s="12" t="s">
        <v>929</v>
      </c>
      <c r="M1182" s="4">
        <v>13076623</v>
      </c>
      <c r="N1182" s="4">
        <v>-1492453</v>
      </c>
      <c r="O1182" s="4">
        <v>11584170</v>
      </c>
      <c r="P1182" s="4">
        <v>0</v>
      </c>
      <c r="Q1182" s="4">
        <v>11584170</v>
      </c>
      <c r="R1182" s="68">
        <f t="shared" si="18"/>
        <v>1</v>
      </c>
      <c r="S1182" s="3" t="s">
        <v>957</v>
      </c>
      <c r="T1182" s="12" t="s">
        <v>5989</v>
      </c>
      <c r="U1182" s="12" t="s">
        <v>956</v>
      </c>
      <c r="V1182" s="12" t="s">
        <v>927</v>
      </c>
      <c r="W1182" s="12" t="s">
        <v>955</v>
      </c>
      <c r="X1182" s="12" t="s">
        <v>954</v>
      </c>
      <c r="Y1182" s="12" t="s">
        <v>925</v>
      </c>
      <c r="Z1182" s="12" t="s">
        <v>953</v>
      </c>
      <c r="AA1182" s="12" t="s">
        <v>952</v>
      </c>
      <c r="AB1182" s="12" t="s">
        <v>936</v>
      </c>
      <c r="AC1182" s="13">
        <v>522</v>
      </c>
      <c r="AD1182" s="12" t="s">
        <v>3298</v>
      </c>
      <c r="AE1182" s="12" t="s">
        <v>3297</v>
      </c>
      <c r="AF1182" s="12" t="s">
        <v>3296</v>
      </c>
      <c r="AG1182" s="12" t="s">
        <v>3295</v>
      </c>
      <c r="AH1182" s="12" t="s">
        <v>7120</v>
      </c>
      <c r="AI1182" s="12" t="s">
        <v>3290</v>
      </c>
      <c r="AJ1182" s="12" t="s">
        <v>950</v>
      </c>
      <c r="AK1182" s="12" t="s">
        <v>3252</v>
      </c>
      <c r="AL1182" s="12" t="s">
        <v>3294</v>
      </c>
    </row>
    <row r="1183" spans="1:38" hidden="1" x14ac:dyDescent="0.25">
      <c r="A1183" s="17">
        <v>800170433</v>
      </c>
      <c r="B1183" s="14">
        <v>90622</v>
      </c>
      <c r="C1183" s="12" t="s">
        <v>3290</v>
      </c>
      <c r="D1183" s="12" t="s">
        <v>3299</v>
      </c>
      <c r="E1183" s="12" t="s">
        <v>934</v>
      </c>
      <c r="F1183" s="3" t="s">
        <v>933</v>
      </c>
      <c r="G1183" s="12" t="s">
        <v>932</v>
      </c>
      <c r="H1183" s="12" t="s">
        <v>969</v>
      </c>
      <c r="I1183" s="12" t="s">
        <v>968</v>
      </c>
      <c r="J1183" s="12" t="s">
        <v>931</v>
      </c>
      <c r="K1183" s="12" t="s">
        <v>930</v>
      </c>
      <c r="L1183" s="12" t="s">
        <v>929</v>
      </c>
      <c r="M1183" s="4">
        <v>5870009</v>
      </c>
      <c r="N1183" s="4">
        <v>0</v>
      </c>
      <c r="O1183" s="4">
        <v>5870009</v>
      </c>
      <c r="P1183" s="4">
        <v>0</v>
      </c>
      <c r="Q1183" s="4">
        <v>5870009</v>
      </c>
      <c r="R1183" s="68">
        <f t="shared" si="18"/>
        <v>1</v>
      </c>
      <c r="S1183" s="3" t="s">
        <v>957</v>
      </c>
      <c r="T1183" s="12" t="s">
        <v>5989</v>
      </c>
      <c r="U1183" s="12" t="s">
        <v>956</v>
      </c>
      <c r="V1183" s="12" t="s">
        <v>927</v>
      </c>
      <c r="W1183" s="12" t="s">
        <v>955</v>
      </c>
      <c r="X1183" s="12" t="s">
        <v>954</v>
      </c>
      <c r="Y1183" s="12" t="s">
        <v>925</v>
      </c>
      <c r="Z1183" s="12" t="s">
        <v>953</v>
      </c>
      <c r="AA1183" s="12" t="s">
        <v>952</v>
      </c>
      <c r="AB1183" s="12" t="s">
        <v>936</v>
      </c>
      <c r="AC1183" s="13">
        <v>522</v>
      </c>
      <c r="AD1183" s="12" t="s">
        <v>3298</v>
      </c>
      <c r="AE1183" s="12" t="s">
        <v>3297</v>
      </c>
      <c r="AF1183" s="12" t="s">
        <v>3296</v>
      </c>
      <c r="AG1183" s="12" t="s">
        <v>3295</v>
      </c>
      <c r="AH1183" s="12" t="s">
        <v>7120</v>
      </c>
      <c r="AI1183" s="12" t="s">
        <v>3290</v>
      </c>
      <c r="AJ1183" s="12" t="s">
        <v>950</v>
      </c>
      <c r="AK1183" s="12" t="s">
        <v>3252</v>
      </c>
      <c r="AL1183" s="12" t="s">
        <v>3294</v>
      </c>
    </row>
    <row r="1184" spans="1:38" hidden="1" x14ac:dyDescent="0.25">
      <c r="A1184" s="17">
        <v>800170433</v>
      </c>
      <c r="B1184" s="14">
        <v>90622</v>
      </c>
      <c r="C1184" s="12" t="s">
        <v>3290</v>
      </c>
      <c r="D1184" s="12" t="s">
        <v>3299</v>
      </c>
      <c r="E1184" s="12" t="s">
        <v>934</v>
      </c>
      <c r="F1184" s="3" t="s">
        <v>933</v>
      </c>
      <c r="G1184" s="12" t="s">
        <v>932</v>
      </c>
      <c r="H1184" s="12" t="s">
        <v>967</v>
      </c>
      <c r="I1184" s="12" t="s">
        <v>966</v>
      </c>
      <c r="J1184" s="12" t="s">
        <v>931</v>
      </c>
      <c r="K1184" s="12" t="s">
        <v>930</v>
      </c>
      <c r="L1184" s="12" t="s">
        <v>929</v>
      </c>
      <c r="M1184" s="4">
        <v>912647396</v>
      </c>
      <c r="N1184" s="4">
        <v>0</v>
      </c>
      <c r="O1184" s="4">
        <v>912647396</v>
      </c>
      <c r="P1184" s="4">
        <v>0</v>
      </c>
      <c r="Q1184" s="4">
        <v>912647396</v>
      </c>
      <c r="R1184" s="68">
        <f t="shared" si="18"/>
        <v>1</v>
      </c>
      <c r="S1184" s="3" t="s">
        <v>957</v>
      </c>
      <c r="T1184" s="12" t="s">
        <v>5989</v>
      </c>
      <c r="U1184" s="12" t="s">
        <v>956</v>
      </c>
      <c r="V1184" s="12" t="s">
        <v>927</v>
      </c>
      <c r="W1184" s="12" t="s">
        <v>955</v>
      </c>
      <c r="X1184" s="12" t="s">
        <v>954</v>
      </c>
      <c r="Y1184" s="12" t="s">
        <v>925</v>
      </c>
      <c r="Z1184" s="12" t="s">
        <v>953</v>
      </c>
      <c r="AA1184" s="12" t="s">
        <v>952</v>
      </c>
      <c r="AB1184" s="12" t="s">
        <v>936</v>
      </c>
      <c r="AC1184" s="13">
        <v>522</v>
      </c>
      <c r="AD1184" s="12" t="s">
        <v>3298</v>
      </c>
      <c r="AE1184" s="12" t="s">
        <v>3297</v>
      </c>
      <c r="AF1184" s="12" t="s">
        <v>3296</v>
      </c>
      <c r="AG1184" s="12" t="s">
        <v>3295</v>
      </c>
      <c r="AH1184" s="12" t="s">
        <v>7120</v>
      </c>
      <c r="AI1184" s="12" t="s">
        <v>3290</v>
      </c>
      <c r="AJ1184" s="12" t="s">
        <v>950</v>
      </c>
      <c r="AK1184" s="12" t="s">
        <v>3252</v>
      </c>
      <c r="AL1184" s="12" t="s">
        <v>3294</v>
      </c>
    </row>
    <row r="1185" spans="1:38" hidden="1" x14ac:dyDescent="0.25">
      <c r="A1185" s="17">
        <v>800170433</v>
      </c>
      <c r="B1185" s="14">
        <v>90622</v>
      </c>
      <c r="C1185" s="12" t="s">
        <v>3290</v>
      </c>
      <c r="D1185" s="12" t="s">
        <v>3299</v>
      </c>
      <c r="E1185" s="12" t="s">
        <v>934</v>
      </c>
      <c r="F1185" s="3" t="s">
        <v>933</v>
      </c>
      <c r="G1185" s="12" t="s">
        <v>932</v>
      </c>
      <c r="H1185" s="12" t="s">
        <v>965</v>
      </c>
      <c r="I1185" s="12" t="s">
        <v>964</v>
      </c>
      <c r="J1185" s="12" t="s">
        <v>931</v>
      </c>
      <c r="K1185" s="12" t="s">
        <v>930</v>
      </c>
      <c r="L1185" s="12" t="s">
        <v>929</v>
      </c>
      <c r="M1185" s="4">
        <v>19778516</v>
      </c>
      <c r="N1185" s="4">
        <v>0</v>
      </c>
      <c r="O1185" s="4">
        <v>19778516</v>
      </c>
      <c r="P1185" s="4">
        <v>0</v>
      </c>
      <c r="Q1185" s="4">
        <v>19778516</v>
      </c>
      <c r="R1185" s="68">
        <f t="shared" si="18"/>
        <v>1</v>
      </c>
      <c r="S1185" s="3" t="s">
        <v>957</v>
      </c>
      <c r="T1185" s="12" t="s">
        <v>5989</v>
      </c>
      <c r="U1185" s="12" t="s">
        <v>956</v>
      </c>
      <c r="V1185" s="12" t="s">
        <v>927</v>
      </c>
      <c r="W1185" s="12" t="s">
        <v>955</v>
      </c>
      <c r="X1185" s="12" t="s">
        <v>954</v>
      </c>
      <c r="Y1185" s="12" t="s">
        <v>925</v>
      </c>
      <c r="Z1185" s="12" t="s">
        <v>953</v>
      </c>
      <c r="AA1185" s="12" t="s">
        <v>952</v>
      </c>
      <c r="AB1185" s="12" t="s">
        <v>936</v>
      </c>
      <c r="AC1185" s="13">
        <v>522</v>
      </c>
      <c r="AD1185" s="12" t="s">
        <v>3298</v>
      </c>
      <c r="AE1185" s="12" t="s">
        <v>3297</v>
      </c>
      <c r="AF1185" s="12" t="s">
        <v>3296</v>
      </c>
      <c r="AG1185" s="12" t="s">
        <v>3295</v>
      </c>
      <c r="AH1185" s="12" t="s">
        <v>7120</v>
      </c>
      <c r="AI1185" s="12" t="s">
        <v>3290</v>
      </c>
      <c r="AJ1185" s="12" t="s">
        <v>950</v>
      </c>
      <c r="AK1185" s="12" t="s">
        <v>3252</v>
      </c>
      <c r="AL1185" s="12" t="s">
        <v>3294</v>
      </c>
    </row>
    <row r="1186" spans="1:38" hidden="1" x14ac:dyDescent="0.25">
      <c r="A1186" s="17">
        <v>800170433</v>
      </c>
      <c r="B1186" s="14">
        <v>90622</v>
      </c>
      <c r="C1186" s="12" t="s">
        <v>3290</v>
      </c>
      <c r="D1186" s="12" t="s">
        <v>3299</v>
      </c>
      <c r="E1186" s="12" t="s">
        <v>934</v>
      </c>
      <c r="F1186" s="3" t="s">
        <v>933</v>
      </c>
      <c r="G1186" s="12" t="s">
        <v>932</v>
      </c>
      <c r="H1186" s="12" t="s">
        <v>963</v>
      </c>
      <c r="I1186" s="12" t="s">
        <v>962</v>
      </c>
      <c r="J1186" s="12" t="s">
        <v>931</v>
      </c>
      <c r="K1186" s="12" t="s">
        <v>930</v>
      </c>
      <c r="L1186" s="12" t="s">
        <v>929</v>
      </c>
      <c r="M1186" s="4">
        <v>52028271</v>
      </c>
      <c r="N1186" s="4">
        <v>0</v>
      </c>
      <c r="O1186" s="4">
        <v>52028271</v>
      </c>
      <c r="P1186" s="4">
        <v>0</v>
      </c>
      <c r="Q1186" s="4">
        <v>52028271</v>
      </c>
      <c r="R1186" s="68">
        <f t="shared" si="18"/>
        <v>1</v>
      </c>
      <c r="S1186" s="3" t="s">
        <v>957</v>
      </c>
      <c r="T1186" s="12" t="s">
        <v>5989</v>
      </c>
      <c r="U1186" s="12" t="s">
        <v>956</v>
      </c>
      <c r="V1186" s="12" t="s">
        <v>927</v>
      </c>
      <c r="W1186" s="12" t="s">
        <v>955</v>
      </c>
      <c r="X1186" s="12" t="s">
        <v>954</v>
      </c>
      <c r="Y1186" s="12" t="s">
        <v>925</v>
      </c>
      <c r="Z1186" s="12" t="s">
        <v>953</v>
      </c>
      <c r="AA1186" s="12" t="s">
        <v>952</v>
      </c>
      <c r="AB1186" s="12" t="s">
        <v>936</v>
      </c>
      <c r="AC1186" s="13">
        <v>522</v>
      </c>
      <c r="AD1186" s="12" t="s">
        <v>3298</v>
      </c>
      <c r="AE1186" s="12" t="s">
        <v>3297</v>
      </c>
      <c r="AF1186" s="12" t="s">
        <v>3296</v>
      </c>
      <c r="AG1186" s="12" t="s">
        <v>3295</v>
      </c>
      <c r="AH1186" s="12" t="s">
        <v>7120</v>
      </c>
      <c r="AI1186" s="12" t="s">
        <v>3290</v>
      </c>
      <c r="AJ1186" s="12" t="s">
        <v>950</v>
      </c>
      <c r="AK1186" s="12" t="s">
        <v>3252</v>
      </c>
      <c r="AL1186" s="12" t="s">
        <v>3294</v>
      </c>
    </row>
    <row r="1187" spans="1:38" hidden="1" x14ac:dyDescent="0.25">
      <c r="A1187" s="17">
        <v>800170433</v>
      </c>
      <c r="B1187" s="14">
        <v>90622</v>
      </c>
      <c r="C1187" s="12" t="s">
        <v>3290</v>
      </c>
      <c r="D1187" s="12" t="s">
        <v>3299</v>
      </c>
      <c r="E1187" s="12" t="s">
        <v>934</v>
      </c>
      <c r="F1187" s="3" t="s">
        <v>933</v>
      </c>
      <c r="G1187" s="12" t="s">
        <v>932</v>
      </c>
      <c r="H1187" s="12" t="s">
        <v>940</v>
      </c>
      <c r="I1187" s="12" t="s">
        <v>939</v>
      </c>
      <c r="J1187" s="12" t="s">
        <v>931</v>
      </c>
      <c r="K1187" s="12" t="s">
        <v>930</v>
      </c>
      <c r="L1187" s="12" t="s">
        <v>929</v>
      </c>
      <c r="M1187" s="4">
        <v>33271324</v>
      </c>
      <c r="N1187" s="4">
        <v>0</v>
      </c>
      <c r="O1187" s="4">
        <v>33271324</v>
      </c>
      <c r="P1187" s="4">
        <v>0</v>
      </c>
      <c r="Q1187" s="4">
        <v>33271324</v>
      </c>
      <c r="R1187" s="68">
        <f t="shared" si="18"/>
        <v>1</v>
      </c>
      <c r="S1187" s="3" t="s">
        <v>957</v>
      </c>
      <c r="T1187" s="12" t="s">
        <v>5989</v>
      </c>
      <c r="U1187" s="12" t="s">
        <v>956</v>
      </c>
      <c r="V1187" s="12" t="s">
        <v>927</v>
      </c>
      <c r="W1187" s="12" t="s">
        <v>955</v>
      </c>
      <c r="X1187" s="12" t="s">
        <v>954</v>
      </c>
      <c r="Y1187" s="12" t="s">
        <v>925</v>
      </c>
      <c r="Z1187" s="12" t="s">
        <v>953</v>
      </c>
      <c r="AA1187" s="12" t="s">
        <v>952</v>
      </c>
      <c r="AB1187" s="12" t="s">
        <v>936</v>
      </c>
      <c r="AC1187" s="13">
        <v>522</v>
      </c>
      <c r="AD1187" s="12" t="s">
        <v>3298</v>
      </c>
      <c r="AE1187" s="12" t="s">
        <v>3297</v>
      </c>
      <c r="AF1187" s="12" t="s">
        <v>3296</v>
      </c>
      <c r="AG1187" s="12" t="s">
        <v>3295</v>
      </c>
      <c r="AH1187" s="12" t="s">
        <v>7120</v>
      </c>
      <c r="AI1187" s="12" t="s">
        <v>3290</v>
      </c>
      <c r="AJ1187" s="12" t="s">
        <v>950</v>
      </c>
      <c r="AK1187" s="12" t="s">
        <v>3252</v>
      </c>
      <c r="AL1187" s="12" t="s">
        <v>3294</v>
      </c>
    </row>
    <row r="1188" spans="1:38" hidden="1" x14ac:dyDescent="0.25">
      <c r="A1188" s="17">
        <v>800170433</v>
      </c>
      <c r="B1188" s="14">
        <v>90622</v>
      </c>
      <c r="C1188" s="12" t="s">
        <v>3290</v>
      </c>
      <c r="D1188" s="12" t="s">
        <v>3299</v>
      </c>
      <c r="E1188" s="12" t="s">
        <v>934</v>
      </c>
      <c r="F1188" s="3" t="s">
        <v>933</v>
      </c>
      <c r="G1188" s="12" t="s">
        <v>932</v>
      </c>
      <c r="H1188" s="12" t="s">
        <v>961</v>
      </c>
      <c r="I1188" s="12" t="s">
        <v>960</v>
      </c>
      <c r="J1188" s="12" t="s">
        <v>931</v>
      </c>
      <c r="K1188" s="12" t="s">
        <v>930</v>
      </c>
      <c r="L1188" s="12" t="s">
        <v>929</v>
      </c>
      <c r="M1188" s="4">
        <v>46930362</v>
      </c>
      <c r="N1188" s="4">
        <v>0</v>
      </c>
      <c r="O1188" s="4">
        <v>46930362</v>
      </c>
      <c r="P1188" s="4">
        <v>0</v>
      </c>
      <c r="Q1188" s="4">
        <v>46930362</v>
      </c>
      <c r="R1188" s="68">
        <f t="shared" si="18"/>
        <v>1</v>
      </c>
      <c r="S1188" s="3" t="s">
        <v>957</v>
      </c>
      <c r="T1188" s="12" t="s">
        <v>5989</v>
      </c>
      <c r="U1188" s="12" t="s">
        <v>956</v>
      </c>
      <c r="V1188" s="12" t="s">
        <v>927</v>
      </c>
      <c r="W1188" s="12" t="s">
        <v>955</v>
      </c>
      <c r="X1188" s="12" t="s">
        <v>954</v>
      </c>
      <c r="Y1188" s="12" t="s">
        <v>925</v>
      </c>
      <c r="Z1188" s="12" t="s">
        <v>953</v>
      </c>
      <c r="AA1188" s="12" t="s">
        <v>952</v>
      </c>
      <c r="AB1188" s="12" t="s">
        <v>936</v>
      </c>
      <c r="AC1188" s="13">
        <v>522</v>
      </c>
      <c r="AD1188" s="12" t="s">
        <v>3298</v>
      </c>
      <c r="AE1188" s="12" t="s">
        <v>3297</v>
      </c>
      <c r="AF1188" s="12" t="s">
        <v>3296</v>
      </c>
      <c r="AG1188" s="12" t="s">
        <v>3295</v>
      </c>
      <c r="AH1188" s="12" t="s">
        <v>7120</v>
      </c>
      <c r="AI1188" s="12" t="s">
        <v>3290</v>
      </c>
      <c r="AJ1188" s="12" t="s">
        <v>950</v>
      </c>
      <c r="AK1188" s="12" t="s">
        <v>3252</v>
      </c>
      <c r="AL1188" s="12" t="s">
        <v>3294</v>
      </c>
    </row>
    <row r="1189" spans="1:38" hidden="1" x14ac:dyDescent="0.25">
      <c r="A1189" s="17">
        <v>800170433</v>
      </c>
      <c r="B1189" s="14">
        <v>90622</v>
      </c>
      <c r="C1189" s="12" t="s">
        <v>3290</v>
      </c>
      <c r="D1189" s="12" t="s">
        <v>3299</v>
      </c>
      <c r="E1189" s="12" t="s">
        <v>934</v>
      </c>
      <c r="F1189" s="3" t="s">
        <v>933</v>
      </c>
      <c r="G1189" s="12" t="s">
        <v>932</v>
      </c>
      <c r="H1189" s="12" t="s">
        <v>959</v>
      </c>
      <c r="I1189" s="12" t="s">
        <v>958</v>
      </c>
      <c r="J1189" s="12" t="s">
        <v>931</v>
      </c>
      <c r="K1189" s="12" t="s">
        <v>930</v>
      </c>
      <c r="L1189" s="12" t="s">
        <v>929</v>
      </c>
      <c r="M1189" s="4">
        <v>117823667</v>
      </c>
      <c r="N1189" s="4">
        <v>0</v>
      </c>
      <c r="O1189" s="4">
        <v>117823667</v>
      </c>
      <c r="P1189" s="4">
        <v>0</v>
      </c>
      <c r="Q1189" s="4">
        <v>117823667</v>
      </c>
      <c r="R1189" s="68">
        <f t="shared" si="18"/>
        <v>1</v>
      </c>
      <c r="S1189" s="3" t="s">
        <v>957</v>
      </c>
      <c r="T1189" s="12" t="s">
        <v>5989</v>
      </c>
      <c r="U1189" s="12" t="s">
        <v>956</v>
      </c>
      <c r="V1189" s="12" t="s">
        <v>927</v>
      </c>
      <c r="W1189" s="12" t="s">
        <v>955</v>
      </c>
      <c r="X1189" s="12" t="s">
        <v>954</v>
      </c>
      <c r="Y1189" s="12" t="s">
        <v>925</v>
      </c>
      <c r="Z1189" s="12" t="s">
        <v>953</v>
      </c>
      <c r="AA1189" s="12" t="s">
        <v>952</v>
      </c>
      <c r="AB1189" s="12" t="s">
        <v>936</v>
      </c>
      <c r="AC1189" s="13">
        <v>522</v>
      </c>
      <c r="AD1189" s="12" t="s">
        <v>3298</v>
      </c>
      <c r="AE1189" s="12" t="s">
        <v>3297</v>
      </c>
      <c r="AF1189" s="12" t="s">
        <v>3296</v>
      </c>
      <c r="AG1189" s="12" t="s">
        <v>3295</v>
      </c>
      <c r="AH1189" s="12" t="s">
        <v>7120</v>
      </c>
      <c r="AI1189" s="12" t="s">
        <v>3290</v>
      </c>
      <c r="AJ1189" s="12" t="s">
        <v>950</v>
      </c>
      <c r="AK1189" s="12" t="s">
        <v>3252</v>
      </c>
      <c r="AL1189" s="12" t="s">
        <v>3294</v>
      </c>
    </row>
    <row r="1190" spans="1:38" hidden="1" x14ac:dyDescent="0.25">
      <c r="A1190" s="17">
        <v>800170433</v>
      </c>
      <c r="B1190" s="14">
        <v>90622</v>
      </c>
      <c r="C1190" s="12" t="s">
        <v>3290</v>
      </c>
      <c r="D1190" s="12" t="s">
        <v>3299</v>
      </c>
      <c r="E1190" s="12" t="s">
        <v>934</v>
      </c>
      <c r="F1190" s="3" t="s">
        <v>933</v>
      </c>
      <c r="G1190" s="12" t="s">
        <v>932</v>
      </c>
      <c r="H1190" s="12" t="s">
        <v>973</v>
      </c>
      <c r="I1190" s="12" t="s">
        <v>972</v>
      </c>
      <c r="J1190" s="12" t="s">
        <v>931</v>
      </c>
      <c r="K1190" s="12" t="s">
        <v>930</v>
      </c>
      <c r="L1190" s="12" t="s">
        <v>929</v>
      </c>
      <c r="M1190" s="4">
        <v>9267793</v>
      </c>
      <c r="N1190" s="4">
        <v>0</v>
      </c>
      <c r="O1190" s="4">
        <v>9267793</v>
      </c>
      <c r="P1190" s="4">
        <v>0</v>
      </c>
      <c r="Q1190" s="4">
        <v>9267793</v>
      </c>
      <c r="R1190" s="68">
        <f t="shared" si="18"/>
        <v>1</v>
      </c>
      <c r="S1190" s="3" t="s">
        <v>957</v>
      </c>
      <c r="T1190" s="12" t="s">
        <v>5989</v>
      </c>
      <c r="U1190" s="12" t="s">
        <v>956</v>
      </c>
      <c r="V1190" s="12" t="s">
        <v>927</v>
      </c>
      <c r="W1190" s="12" t="s">
        <v>955</v>
      </c>
      <c r="X1190" s="12" t="s">
        <v>954</v>
      </c>
      <c r="Y1190" s="12" t="s">
        <v>925</v>
      </c>
      <c r="Z1190" s="12" t="s">
        <v>953</v>
      </c>
      <c r="AA1190" s="12" t="s">
        <v>952</v>
      </c>
      <c r="AB1190" s="12" t="s">
        <v>936</v>
      </c>
      <c r="AC1190" s="13">
        <v>522</v>
      </c>
      <c r="AD1190" s="12" t="s">
        <v>3298</v>
      </c>
      <c r="AE1190" s="12" t="s">
        <v>3297</v>
      </c>
      <c r="AF1190" s="12" t="s">
        <v>3296</v>
      </c>
      <c r="AG1190" s="12" t="s">
        <v>3295</v>
      </c>
      <c r="AH1190" s="12" t="s">
        <v>7120</v>
      </c>
      <c r="AI1190" s="12" t="s">
        <v>3290</v>
      </c>
      <c r="AJ1190" s="12" t="s">
        <v>950</v>
      </c>
      <c r="AK1190" s="12" t="s">
        <v>3252</v>
      </c>
      <c r="AL1190" s="12" t="s">
        <v>3294</v>
      </c>
    </row>
    <row r="1191" spans="1:38" hidden="1" x14ac:dyDescent="0.25">
      <c r="A1191" s="17">
        <v>1083009524</v>
      </c>
      <c r="B1191" s="14">
        <v>90722</v>
      </c>
      <c r="C1191" s="12" t="s">
        <v>3273</v>
      </c>
      <c r="D1191" s="12" t="s">
        <v>3293</v>
      </c>
      <c r="E1191" s="12" t="s">
        <v>934</v>
      </c>
      <c r="F1191" s="3" t="s">
        <v>933</v>
      </c>
      <c r="G1191" s="12" t="s">
        <v>932</v>
      </c>
      <c r="H1191" s="12" t="s">
        <v>949</v>
      </c>
      <c r="I1191" s="12" t="s">
        <v>948</v>
      </c>
      <c r="J1191" s="12" t="s">
        <v>931</v>
      </c>
      <c r="K1191" s="12" t="s">
        <v>930</v>
      </c>
      <c r="L1191" s="12" t="s">
        <v>929</v>
      </c>
      <c r="M1191" s="4">
        <v>25591313</v>
      </c>
      <c r="N1191" s="4">
        <v>0</v>
      </c>
      <c r="O1191" s="4">
        <v>25591313</v>
      </c>
      <c r="P1191" s="4">
        <v>14623609</v>
      </c>
      <c r="Q1191" s="4">
        <v>10967704</v>
      </c>
      <c r="R1191" s="68">
        <f t="shared" si="18"/>
        <v>0.42857136716666316</v>
      </c>
      <c r="S1191" s="3" t="s">
        <v>928</v>
      </c>
      <c r="T1191" s="12" t="s">
        <v>7119</v>
      </c>
      <c r="U1191" s="12" t="s">
        <v>1381</v>
      </c>
      <c r="V1191" s="12" t="s">
        <v>927</v>
      </c>
      <c r="W1191" s="12" t="s">
        <v>926</v>
      </c>
      <c r="X1191" s="12" t="s">
        <v>1380</v>
      </c>
      <c r="Y1191" s="12" t="s">
        <v>925</v>
      </c>
      <c r="Z1191" s="12" t="s">
        <v>1015</v>
      </c>
      <c r="AA1191" s="12" t="s">
        <v>1014</v>
      </c>
      <c r="AB1191" s="12" t="s">
        <v>1582</v>
      </c>
      <c r="AC1191" s="13">
        <v>8622</v>
      </c>
      <c r="AD1191" s="12" t="s">
        <v>3292</v>
      </c>
      <c r="AE1191" s="12" t="s">
        <v>7118</v>
      </c>
      <c r="AF1191" s="12" t="s">
        <v>7117</v>
      </c>
      <c r="AG1191" s="12" t="s">
        <v>7116</v>
      </c>
      <c r="AH1191" s="12"/>
      <c r="AI1191" s="12" t="s">
        <v>3273</v>
      </c>
      <c r="AJ1191" s="12" t="s">
        <v>1083</v>
      </c>
      <c r="AK1191" s="12" t="s">
        <v>1579</v>
      </c>
      <c r="AL1191" s="12" t="s">
        <v>3291</v>
      </c>
    </row>
    <row r="1192" spans="1:38" hidden="1" x14ac:dyDescent="0.25">
      <c r="A1192" s="17">
        <v>899999094</v>
      </c>
      <c r="B1192" s="14">
        <v>91422</v>
      </c>
      <c r="C1192" s="12" t="s">
        <v>3276</v>
      </c>
      <c r="D1192" s="12" t="s">
        <v>3289</v>
      </c>
      <c r="E1192" s="12" t="s">
        <v>934</v>
      </c>
      <c r="F1192" s="3" t="s">
        <v>933</v>
      </c>
      <c r="G1192" s="12" t="s">
        <v>932</v>
      </c>
      <c r="H1192" s="12" t="s">
        <v>999</v>
      </c>
      <c r="I1192" s="12" t="s">
        <v>998</v>
      </c>
      <c r="J1192" s="12" t="s">
        <v>931</v>
      </c>
      <c r="K1192" s="12" t="s">
        <v>930</v>
      </c>
      <c r="L1192" s="12" t="s">
        <v>929</v>
      </c>
      <c r="M1192" s="4">
        <v>1831327</v>
      </c>
      <c r="N1192" s="4">
        <v>0</v>
      </c>
      <c r="O1192" s="4">
        <v>1831327</v>
      </c>
      <c r="P1192" s="4">
        <v>0</v>
      </c>
      <c r="Q1192" s="4">
        <v>1831327</v>
      </c>
      <c r="R1192" s="68">
        <f t="shared" si="18"/>
        <v>1</v>
      </c>
      <c r="S1192" s="3" t="s">
        <v>957</v>
      </c>
      <c r="T1192" s="12" t="s">
        <v>6414</v>
      </c>
      <c r="U1192" s="12" t="s">
        <v>3288</v>
      </c>
      <c r="V1192" s="12" t="s">
        <v>927</v>
      </c>
      <c r="W1192" s="12" t="s">
        <v>955</v>
      </c>
      <c r="X1192" s="12" t="s">
        <v>3287</v>
      </c>
      <c r="Y1192" s="12" t="s">
        <v>925</v>
      </c>
      <c r="Z1192" s="12" t="s">
        <v>994</v>
      </c>
      <c r="AA1192" s="12" t="s">
        <v>993</v>
      </c>
      <c r="AB1192" s="12" t="s">
        <v>992</v>
      </c>
      <c r="AC1192" s="13">
        <v>25122</v>
      </c>
      <c r="AD1192" s="12" t="s">
        <v>3286</v>
      </c>
      <c r="AE1192" s="12" t="s">
        <v>3285</v>
      </c>
      <c r="AF1192" s="12" t="s">
        <v>3284</v>
      </c>
      <c r="AG1192" s="12" t="s">
        <v>3283</v>
      </c>
      <c r="AH1192" s="12"/>
      <c r="AI1192" s="12" t="s">
        <v>3276</v>
      </c>
      <c r="AJ1192" s="12" t="s">
        <v>950</v>
      </c>
      <c r="AK1192" s="12" t="s">
        <v>3275</v>
      </c>
      <c r="AL1192" s="12" t="s">
        <v>3282</v>
      </c>
    </row>
    <row r="1193" spans="1:38" hidden="1" x14ac:dyDescent="0.25">
      <c r="A1193" s="17">
        <v>800170433</v>
      </c>
      <c r="B1193" s="14">
        <v>91522</v>
      </c>
      <c r="C1193" s="12" t="s">
        <v>3276</v>
      </c>
      <c r="D1193" s="12" t="s">
        <v>3281</v>
      </c>
      <c r="E1193" s="12" t="s">
        <v>934</v>
      </c>
      <c r="F1193" s="3" t="s">
        <v>933</v>
      </c>
      <c r="G1193" s="12" t="s">
        <v>932</v>
      </c>
      <c r="H1193" s="12" t="s">
        <v>999</v>
      </c>
      <c r="I1193" s="12" t="s">
        <v>998</v>
      </c>
      <c r="J1193" s="12" t="s">
        <v>931</v>
      </c>
      <c r="K1193" s="12" t="s">
        <v>930</v>
      </c>
      <c r="L1193" s="12" t="s">
        <v>929</v>
      </c>
      <c r="M1193" s="4">
        <v>7325</v>
      </c>
      <c r="N1193" s="4">
        <v>0</v>
      </c>
      <c r="O1193" s="4">
        <v>7325</v>
      </c>
      <c r="P1193" s="4">
        <v>0</v>
      </c>
      <c r="Q1193" s="4">
        <v>7325</v>
      </c>
      <c r="R1193" s="68">
        <f t="shared" si="18"/>
        <v>1</v>
      </c>
      <c r="S1193" s="3" t="s">
        <v>957</v>
      </c>
      <c r="T1193" s="12" t="s">
        <v>5989</v>
      </c>
      <c r="U1193" s="12" t="s">
        <v>956</v>
      </c>
      <c r="V1193" s="12" t="s">
        <v>927</v>
      </c>
      <c r="W1193" s="12" t="s">
        <v>955</v>
      </c>
      <c r="X1193" s="12" t="s">
        <v>954</v>
      </c>
      <c r="Y1193" s="12" t="s">
        <v>925</v>
      </c>
      <c r="Z1193" s="12" t="s">
        <v>953</v>
      </c>
      <c r="AA1193" s="12" t="s">
        <v>952</v>
      </c>
      <c r="AB1193" s="12" t="s">
        <v>992</v>
      </c>
      <c r="AC1193" s="13">
        <v>25122</v>
      </c>
      <c r="AD1193" s="12" t="s">
        <v>3280</v>
      </c>
      <c r="AE1193" s="12" t="s">
        <v>3279</v>
      </c>
      <c r="AF1193" s="12" t="s">
        <v>3278</v>
      </c>
      <c r="AG1193" s="12" t="s">
        <v>3277</v>
      </c>
      <c r="AH1193" s="12"/>
      <c r="AI1193" s="12" t="s">
        <v>3276</v>
      </c>
      <c r="AJ1193" s="12" t="s">
        <v>950</v>
      </c>
      <c r="AK1193" s="12" t="s">
        <v>3275</v>
      </c>
      <c r="AL1193" s="12" t="s">
        <v>3274</v>
      </c>
    </row>
    <row r="1194" spans="1:38" hidden="1" x14ac:dyDescent="0.25">
      <c r="A1194" s="17">
        <v>74371411</v>
      </c>
      <c r="B1194" s="14">
        <v>91722</v>
      </c>
      <c r="C1194" s="12" t="s">
        <v>3218</v>
      </c>
      <c r="D1194" s="12" t="s">
        <v>3272</v>
      </c>
      <c r="E1194" s="12" t="s">
        <v>934</v>
      </c>
      <c r="F1194" s="3" t="s">
        <v>933</v>
      </c>
      <c r="G1194" s="12" t="s">
        <v>932</v>
      </c>
      <c r="H1194" s="12" t="s">
        <v>1105</v>
      </c>
      <c r="I1194" s="12" t="s">
        <v>1104</v>
      </c>
      <c r="J1194" s="12" t="s">
        <v>931</v>
      </c>
      <c r="K1194" s="12" t="s">
        <v>930</v>
      </c>
      <c r="L1194" s="12" t="s">
        <v>929</v>
      </c>
      <c r="M1194" s="4">
        <v>15792469</v>
      </c>
      <c r="N1194" s="4">
        <v>19436885</v>
      </c>
      <c r="O1194" s="4">
        <v>35229354</v>
      </c>
      <c r="P1194" s="4">
        <v>20651690</v>
      </c>
      <c r="Q1194" s="4">
        <v>14577664</v>
      </c>
      <c r="R1194" s="68">
        <f t="shared" si="18"/>
        <v>0.41379311127873647</v>
      </c>
      <c r="S1194" s="3" t="s">
        <v>928</v>
      </c>
      <c r="T1194" s="12" t="s">
        <v>7115</v>
      </c>
      <c r="U1194" s="12" t="s">
        <v>3271</v>
      </c>
      <c r="V1194" s="12" t="s">
        <v>927</v>
      </c>
      <c r="W1194" s="12" t="s">
        <v>926</v>
      </c>
      <c r="X1194" s="12" t="s">
        <v>3270</v>
      </c>
      <c r="Y1194" s="12" t="s">
        <v>925</v>
      </c>
      <c r="Z1194" s="12" t="s">
        <v>924</v>
      </c>
      <c r="AA1194" s="12" t="s">
        <v>923</v>
      </c>
      <c r="AB1194" s="12" t="s">
        <v>2005</v>
      </c>
      <c r="AC1194" s="13">
        <v>19422</v>
      </c>
      <c r="AD1194" s="12" t="s">
        <v>3269</v>
      </c>
      <c r="AE1194" s="12" t="s">
        <v>7114</v>
      </c>
      <c r="AF1194" s="12" t="s">
        <v>7113</v>
      </c>
      <c r="AG1194" s="12" t="s">
        <v>7112</v>
      </c>
      <c r="AH1194" s="12"/>
      <c r="AI1194" s="12" t="s">
        <v>3218</v>
      </c>
      <c r="AJ1194" s="12" t="s">
        <v>1083</v>
      </c>
      <c r="AK1194" s="12" t="s">
        <v>2621</v>
      </c>
      <c r="AL1194" s="12" t="s">
        <v>3268</v>
      </c>
    </row>
    <row r="1195" spans="1:38" hidden="1" x14ac:dyDescent="0.25">
      <c r="A1195" s="17">
        <v>800103052</v>
      </c>
      <c r="B1195" s="14">
        <v>91822</v>
      </c>
      <c r="C1195" s="12" t="s">
        <v>3218</v>
      </c>
      <c r="D1195" s="12" t="s">
        <v>3267</v>
      </c>
      <c r="E1195" s="12" t="s">
        <v>934</v>
      </c>
      <c r="F1195" s="3" t="s">
        <v>933</v>
      </c>
      <c r="G1195" s="12" t="s">
        <v>932</v>
      </c>
      <c r="H1195" s="12" t="s">
        <v>1080</v>
      </c>
      <c r="I1195" s="12" t="s">
        <v>1079</v>
      </c>
      <c r="J1195" s="12" t="s">
        <v>931</v>
      </c>
      <c r="K1195" s="12" t="s">
        <v>930</v>
      </c>
      <c r="L1195" s="12" t="s">
        <v>929</v>
      </c>
      <c r="M1195" s="4">
        <v>794376745</v>
      </c>
      <c r="N1195" s="4">
        <v>0</v>
      </c>
      <c r="O1195" s="4">
        <v>794376745</v>
      </c>
      <c r="P1195" s="4">
        <v>0</v>
      </c>
      <c r="Q1195" s="4">
        <v>794376745</v>
      </c>
      <c r="R1195" s="68">
        <f t="shared" si="18"/>
        <v>1</v>
      </c>
      <c r="S1195" s="3" t="s">
        <v>957</v>
      </c>
      <c r="T1195" s="12" t="s">
        <v>7111</v>
      </c>
      <c r="U1195" s="12" t="s">
        <v>3266</v>
      </c>
      <c r="V1195" s="12" t="s">
        <v>927</v>
      </c>
      <c r="W1195" s="12" t="s">
        <v>926</v>
      </c>
      <c r="X1195" s="12" t="s">
        <v>3265</v>
      </c>
      <c r="Y1195" s="12" t="s">
        <v>925</v>
      </c>
      <c r="Z1195" s="12" t="s">
        <v>3264</v>
      </c>
      <c r="AA1195" s="12" t="s">
        <v>3263</v>
      </c>
      <c r="AB1195" s="12" t="s">
        <v>3262</v>
      </c>
      <c r="AC1195" s="13">
        <v>48922</v>
      </c>
      <c r="AD1195" s="12" t="s">
        <v>3261</v>
      </c>
      <c r="AE1195" s="12" t="s">
        <v>7110</v>
      </c>
      <c r="AF1195" s="12" t="s">
        <v>7109</v>
      </c>
      <c r="AG1195" s="12" t="s">
        <v>7108</v>
      </c>
      <c r="AH1195" s="12"/>
      <c r="AI1195" s="12" t="s">
        <v>3218</v>
      </c>
      <c r="AJ1195" s="12" t="s">
        <v>3260</v>
      </c>
      <c r="AK1195" s="12" t="s">
        <v>3259</v>
      </c>
      <c r="AL1195" s="12" t="s">
        <v>3258</v>
      </c>
    </row>
    <row r="1196" spans="1:38" hidden="1" x14ac:dyDescent="0.25">
      <c r="A1196" s="17">
        <v>800170433</v>
      </c>
      <c r="B1196" s="14">
        <v>91922</v>
      </c>
      <c r="C1196" s="12" t="s">
        <v>3218</v>
      </c>
      <c r="D1196" s="12" t="s">
        <v>3257</v>
      </c>
      <c r="E1196" s="12" t="s">
        <v>934</v>
      </c>
      <c r="F1196" s="3" t="s">
        <v>933</v>
      </c>
      <c r="G1196" s="12" t="s">
        <v>932</v>
      </c>
      <c r="H1196" s="12" t="s">
        <v>967</v>
      </c>
      <c r="I1196" s="12" t="s">
        <v>966</v>
      </c>
      <c r="J1196" s="12" t="s">
        <v>931</v>
      </c>
      <c r="K1196" s="12" t="s">
        <v>930</v>
      </c>
      <c r="L1196" s="12" t="s">
        <v>929</v>
      </c>
      <c r="M1196" s="4">
        <v>137510.12</v>
      </c>
      <c r="N1196" s="4">
        <v>0</v>
      </c>
      <c r="O1196" s="4">
        <v>137510.12</v>
      </c>
      <c r="P1196" s="4">
        <v>0</v>
      </c>
      <c r="Q1196" s="4">
        <v>137510.12</v>
      </c>
      <c r="R1196" s="68">
        <f t="shared" si="18"/>
        <v>1</v>
      </c>
      <c r="S1196" s="3" t="s">
        <v>957</v>
      </c>
      <c r="T1196" s="12" t="s">
        <v>5989</v>
      </c>
      <c r="U1196" s="12" t="s">
        <v>956</v>
      </c>
      <c r="V1196" s="12" t="s">
        <v>927</v>
      </c>
      <c r="W1196" s="12" t="s">
        <v>955</v>
      </c>
      <c r="X1196" s="12" t="s">
        <v>954</v>
      </c>
      <c r="Y1196" s="12" t="s">
        <v>925</v>
      </c>
      <c r="Z1196" s="12" t="s">
        <v>953</v>
      </c>
      <c r="AA1196" s="12" t="s">
        <v>952</v>
      </c>
      <c r="AB1196" s="12" t="s">
        <v>936</v>
      </c>
      <c r="AC1196" s="13">
        <v>522</v>
      </c>
      <c r="AD1196" s="12" t="s">
        <v>3256</v>
      </c>
      <c r="AE1196" s="12" t="s">
        <v>3255</v>
      </c>
      <c r="AF1196" s="12" t="s">
        <v>3254</v>
      </c>
      <c r="AG1196" s="12" t="s">
        <v>3253</v>
      </c>
      <c r="AH1196" s="12"/>
      <c r="AI1196" s="12" t="s">
        <v>3218</v>
      </c>
      <c r="AJ1196" s="12" t="s">
        <v>950</v>
      </c>
      <c r="AK1196" s="12" t="s">
        <v>3252</v>
      </c>
      <c r="AL1196" s="12" t="s">
        <v>3251</v>
      </c>
    </row>
    <row r="1197" spans="1:38" hidden="1" x14ac:dyDescent="0.25">
      <c r="A1197" s="17">
        <v>899999284</v>
      </c>
      <c r="B1197" s="14">
        <v>92022</v>
      </c>
      <c r="C1197" s="12" t="s">
        <v>3218</v>
      </c>
      <c r="D1197" s="12" t="s">
        <v>3250</v>
      </c>
      <c r="E1197" s="12" t="s">
        <v>934</v>
      </c>
      <c r="F1197" s="3" t="s">
        <v>933</v>
      </c>
      <c r="G1197" s="12" t="s">
        <v>932</v>
      </c>
      <c r="H1197" s="12" t="s">
        <v>3249</v>
      </c>
      <c r="I1197" s="12" t="s">
        <v>3248</v>
      </c>
      <c r="J1197" s="12" t="s">
        <v>931</v>
      </c>
      <c r="K1197" s="12" t="s">
        <v>930</v>
      </c>
      <c r="L1197" s="12" t="s">
        <v>929</v>
      </c>
      <c r="M1197" s="4">
        <v>5257220</v>
      </c>
      <c r="N1197" s="4">
        <v>0</v>
      </c>
      <c r="O1197" s="4">
        <v>5257220</v>
      </c>
      <c r="P1197" s="4">
        <v>0</v>
      </c>
      <c r="Q1197" s="4">
        <v>5257220</v>
      </c>
      <c r="R1197" s="68">
        <f t="shared" si="18"/>
        <v>1</v>
      </c>
      <c r="S1197" s="3" t="s">
        <v>957</v>
      </c>
      <c r="T1197" s="12" t="s">
        <v>6213</v>
      </c>
      <c r="U1197" s="12" t="s">
        <v>3247</v>
      </c>
      <c r="V1197" s="12" t="s">
        <v>927</v>
      </c>
      <c r="W1197" s="12" t="s">
        <v>955</v>
      </c>
      <c r="X1197" s="12" t="s">
        <v>3246</v>
      </c>
      <c r="Y1197" s="12" t="s">
        <v>925</v>
      </c>
      <c r="Z1197" s="12" t="s">
        <v>979</v>
      </c>
      <c r="AA1197" s="12" t="s">
        <v>978</v>
      </c>
      <c r="AB1197" s="12" t="s">
        <v>3245</v>
      </c>
      <c r="AC1197" s="13">
        <v>48122</v>
      </c>
      <c r="AD1197" s="12" t="s">
        <v>3244</v>
      </c>
      <c r="AE1197" s="12" t="s">
        <v>3243</v>
      </c>
      <c r="AF1197" s="12" t="s">
        <v>3242</v>
      </c>
      <c r="AG1197" s="12" t="s">
        <v>3241</v>
      </c>
      <c r="AH1197" s="12"/>
      <c r="AI1197" s="12" t="s">
        <v>3218</v>
      </c>
      <c r="AJ1197" s="12" t="s">
        <v>950</v>
      </c>
      <c r="AK1197" s="12" t="s">
        <v>3240</v>
      </c>
      <c r="AL1197" s="12" t="s">
        <v>3239</v>
      </c>
    </row>
    <row r="1198" spans="1:38" hidden="1" x14ac:dyDescent="0.25">
      <c r="A1198" s="17">
        <v>800170433</v>
      </c>
      <c r="B1198" s="14">
        <v>92122</v>
      </c>
      <c r="C1198" s="12" t="s">
        <v>3218</v>
      </c>
      <c r="D1198" s="12" t="s">
        <v>3238</v>
      </c>
      <c r="E1198" s="12" t="s">
        <v>934</v>
      </c>
      <c r="F1198" s="3" t="s">
        <v>933</v>
      </c>
      <c r="G1198" s="12" t="s">
        <v>932</v>
      </c>
      <c r="H1198" s="12" t="s">
        <v>3231</v>
      </c>
      <c r="I1198" s="12" t="s">
        <v>3230</v>
      </c>
      <c r="J1198" s="12" t="s">
        <v>931</v>
      </c>
      <c r="K1198" s="12" t="s">
        <v>930</v>
      </c>
      <c r="L1198" s="12" t="s">
        <v>929</v>
      </c>
      <c r="M1198" s="4">
        <v>10600</v>
      </c>
      <c r="N1198" s="4">
        <v>0</v>
      </c>
      <c r="O1198" s="4">
        <v>10600</v>
      </c>
      <c r="P1198" s="4">
        <v>0</v>
      </c>
      <c r="Q1198" s="4">
        <v>10600</v>
      </c>
      <c r="R1198" s="68">
        <f t="shared" si="18"/>
        <v>1</v>
      </c>
      <c r="S1198" s="3" t="s">
        <v>957</v>
      </c>
      <c r="T1198" s="12" t="s">
        <v>5989</v>
      </c>
      <c r="U1198" s="12" t="s">
        <v>956</v>
      </c>
      <c r="V1198" s="12" t="s">
        <v>927</v>
      </c>
      <c r="W1198" s="12" t="s">
        <v>955</v>
      </c>
      <c r="X1198" s="12" t="s">
        <v>954</v>
      </c>
      <c r="Y1198" s="12" t="s">
        <v>925</v>
      </c>
      <c r="Z1198" s="12" t="s">
        <v>953</v>
      </c>
      <c r="AA1198" s="12" t="s">
        <v>952</v>
      </c>
      <c r="AB1198" s="12" t="s">
        <v>3229</v>
      </c>
      <c r="AC1198" s="13">
        <v>37622</v>
      </c>
      <c r="AD1198" s="12" t="s">
        <v>3237</v>
      </c>
      <c r="AE1198" s="12" t="s">
        <v>3236</v>
      </c>
      <c r="AF1198" s="12" t="s">
        <v>3235</v>
      </c>
      <c r="AG1198" s="12" t="s">
        <v>3234</v>
      </c>
      <c r="AH1198" s="12"/>
      <c r="AI1198" s="12" t="s">
        <v>3218</v>
      </c>
      <c r="AJ1198" s="12" t="s">
        <v>950</v>
      </c>
      <c r="AK1198" s="12" t="s">
        <v>3224</v>
      </c>
      <c r="AL1198" s="12" t="s">
        <v>3233</v>
      </c>
    </row>
    <row r="1199" spans="1:38" hidden="1" x14ac:dyDescent="0.25">
      <c r="A1199" s="17">
        <v>800170433</v>
      </c>
      <c r="B1199" s="14">
        <v>92222</v>
      </c>
      <c r="C1199" s="12" t="s">
        <v>3218</v>
      </c>
      <c r="D1199" s="12" t="s">
        <v>3232</v>
      </c>
      <c r="E1199" s="12" t="s">
        <v>934</v>
      </c>
      <c r="F1199" s="3" t="s">
        <v>933</v>
      </c>
      <c r="G1199" s="12" t="s">
        <v>932</v>
      </c>
      <c r="H1199" s="12" t="s">
        <v>3231</v>
      </c>
      <c r="I1199" s="12" t="s">
        <v>3230</v>
      </c>
      <c r="J1199" s="12" t="s">
        <v>931</v>
      </c>
      <c r="K1199" s="12" t="s">
        <v>930</v>
      </c>
      <c r="L1199" s="12" t="s">
        <v>929</v>
      </c>
      <c r="M1199" s="4">
        <v>42</v>
      </c>
      <c r="N1199" s="4">
        <v>0</v>
      </c>
      <c r="O1199" s="4">
        <v>42</v>
      </c>
      <c r="P1199" s="4">
        <v>0</v>
      </c>
      <c r="Q1199" s="4">
        <v>42</v>
      </c>
      <c r="R1199" s="68">
        <f t="shared" si="18"/>
        <v>1</v>
      </c>
      <c r="S1199" s="3" t="s">
        <v>957</v>
      </c>
      <c r="T1199" s="12" t="s">
        <v>5989</v>
      </c>
      <c r="U1199" s="12" t="s">
        <v>956</v>
      </c>
      <c r="V1199" s="12" t="s">
        <v>927</v>
      </c>
      <c r="W1199" s="12" t="s">
        <v>955</v>
      </c>
      <c r="X1199" s="12" t="s">
        <v>954</v>
      </c>
      <c r="Y1199" s="12" t="s">
        <v>925</v>
      </c>
      <c r="Z1199" s="12" t="s">
        <v>953</v>
      </c>
      <c r="AA1199" s="12" t="s">
        <v>952</v>
      </c>
      <c r="AB1199" s="12" t="s">
        <v>3229</v>
      </c>
      <c r="AC1199" s="13">
        <v>37622</v>
      </c>
      <c r="AD1199" s="12" t="s">
        <v>3228</v>
      </c>
      <c r="AE1199" s="12" t="s">
        <v>3227</v>
      </c>
      <c r="AF1199" s="12" t="s">
        <v>3226</v>
      </c>
      <c r="AG1199" s="12" t="s">
        <v>3225</v>
      </c>
      <c r="AH1199" s="12"/>
      <c r="AI1199" s="12" t="s">
        <v>3218</v>
      </c>
      <c r="AJ1199" s="12" t="s">
        <v>950</v>
      </c>
      <c r="AK1199" s="12" t="s">
        <v>3224</v>
      </c>
      <c r="AL1199" s="12" t="s">
        <v>3223</v>
      </c>
    </row>
    <row r="1200" spans="1:38" hidden="1" x14ac:dyDescent="0.25">
      <c r="A1200" s="17">
        <v>1065640896</v>
      </c>
      <c r="B1200" s="14">
        <v>92322</v>
      </c>
      <c r="C1200" s="12" t="s">
        <v>3218</v>
      </c>
      <c r="D1200" s="12" t="s">
        <v>3222</v>
      </c>
      <c r="E1200" s="12" t="s">
        <v>934</v>
      </c>
      <c r="F1200" s="3" t="s">
        <v>933</v>
      </c>
      <c r="G1200" s="12" t="s">
        <v>932</v>
      </c>
      <c r="H1200" s="12" t="s">
        <v>949</v>
      </c>
      <c r="I1200" s="12" t="s">
        <v>948</v>
      </c>
      <c r="J1200" s="12" t="s">
        <v>931</v>
      </c>
      <c r="K1200" s="12" t="s">
        <v>930</v>
      </c>
      <c r="L1200" s="12" t="s">
        <v>929</v>
      </c>
      <c r="M1200" s="4">
        <v>19178189</v>
      </c>
      <c r="N1200" s="4">
        <v>0</v>
      </c>
      <c r="O1200" s="4">
        <v>19178189</v>
      </c>
      <c r="P1200" s="4">
        <v>15177831</v>
      </c>
      <c r="Q1200" s="4">
        <v>4000358</v>
      </c>
      <c r="R1200" s="68">
        <f t="shared" si="18"/>
        <v>0.20858893402291531</v>
      </c>
      <c r="S1200" s="3" t="s">
        <v>928</v>
      </c>
      <c r="T1200" s="12" t="s">
        <v>7107</v>
      </c>
      <c r="U1200" s="12" t="s">
        <v>3221</v>
      </c>
      <c r="V1200" s="12" t="s">
        <v>927</v>
      </c>
      <c r="W1200" s="12" t="s">
        <v>926</v>
      </c>
      <c r="X1200" s="12" t="s">
        <v>3220</v>
      </c>
      <c r="Y1200" s="12" t="s">
        <v>925</v>
      </c>
      <c r="Z1200" s="12" t="s">
        <v>1015</v>
      </c>
      <c r="AA1200" s="12" t="s">
        <v>1014</v>
      </c>
      <c r="AB1200" s="12" t="s">
        <v>1464</v>
      </c>
      <c r="AC1200" s="13">
        <v>13022</v>
      </c>
      <c r="AD1200" s="12" t="s">
        <v>3219</v>
      </c>
      <c r="AE1200" s="12" t="s">
        <v>7106</v>
      </c>
      <c r="AF1200" s="12" t="s">
        <v>7105</v>
      </c>
      <c r="AG1200" s="12" t="s">
        <v>7104</v>
      </c>
      <c r="AH1200" s="12"/>
      <c r="AI1200" s="12" t="s">
        <v>3218</v>
      </c>
      <c r="AJ1200" s="12" t="s">
        <v>1083</v>
      </c>
      <c r="AK1200" s="12" t="s">
        <v>1462</v>
      </c>
      <c r="AL1200" s="12" t="s">
        <v>3217</v>
      </c>
    </row>
    <row r="1201" spans="1:38" hidden="1" x14ac:dyDescent="0.25">
      <c r="A1201" s="17">
        <v>1026296671</v>
      </c>
      <c r="B1201" s="14">
        <v>92422</v>
      </c>
      <c r="C1201" s="12" t="s">
        <v>3178</v>
      </c>
      <c r="D1201" s="12" t="s">
        <v>3216</v>
      </c>
      <c r="E1201" s="12" t="s">
        <v>934</v>
      </c>
      <c r="F1201" s="3" t="s">
        <v>933</v>
      </c>
      <c r="G1201" s="12" t="s">
        <v>932</v>
      </c>
      <c r="H1201" s="12" t="s">
        <v>988</v>
      </c>
      <c r="I1201" s="12" t="s">
        <v>987</v>
      </c>
      <c r="J1201" s="12" t="s">
        <v>931</v>
      </c>
      <c r="K1201" s="12" t="s">
        <v>930</v>
      </c>
      <c r="L1201" s="12" t="s">
        <v>929</v>
      </c>
      <c r="M1201" s="4">
        <v>4372480</v>
      </c>
      <c r="N1201" s="4">
        <v>249856</v>
      </c>
      <c r="O1201" s="4">
        <v>4622336</v>
      </c>
      <c r="P1201" s="4">
        <v>624640</v>
      </c>
      <c r="Q1201" s="4">
        <v>3997696</v>
      </c>
      <c r="R1201" s="68">
        <f t="shared" si="18"/>
        <v>0.86486486486486491</v>
      </c>
      <c r="S1201" s="3" t="s">
        <v>928</v>
      </c>
      <c r="T1201" s="12" t="s">
        <v>6021</v>
      </c>
      <c r="U1201" s="12" t="s">
        <v>3215</v>
      </c>
      <c r="V1201" s="12" t="s">
        <v>927</v>
      </c>
      <c r="W1201" s="12" t="s">
        <v>926</v>
      </c>
      <c r="X1201" s="12" t="s">
        <v>3214</v>
      </c>
      <c r="Y1201" s="12" t="s">
        <v>925</v>
      </c>
      <c r="Z1201" s="12" t="s">
        <v>984</v>
      </c>
      <c r="AA1201" s="12" t="s">
        <v>983</v>
      </c>
      <c r="AB1201" s="12" t="s">
        <v>1731</v>
      </c>
      <c r="AC1201" s="13">
        <v>24022</v>
      </c>
      <c r="AD1201" s="12" t="s">
        <v>3213</v>
      </c>
      <c r="AE1201" s="12" t="s">
        <v>7103</v>
      </c>
      <c r="AF1201" s="12" t="s">
        <v>7102</v>
      </c>
      <c r="AG1201" s="12" t="s">
        <v>7101</v>
      </c>
      <c r="AH1201" s="12"/>
      <c r="AI1201" s="12" t="s">
        <v>3178</v>
      </c>
      <c r="AJ1201" s="12" t="s">
        <v>943</v>
      </c>
      <c r="AK1201" s="12" t="s">
        <v>3212</v>
      </c>
      <c r="AL1201" s="12" t="s">
        <v>3211</v>
      </c>
    </row>
    <row r="1202" spans="1:38" hidden="1" x14ac:dyDescent="0.25">
      <c r="A1202" s="17">
        <v>1031123075</v>
      </c>
      <c r="B1202" s="14">
        <v>92522</v>
      </c>
      <c r="C1202" s="12" t="s">
        <v>3178</v>
      </c>
      <c r="D1202" s="12" t="s">
        <v>3210</v>
      </c>
      <c r="E1202" s="12" t="s">
        <v>934</v>
      </c>
      <c r="F1202" s="3" t="s">
        <v>933</v>
      </c>
      <c r="G1202" s="12" t="s">
        <v>932</v>
      </c>
      <c r="H1202" s="12" t="s">
        <v>967</v>
      </c>
      <c r="I1202" s="12" t="s">
        <v>966</v>
      </c>
      <c r="J1202" s="12" t="s">
        <v>931</v>
      </c>
      <c r="K1202" s="12" t="s">
        <v>930</v>
      </c>
      <c r="L1202" s="12" t="s">
        <v>929</v>
      </c>
      <c r="M1202" s="4">
        <v>30534</v>
      </c>
      <c r="N1202" s="4">
        <v>0</v>
      </c>
      <c r="O1202" s="4">
        <v>30534</v>
      </c>
      <c r="P1202" s="4">
        <v>0</v>
      </c>
      <c r="Q1202" s="4">
        <v>30534</v>
      </c>
      <c r="R1202" s="68">
        <f t="shared" si="18"/>
        <v>1</v>
      </c>
      <c r="S1202" s="3" t="s">
        <v>928</v>
      </c>
      <c r="T1202" s="12" t="s">
        <v>7100</v>
      </c>
      <c r="U1202" s="12" t="s">
        <v>3209</v>
      </c>
      <c r="V1202" s="12" t="s">
        <v>927</v>
      </c>
      <c r="W1202" s="12" t="s">
        <v>926</v>
      </c>
      <c r="X1202" s="12" t="s">
        <v>7099</v>
      </c>
      <c r="Y1202" s="12" t="s">
        <v>925</v>
      </c>
      <c r="Z1202" s="12" t="s">
        <v>924</v>
      </c>
      <c r="AA1202" s="12" t="s">
        <v>923</v>
      </c>
      <c r="AB1202" s="12" t="s">
        <v>936</v>
      </c>
      <c r="AC1202" s="13">
        <v>522</v>
      </c>
      <c r="AD1202" s="12" t="s">
        <v>3207</v>
      </c>
      <c r="AE1202" s="12" t="s">
        <v>7098</v>
      </c>
      <c r="AF1202" s="12" t="s">
        <v>7097</v>
      </c>
      <c r="AG1202" s="12" t="s">
        <v>7096</v>
      </c>
      <c r="AH1202" s="12"/>
      <c r="AI1202" s="12" t="s">
        <v>3178</v>
      </c>
      <c r="AJ1202" s="12" t="s">
        <v>950</v>
      </c>
      <c r="AK1202" s="12" t="s">
        <v>3177</v>
      </c>
      <c r="AL1202" s="12" t="s">
        <v>3206</v>
      </c>
    </row>
    <row r="1203" spans="1:38" hidden="1" x14ac:dyDescent="0.25">
      <c r="A1203" s="17">
        <v>1031123075</v>
      </c>
      <c r="B1203" s="14">
        <v>92522</v>
      </c>
      <c r="C1203" s="12" t="s">
        <v>3178</v>
      </c>
      <c r="D1203" s="12" t="s">
        <v>3210</v>
      </c>
      <c r="E1203" s="12" t="s">
        <v>934</v>
      </c>
      <c r="F1203" s="3" t="s">
        <v>933</v>
      </c>
      <c r="G1203" s="12" t="s">
        <v>932</v>
      </c>
      <c r="H1203" s="12" t="s">
        <v>963</v>
      </c>
      <c r="I1203" s="12" t="s">
        <v>962</v>
      </c>
      <c r="J1203" s="12" t="s">
        <v>931</v>
      </c>
      <c r="K1203" s="12" t="s">
        <v>930</v>
      </c>
      <c r="L1203" s="12" t="s">
        <v>929</v>
      </c>
      <c r="M1203" s="4">
        <v>51654</v>
      </c>
      <c r="N1203" s="4">
        <v>0</v>
      </c>
      <c r="O1203" s="4">
        <v>51654</v>
      </c>
      <c r="P1203" s="4">
        <v>0</v>
      </c>
      <c r="Q1203" s="4">
        <v>51654</v>
      </c>
      <c r="R1203" s="68">
        <f t="shared" si="18"/>
        <v>1</v>
      </c>
      <c r="S1203" s="3" t="s">
        <v>928</v>
      </c>
      <c r="T1203" s="12" t="s">
        <v>7100</v>
      </c>
      <c r="U1203" s="12" t="s">
        <v>3209</v>
      </c>
      <c r="V1203" s="12" t="s">
        <v>927</v>
      </c>
      <c r="W1203" s="12" t="s">
        <v>926</v>
      </c>
      <c r="X1203" s="12" t="s">
        <v>7099</v>
      </c>
      <c r="Y1203" s="12" t="s">
        <v>925</v>
      </c>
      <c r="Z1203" s="12" t="s">
        <v>924</v>
      </c>
      <c r="AA1203" s="12" t="s">
        <v>923</v>
      </c>
      <c r="AB1203" s="12" t="s">
        <v>936</v>
      </c>
      <c r="AC1203" s="13">
        <v>522</v>
      </c>
      <c r="AD1203" s="12" t="s">
        <v>3207</v>
      </c>
      <c r="AE1203" s="12" t="s">
        <v>7098</v>
      </c>
      <c r="AF1203" s="12" t="s">
        <v>7097</v>
      </c>
      <c r="AG1203" s="12" t="s">
        <v>7096</v>
      </c>
      <c r="AH1203" s="12"/>
      <c r="AI1203" s="12" t="s">
        <v>3178</v>
      </c>
      <c r="AJ1203" s="12" t="s">
        <v>950</v>
      </c>
      <c r="AK1203" s="12" t="s">
        <v>3177</v>
      </c>
      <c r="AL1203" s="12" t="s">
        <v>3206</v>
      </c>
    </row>
    <row r="1204" spans="1:38" hidden="1" x14ac:dyDescent="0.25">
      <c r="A1204" s="17">
        <v>1031123075</v>
      </c>
      <c r="B1204" s="14">
        <v>92522</v>
      </c>
      <c r="C1204" s="12" t="s">
        <v>3178</v>
      </c>
      <c r="D1204" s="12" t="s">
        <v>3210</v>
      </c>
      <c r="E1204" s="12" t="s">
        <v>934</v>
      </c>
      <c r="F1204" s="3" t="s">
        <v>933</v>
      </c>
      <c r="G1204" s="12" t="s">
        <v>932</v>
      </c>
      <c r="H1204" s="12" t="s">
        <v>3191</v>
      </c>
      <c r="I1204" s="12" t="s">
        <v>3190</v>
      </c>
      <c r="J1204" s="12" t="s">
        <v>931</v>
      </c>
      <c r="K1204" s="12" t="s">
        <v>930</v>
      </c>
      <c r="L1204" s="12" t="s">
        <v>929</v>
      </c>
      <c r="M1204" s="4">
        <v>2638</v>
      </c>
      <c r="N1204" s="4">
        <v>0</v>
      </c>
      <c r="O1204" s="4">
        <v>2638</v>
      </c>
      <c r="P1204" s="4">
        <v>0</v>
      </c>
      <c r="Q1204" s="4">
        <v>2638</v>
      </c>
      <c r="R1204" s="68">
        <f t="shared" si="18"/>
        <v>1</v>
      </c>
      <c r="S1204" s="3" t="s">
        <v>928</v>
      </c>
      <c r="T1204" s="12" t="s">
        <v>7100</v>
      </c>
      <c r="U1204" s="12" t="s">
        <v>3209</v>
      </c>
      <c r="V1204" s="12" t="s">
        <v>927</v>
      </c>
      <c r="W1204" s="12" t="s">
        <v>926</v>
      </c>
      <c r="X1204" s="12" t="s">
        <v>7099</v>
      </c>
      <c r="Y1204" s="12" t="s">
        <v>925</v>
      </c>
      <c r="Z1204" s="12" t="s">
        <v>924</v>
      </c>
      <c r="AA1204" s="12" t="s">
        <v>923</v>
      </c>
      <c r="AB1204" s="12" t="s">
        <v>936</v>
      </c>
      <c r="AC1204" s="13">
        <v>522</v>
      </c>
      <c r="AD1204" s="12" t="s">
        <v>3207</v>
      </c>
      <c r="AE1204" s="12" t="s">
        <v>7098</v>
      </c>
      <c r="AF1204" s="12" t="s">
        <v>7097</v>
      </c>
      <c r="AG1204" s="12" t="s">
        <v>7096</v>
      </c>
      <c r="AH1204" s="12"/>
      <c r="AI1204" s="12" t="s">
        <v>3178</v>
      </c>
      <c r="AJ1204" s="12" t="s">
        <v>950</v>
      </c>
      <c r="AK1204" s="12" t="s">
        <v>3177</v>
      </c>
      <c r="AL1204" s="12" t="s">
        <v>3206</v>
      </c>
    </row>
    <row r="1205" spans="1:38" hidden="1" x14ac:dyDescent="0.25">
      <c r="A1205" s="17">
        <v>1031123075</v>
      </c>
      <c r="B1205" s="14">
        <v>92522</v>
      </c>
      <c r="C1205" s="12" t="s">
        <v>3178</v>
      </c>
      <c r="D1205" s="12" t="s">
        <v>3210</v>
      </c>
      <c r="E1205" s="12" t="s">
        <v>934</v>
      </c>
      <c r="F1205" s="3" t="s">
        <v>933</v>
      </c>
      <c r="G1205" s="12" t="s">
        <v>932</v>
      </c>
      <c r="H1205" s="12" t="s">
        <v>940</v>
      </c>
      <c r="I1205" s="12" t="s">
        <v>939</v>
      </c>
      <c r="J1205" s="12" t="s">
        <v>931</v>
      </c>
      <c r="K1205" s="12" t="s">
        <v>930</v>
      </c>
      <c r="L1205" s="12" t="s">
        <v>929</v>
      </c>
      <c r="M1205" s="4">
        <v>75432</v>
      </c>
      <c r="N1205" s="4">
        <v>0</v>
      </c>
      <c r="O1205" s="4">
        <v>75432</v>
      </c>
      <c r="P1205" s="4">
        <v>0</v>
      </c>
      <c r="Q1205" s="4">
        <v>75432</v>
      </c>
      <c r="R1205" s="68">
        <f t="shared" si="18"/>
        <v>1</v>
      </c>
      <c r="S1205" s="3" t="s">
        <v>928</v>
      </c>
      <c r="T1205" s="12" t="s">
        <v>7100</v>
      </c>
      <c r="U1205" s="12" t="s">
        <v>3209</v>
      </c>
      <c r="V1205" s="12" t="s">
        <v>927</v>
      </c>
      <c r="W1205" s="12" t="s">
        <v>926</v>
      </c>
      <c r="X1205" s="12" t="s">
        <v>7099</v>
      </c>
      <c r="Y1205" s="12" t="s">
        <v>925</v>
      </c>
      <c r="Z1205" s="12" t="s">
        <v>924</v>
      </c>
      <c r="AA1205" s="12" t="s">
        <v>923</v>
      </c>
      <c r="AB1205" s="12" t="s">
        <v>936</v>
      </c>
      <c r="AC1205" s="13">
        <v>522</v>
      </c>
      <c r="AD1205" s="12" t="s">
        <v>3207</v>
      </c>
      <c r="AE1205" s="12" t="s">
        <v>7098</v>
      </c>
      <c r="AF1205" s="12" t="s">
        <v>7097</v>
      </c>
      <c r="AG1205" s="12" t="s">
        <v>7096</v>
      </c>
      <c r="AH1205" s="12"/>
      <c r="AI1205" s="12" t="s">
        <v>3178</v>
      </c>
      <c r="AJ1205" s="12" t="s">
        <v>950</v>
      </c>
      <c r="AK1205" s="12" t="s">
        <v>3177</v>
      </c>
      <c r="AL1205" s="12" t="s">
        <v>3206</v>
      </c>
    </row>
    <row r="1206" spans="1:38" hidden="1" x14ac:dyDescent="0.25">
      <c r="A1206" s="17">
        <v>1031123075</v>
      </c>
      <c r="B1206" s="14">
        <v>92522</v>
      </c>
      <c r="C1206" s="12" t="s">
        <v>3178</v>
      </c>
      <c r="D1206" s="12" t="s">
        <v>3210</v>
      </c>
      <c r="E1206" s="12" t="s">
        <v>934</v>
      </c>
      <c r="F1206" s="3" t="s">
        <v>933</v>
      </c>
      <c r="G1206" s="12" t="s">
        <v>932</v>
      </c>
      <c r="H1206" s="12" t="s">
        <v>3188</v>
      </c>
      <c r="I1206" s="12" t="s">
        <v>3187</v>
      </c>
      <c r="J1206" s="12" t="s">
        <v>931</v>
      </c>
      <c r="K1206" s="12" t="s">
        <v>930</v>
      </c>
      <c r="L1206" s="12" t="s">
        <v>929</v>
      </c>
      <c r="M1206" s="4">
        <v>75432</v>
      </c>
      <c r="N1206" s="4">
        <v>0</v>
      </c>
      <c r="O1206" s="4">
        <v>75432</v>
      </c>
      <c r="P1206" s="4">
        <v>0</v>
      </c>
      <c r="Q1206" s="4">
        <v>75432</v>
      </c>
      <c r="R1206" s="68">
        <f t="shared" si="18"/>
        <v>1</v>
      </c>
      <c r="S1206" s="3" t="s">
        <v>928</v>
      </c>
      <c r="T1206" s="12" t="s">
        <v>7100</v>
      </c>
      <c r="U1206" s="12" t="s">
        <v>3209</v>
      </c>
      <c r="V1206" s="12" t="s">
        <v>927</v>
      </c>
      <c r="W1206" s="12" t="s">
        <v>926</v>
      </c>
      <c r="X1206" s="12" t="s">
        <v>7099</v>
      </c>
      <c r="Y1206" s="12" t="s">
        <v>925</v>
      </c>
      <c r="Z1206" s="12" t="s">
        <v>924</v>
      </c>
      <c r="AA1206" s="12" t="s">
        <v>923</v>
      </c>
      <c r="AB1206" s="12" t="s">
        <v>936</v>
      </c>
      <c r="AC1206" s="13">
        <v>522</v>
      </c>
      <c r="AD1206" s="12" t="s">
        <v>3207</v>
      </c>
      <c r="AE1206" s="12" t="s">
        <v>7098</v>
      </c>
      <c r="AF1206" s="12" t="s">
        <v>7097</v>
      </c>
      <c r="AG1206" s="12" t="s">
        <v>7096</v>
      </c>
      <c r="AH1206" s="12"/>
      <c r="AI1206" s="12" t="s">
        <v>3178</v>
      </c>
      <c r="AJ1206" s="12" t="s">
        <v>950</v>
      </c>
      <c r="AK1206" s="12" t="s">
        <v>3177</v>
      </c>
      <c r="AL1206" s="12" t="s">
        <v>3206</v>
      </c>
    </row>
    <row r="1207" spans="1:38" hidden="1" x14ac:dyDescent="0.25">
      <c r="A1207" s="17">
        <v>1031123075</v>
      </c>
      <c r="B1207" s="14">
        <v>92522</v>
      </c>
      <c r="C1207" s="12" t="s">
        <v>3178</v>
      </c>
      <c r="D1207" s="12" t="s">
        <v>3210</v>
      </c>
      <c r="E1207" s="12" t="s">
        <v>934</v>
      </c>
      <c r="F1207" s="3" t="s">
        <v>933</v>
      </c>
      <c r="G1207" s="12" t="s">
        <v>932</v>
      </c>
      <c r="H1207" s="12" t="s">
        <v>3193</v>
      </c>
      <c r="I1207" s="12" t="s">
        <v>3192</v>
      </c>
      <c r="J1207" s="12" t="s">
        <v>931</v>
      </c>
      <c r="K1207" s="12" t="s">
        <v>930</v>
      </c>
      <c r="L1207" s="12" t="s">
        <v>929</v>
      </c>
      <c r="M1207" s="4">
        <v>74485</v>
      </c>
      <c r="N1207" s="4">
        <v>0</v>
      </c>
      <c r="O1207" s="4">
        <v>74485</v>
      </c>
      <c r="P1207" s="4">
        <v>0</v>
      </c>
      <c r="Q1207" s="4">
        <v>74485</v>
      </c>
      <c r="R1207" s="68">
        <f t="shared" si="18"/>
        <v>1</v>
      </c>
      <c r="S1207" s="3" t="s">
        <v>928</v>
      </c>
      <c r="T1207" s="12" t="s">
        <v>7100</v>
      </c>
      <c r="U1207" s="12" t="s">
        <v>3209</v>
      </c>
      <c r="V1207" s="12" t="s">
        <v>927</v>
      </c>
      <c r="W1207" s="12" t="s">
        <v>926</v>
      </c>
      <c r="X1207" s="12" t="s">
        <v>7099</v>
      </c>
      <c r="Y1207" s="12" t="s">
        <v>925</v>
      </c>
      <c r="Z1207" s="12" t="s">
        <v>924</v>
      </c>
      <c r="AA1207" s="12" t="s">
        <v>923</v>
      </c>
      <c r="AB1207" s="12" t="s">
        <v>936</v>
      </c>
      <c r="AC1207" s="13">
        <v>522</v>
      </c>
      <c r="AD1207" s="12" t="s">
        <v>3207</v>
      </c>
      <c r="AE1207" s="12" t="s">
        <v>7098</v>
      </c>
      <c r="AF1207" s="12" t="s">
        <v>7097</v>
      </c>
      <c r="AG1207" s="12" t="s">
        <v>7096</v>
      </c>
      <c r="AH1207" s="12"/>
      <c r="AI1207" s="12" t="s">
        <v>3178</v>
      </c>
      <c r="AJ1207" s="12" t="s">
        <v>950</v>
      </c>
      <c r="AK1207" s="12" t="s">
        <v>3177</v>
      </c>
      <c r="AL1207" s="12" t="s">
        <v>3206</v>
      </c>
    </row>
    <row r="1208" spans="1:38" hidden="1" x14ac:dyDescent="0.25">
      <c r="A1208" s="17">
        <v>1031123075</v>
      </c>
      <c r="B1208" s="14">
        <v>92522</v>
      </c>
      <c r="C1208" s="12" t="s">
        <v>3178</v>
      </c>
      <c r="D1208" s="12" t="s">
        <v>3210</v>
      </c>
      <c r="E1208" s="12" t="s">
        <v>934</v>
      </c>
      <c r="F1208" s="3" t="s">
        <v>933</v>
      </c>
      <c r="G1208" s="12" t="s">
        <v>932</v>
      </c>
      <c r="H1208" s="12" t="s">
        <v>938</v>
      </c>
      <c r="I1208" s="12" t="s">
        <v>937</v>
      </c>
      <c r="J1208" s="12" t="s">
        <v>931</v>
      </c>
      <c r="K1208" s="12" t="s">
        <v>930</v>
      </c>
      <c r="L1208" s="12" t="s">
        <v>929</v>
      </c>
      <c r="M1208" s="4">
        <v>9771</v>
      </c>
      <c r="N1208" s="4">
        <v>0</v>
      </c>
      <c r="O1208" s="4">
        <v>9771</v>
      </c>
      <c r="P1208" s="4">
        <v>0</v>
      </c>
      <c r="Q1208" s="4">
        <v>9771</v>
      </c>
      <c r="R1208" s="68">
        <f t="shared" si="18"/>
        <v>1</v>
      </c>
      <c r="S1208" s="3" t="s">
        <v>928</v>
      </c>
      <c r="T1208" s="12" t="s">
        <v>7100</v>
      </c>
      <c r="U1208" s="12" t="s">
        <v>3209</v>
      </c>
      <c r="V1208" s="12" t="s">
        <v>927</v>
      </c>
      <c r="W1208" s="12" t="s">
        <v>926</v>
      </c>
      <c r="X1208" s="12" t="s">
        <v>7099</v>
      </c>
      <c r="Y1208" s="12" t="s">
        <v>925</v>
      </c>
      <c r="Z1208" s="12" t="s">
        <v>924</v>
      </c>
      <c r="AA1208" s="12" t="s">
        <v>923</v>
      </c>
      <c r="AB1208" s="12" t="s">
        <v>936</v>
      </c>
      <c r="AC1208" s="13">
        <v>522</v>
      </c>
      <c r="AD1208" s="12" t="s">
        <v>3207</v>
      </c>
      <c r="AE1208" s="12" t="s">
        <v>7098</v>
      </c>
      <c r="AF1208" s="12" t="s">
        <v>7097</v>
      </c>
      <c r="AG1208" s="12" t="s">
        <v>7096</v>
      </c>
      <c r="AH1208" s="12"/>
      <c r="AI1208" s="12" t="s">
        <v>3178</v>
      </c>
      <c r="AJ1208" s="12" t="s">
        <v>950</v>
      </c>
      <c r="AK1208" s="12" t="s">
        <v>3177</v>
      </c>
      <c r="AL1208" s="12" t="s">
        <v>3206</v>
      </c>
    </row>
    <row r="1209" spans="1:38" hidden="1" x14ac:dyDescent="0.25">
      <c r="A1209" s="17">
        <v>51777216</v>
      </c>
      <c r="B1209" s="14">
        <v>92622</v>
      </c>
      <c r="C1209" s="12" t="s">
        <v>3178</v>
      </c>
      <c r="D1209" s="12" t="s">
        <v>3205</v>
      </c>
      <c r="E1209" s="12" t="s">
        <v>934</v>
      </c>
      <c r="F1209" s="3" t="s">
        <v>933</v>
      </c>
      <c r="G1209" s="12" t="s">
        <v>932</v>
      </c>
      <c r="H1209" s="12" t="s">
        <v>967</v>
      </c>
      <c r="I1209" s="12" t="s">
        <v>966</v>
      </c>
      <c r="J1209" s="12" t="s">
        <v>931</v>
      </c>
      <c r="K1209" s="12" t="s">
        <v>930</v>
      </c>
      <c r="L1209" s="12" t="s">
        <v>929</v>
      </c>
      <c r="M1209" s="4">
        <v>877040</v>
      </c>
      <c r="N1209" s="4">
        <v>0</v>
      </c>
      <c r="O1209" s="4">
        <v>877040</v>
      </c>
      <c r="P1209" s="4">
        <v>0</v>
      </c>
      <c r="Q1209" s="4">
        <v>877040</v>
      </c>
      <c r="R1209" s="68">
        <f t="shared" si="18"/>
        <v>1</v>
      </c>
      <c r="S1209" s="3" t="s">
        <v>928</v>
      </c>
      <c r="T1209" s="12" t="s">
        <v>7095</v>
      </c>
      <c r="U1209" s="12" t="s">
        <v>3204</v>
      </c>
      <c r="V1209" s="12" t="s">
        <v>927</v>
      </c>
      <c r="W1209" s="12" t="s">
        <v>926</v>
      </c>
      <c r="X1209" s="12" t="s">
        <v>3203</v>
      </c>
      <c r="Y1209" s="12" t="s">
        <v>925</v>
      </c>
      <c r="Z1209" s="12" t="s">
        <v>924</v>
      </c>
      <c r="AA1209" s="12" t="s">
        <v>923</v>
      </c>
      <c r="AB1209" s="12" t="s">
        <v>936</v>
      </c>
      <c r="AC1209" s="13">
        <v>522</v>
      </c>
      <c r="AD1209" s="12" t="s">
        <v>3202</v>
      </c>
      <c r="AE1209" s="12" t="s">
        <v>7094</v>
      </c>
      <c r="AF1209" s="12" t="s">
        <v>7093</v>
      </c>
      <c r="AG1209" s="12" t="s">
        <v>7092</v>
      </c>
      <c r="AH1209" s="12"/>
      <c r="AI1209" s="12" t="s">
        <v>3178</v>
      </c>
      <c r="AJ1209" s="12" t="s">
        <v>950</v>
      </c>
      <c r="AK1209" s="12" t="s">
        <v>3177</v>
      </c>
      <c r="AL1209" s="12" t="s">
        <v>3201</v>
      </c>
    </row>
    <row r="1210" spans="1:38" hidden="1" x14ac:dyDescent="0.25">
      <c r="A1210" s="17">
        <v>51777216</v>
      </c>
      <c r="B1210" s="14">
        <v>92622</v>
      </c>
      <c r="C1210" s="12" t="s">
        <v>3178</v>
      </c>
      <c r="D1210" s="12" t="s">
        <v>3205</v>
      </c>
      <c r="E1210" s="12" t="s">
        <v>934</v>
      </c>
      <c r="F1210" s="3" t="s">
        <v>933</v>
      </c>
      <c r="G1210" s="12" t="s">
        <v>932</v>
      </c>
      <c r="H1210" s="12" t="s">
        <v>973</v>
      </c>
      <c r="I1210" s="12" t="s">
        <v>972</v>
      </c>
      <c r="J1210" s="12" t="s">
        <v>931</v>
      </c>
      <c r="K1210" s="12" t="s">
        <v>930</v>
      </c>
      <c r="L1210" s="12" t="s">
        <v>929</v>
      </c>
      <c r="M1210" s="4">
        <v>175408</v>
      </c>
      <c r="N1210" s="4">
        <v>0</v>
      </c>
      <c r="O1210" s="4">
        <v>175408</v>
      </c>
      <c r="P1210" s="4">
        <v>0</v>
      </c>
      <c r="Q1210" s="4">
        <v>175408</v>
      </c>
      <c r="R1210" s="68">
        <f t="shared" si="18"/>
        <v>1</v>
      </c>
      <c r="S1210" s="3" t="s">
        <v>928</v>
      </c>
      <c r="T1210" s="12" t="s">
        <v>7095</v>
      </c>
      <c r="U1210" s="12" t="s">
        <v>3204</v>
      </c>
      <c r="V1210" s="12" t="s">
        <v>927</v>
      </c>
      <c r="W1210" s="12" t="s">
        <v>926</v>
      </c>
      <c r="X1210" s="12" t="s">
        <v>3203</v>
      </c>
      <c r="Y1210" s="12" t="s">
        <v>925</v>
      </c>
      <c r="Z1210" s="12" t="s">
        <v>924</v>
      </c>
      <c r="AA1210" s="12" t="s">
        <v>923</v>
      </c>
      <c r="AB1210" s="12" t="s">
        <v>936</v>
      </c>
      <c r="AC1210" s="13">
        <v>522</v>
      </c>
      <c r="AD1210" s="12" t="s">
        <v>3202</v>
      </c>
      <c r="AE1210" s="12" t="s">
        <v>7094</v>
      </c>
      <c r="AF1210" s="12" t="s">
        <v>7093</v>
      </c>
      <c r="AG1210" s="12" t="s">
        <v>7092</v>
      </c>
      <c r="AH1210" s="12"/>
      <c r="AI1210" s="12" t="s">
        <v>3178</v>
      </c>
      <c r="AJ1210" s="12" t="s">
        <v>950</v>
      </c>
      <c r="AK1210" s="12" t="s">
        <v>3177</v>
      </c>
      <c r="AL1210" s="12" t="s">
        <v>3201</v>
      </c>
    </row>
    <row r="1211" spans="1:38" hidden="1" x14ac:dyDescent="0.25">
      <c r="A1211" s="17">
        <v>800170433</v>
      </c>
      <c r="B1211" s="14">
        <v>92722</v>
      </c>
      <c r="C1211" s="12" t="s">
        <v>3178</v>
      </c>
      <c r="D1211" s="12" t="s">
        <v>3200</v>
      </c>
      <c r="E1211" s="12" t="s">
        <v>934</v>
      </c>
      <c r="F1211" s="3" t="s">
        <v>933</v>
      </c>
      <c r="G1211" s="12" t="s">
        <v>932</v>
      </c>
      <c r="H1211" s="12" t="s">
        <v>1080</v>
      </c>
      <c r="I1211" s="12" t="s">
        <v>1079</v>
      </c>
      <c r="J1211" s="12" t="s">
        <v>931</v>
      </c>
      <c r="K1211" s="12" t="s">
        <v>930</v>
      </c>
      <c r="L1211" s="12" t="s">
        <v>929</v>
      </c>
      <c r="M1211" s="4">
        <v>699749</v>
      </c>
      <c r="N1211" s="4">
        <v>0</v>
      </c>
      <c r="O1211" s="4">
        <v>699749</v>
      </c>
      <c r="P1211" s="4">
        <v>0</v>
      </c>
      <c r="Q1211" s="4">
        <v>699749</v>
      </c>
      <c r="R1211" s="68">
        <f t="shared" si="18"/>
        <v>1</v>
      </c>
      <c r="S1211" s="3" t="s">
        <v>957</v>
      </c>
      <c r="T1211" s="12" t="s">
        <v>5989</v>
      </c>
      <c r="U1211" s="12" t="s">
        <v>956</v>
      </c>
      <c r="V1211" s="12" t="s">
        <v>927</v>
      </c>
      <c r="W1211" s="12" t="s">
        <v>955</v>
      </c>
      <c r="X1211" s="12" t="s">
        <v>3199</v>
      </c>
      <c r="Y1211" s="12" t="s">
        <v>925</v>
      </c>
      <c r="Z1211" s="12" t="s">
        <v>953</v>
      </c>
      <c r="AA1211" s="12" t="s">
        <v>952</v>
      </c>
      <c r="AB1211" s="12" t="s">
        <v>3198</v>
      </c>
      <c r="AC1211" s="13">
        <v>49322</v>
      </c>
      <c r="AD1211" s="12" t="s">
        <v>3197</v>
      </c>
      <c r="AE1211" s="12" t="s">
        <v>7091</v>
      </c>
      <c r="AF1211" s="12" t="s">
        <v>7090</v>
      </c>
      <c r="AG1211" s="12" t="s">
        <v>7089</v>
      </c>
      <c r="AH1211" s="12"/>
      <c r="AI1211" s="12" t="s">
        <v>3178</v>
      </c>
      <c r="AJ1211" s="12" t="s">
        <v>3196</v>
      </c>
      <c r="AK1211" s="12" t="s">
        <v>3195</v>
      </c>
      <c r="AL1211" s="12" t="s">
        <v>3194</v>
      </c>
    </row>
    <row r="1212" spans="1:38" hidden="1" x14ac:dyDescent="0.25">
      <c r="A1212" s="17">
        <v>1118558947</v>
      </c>
      <c r="B1212" s="14">
        <v>92822</v>
      </c>
      <c r="C1212" s="12" t="s">
        <v>3178</v>
      </c>
      <c r="D1212" s="12" t="s">
        <v>3189</v>
      </c>
      <c r="E1212" s="12" t="s">
        <v>934</v>
      </c>
      <c r="F1212" s="3" t="s">
        <v>933</v>
      </c>
      <c r="G1212" s="12" t="s">
        <v>932</v>
      </c>
      <c r="H1212" s="12" t="s">
        <v>3193</v>
      </c>
      <c r="I1212" s="12" t="s">
        <v>3192</v>
      </c>
      <c r="J1212" s="12" t="s">
        <v>931</v>
      </c>
      <c r="K1212" s="12" t="s">
        <v>930</v>
      </c>
      <c r="L1212" s="12" t="s">
        <v>929</v>
      </c>
      <c r="M1212" s="4">
        <v>5145</v>
      </c>
      <c r="N1212" s="4">
        <v>0</v>
      </c>
      <c r="O1212" s="4">
        <v>5145</v>
      </c>
      <c r="P1212" s="4">
        <v>0</v>
      </c>
      <c r="Q1212" s="4">
        <v>5145</v>
      </c>
      <c r="R1212" s="68">
        <f t="shared" si="18"/>
        <v>1</v>
      </c>
      <c r="S1212" s="3" t="s">
        <v>928</v>
      </c>
      <c r="T1212" s="12" t="s">
        <v>7088</v>
      </c>
      <c r="U1212" s="12" t="s">
        <v>3186</v>
      </c>
      <c r="V1212" s="12" t="s">
        <v>927</v>
      </c>
      <c r="W1212" s="12" t="s">
        <v>926</v>
      </c>
      <c r="X1212" s="12" t="s">
        <v>3185</v>
      </c>
      <c r="Y1212" s="12" t="s">
        <v>925</v>
      </c>
      <c r="Z1212" s="12" t="s">
        <v>984</v>
      </c>
      <c r="AA1212" s="12" t="s">
        <v>983</v>
      </c>
      <c r="AB1212" s="12" t="s">
        <v>936</v>
      </c>
      <c r="AC1212" s="13">
        <v>522</v>
      </c>
      <c r="AD1212" s="12" t="s">
        <v>3184</v>
      </c>
      <c r="AE1212" s="12" t="s">
        <v>7087</v>
      </c>
      <c r="AF1212" s="12" t="s">
        <v>7086</v>
      </c>
      <c r="AG1212" s="12" t="s">
        <v>7085</v>
      </c>
      <c r="AH1212" s="12"/>
      <c r="AI1212" s="12" t="s">
        <v>3178</v>
      </c>
      <c r="AJ1212" s="12" t="s">
        <v>950</v>
      </c>
      <c r="AK1212" s="12" t="s">
        <v>3177</v>
      </c>
      <c r="AL1212" s="12" t="s">
        <v>3183</v>
      </c>
    </row>
    <row r="1213" spans="1:38" hidden="1" x14ac:dyDescent="0.25">
      <c r="A1213" s="17">
        <v>1118558947</v>
      </c>
      <c r="B1213" s="14">
        <v>92822</v>
      </c>
      <c r="C1213" s="12" t="s">
        <v>3178</v>
      </c>
      <c r="D1213" s="12" t="s">
        <v>3189</v>
      </c>
      <c r="E1213" s="12" t="s">
        <v>934</v>
      </c>
      <c r="F1213" s="3" t="s">
        <v>933</v>
      </c>
      <c r="G1213" s="12" t="s">
        <v>932</v>
      </c>
      <c r="H1213" s="12" t="s">
        <v>938</v>
      </c>
      <c r="I1213" s="12" t="s">
        <v>937</v>
      </c>
      <c r="J1213" s="12" t="s">
        <v>931</v>
      </c>
      <c r="K1213" s="12" t="s">
        <v>930</v>
      </c>
      <c r="L1213" s="12" t="s">
        <v>929</v>
      </c>
      <c r="M1213" s="4">
        <v>3386</v>
      </c>
      <c r="N1213" s="4">
        <v>0</v>
      </c>
      <c r="O1213" s="4">
        <v>3386</v>
      </c>
      <c r="P1213" s="4">
        <v>0</v>
      </c>
      <c r="Q1213" s="4">
        <v>3386</v>
      </c>
      <c r="R1213" s="68">
        <f t="shared" si="18"/>
        <v>1</v>
      </c>
      <c r="S1213" s="3" t="s">
        <v>928</v>
      </c>
      <c r="T1213" s="12" t="s">
        <v>7088</v>
      </c>
      <c r="U1213" s="12" t="s">
        <v>3186</v>
      </c>
      <c r="V1213" s="12" t="s">
        <v>927</v>
      </c>
      <c r="W1213" s="12" t="s">
        <v>926</v>
      </c>
      <c r="X1213" s="12" t="s">
        <v>3185</v>
      </c>
      <c r="Y1213" s="12" t="s">
        <v>925</v>
      </c>
      <c r="Z1213" s="12" t="s">
        <v>984</v>
      </c>
      <c r="AA1213" s="12" t="s">
        <v>983</v>
      </c>
      <c r="AB1213" s="12" t="s">
        <v>936</v>
      </c>
      <c r="AC1213" s="13">
        <v>522</v>
      </c>
      <c r="AD1213" s="12" t="s">
        <v>3184</v>
      </c>
      <c r="AE1213" s="12" t="s">
        <v>7087</v>
      </c>
      <c r="AF1213" s="12" t="s">
        <v>7086</v>
      </c>
      <c r="AG1213" s="12" t="s">
        <v>7085</v>
      </c>
      <c r="AH1213" s="12"/>
      <c r="AI1213" s="12" t="s">
        <v>3178</v>
      </c>
      <c r="AJ1213" s="12" t="s">
        <v>950</v>
      </c>
      <c r="AK1213" s="12" t="s">
        <v>3177</v>
      </c>
      <c r="AL1213" s="12" t="s">
        <v>3183</v>
      </c>
    </row>
    <row r="1214" spans="1:38" hidden="1" x14ac:dyDescent="0.25">
      <c r="A1214" s="17">
        <v>1118558947</v>
      </c>
      <c r="B1214" s="14">
        <v>92822</v>
      </c>
      <c r="C1214" s="12" t="s">
        <v>3178</v>
      </c>
      <c r="D1214" s="12" t="s">
        <v>3189</v>
      </c>
      <c r="E1214" s="12" t="s">
        <v>934</v>
      </c>
      <c r="F1214" s="3" t="s">
        <v>933</v>
      </c>
      <c r="G1214" s="12" t="s">
        <v>932</v>
      </c>
      <c r="H1214" s="12" t="s">
        <v>967</v>
      </c>
      <c r="I1214" s="12" t="s">
        <v>966</v>
      </c>
      <c r="J1214" s="12" t="s">
        <v>931</v>
      </c>
      <c r="K1214" s="12" t="s">
        <v>930</v>
      </c>
      <c r="L1214" s="12" t="s">
        <v>929</v>
      </c>
      <c r="M1214" s="4">
        <v>33505</v>
      </c>
      <c r="N1214" s="4">
        <v>0</v>
      </c>
      <c r="O1214" s="4">
        <v>33505</v>
      </c>
      <c r="P1214" s="4">
        <v>0</v>
      </c>
      <c r="Q1214" s="4">
        <v>33505</v>
      </c>
      <c r="R1214" s="68">
        <f t="shared" si="18"/>
        <v>1</v>
      </c>
      <c r="S1214" s="3" t="s">
        <v>928</v>
      </c>
      <c r="T1214" s="12" t="s">
        <v>7088</v>
      </c>
      <c r="U1214" s="12" t="s">
        <v>3186</v>
      </c>
      <c r="V1214" s="12" t="s">
        <v>927</v>
      </c>
      <c r="W1214" s="12" t="s">
        <v>926</v>
      </c>
      <c r="X1214" s="12" t="s">
        <v>3185</v>
      </c>
      <c r="Y1214" s="12" t="s">
        <v>925</v>
      </c>
      <c r="Z1214" s="12" t="s">
        <v>984</v>
      </c>
      <c r="AA1214" s="12" t="s">
        <v>983</v>
      </c>
      <c r="AB1214" s="12" t="s">
        <v>936</v>
      </c>
      <c r="AC1214" s="13">
        <v>522</v>
      </c>
      <c r="AD1214" s="12" t="s">
        <v>3184</v>
      </c>
      <c r="AE1214" s="12" t="s">
        <v>7087</v>
      </c>
      <c r="AF1214" s="12" t="s">
        <v>7086</v>
      </c>
      <c r="AG1214" s="12" t="s">
        <v>7085</v>
      </c>
      <c r="AH1214" s="12"/>
      <c r="AI1214" s="12" t="s">
        <v>3178</v>
      </c>
      <c r="AJ1214" s="12" t="s">
        <v>950</v>
      </c>
      <c r="AK1214" s="12" t="s">
        <v>3177</v>
      </c>
      <c r="AL1214" s="12" t="s">
        <v>3183</v>
      </c>
    </row>
    <row r="1215" spans="1:38" hidden="1" x14ac:dyDescent="0.25">
      <c r="A1215" s="17">
        <v>1118558947</v>
      </c>
      <c r="B1215" s="14">
        <v>92822</v>
      </c>
      <c r="C1215" s="12" t="s">
        <v>3178</v>
      </c>
      <c r="D1215" s="12" t="s">
        <v>3189</v>
      </c>
      <c r="E1215" s="12" t="s">
        <v>934</v>
      </c>
      <c r="F1215" s="3" t="s">
        <v>933</v>
      </c>
      <c r="G1215" s="12" t="s">
        <v>932</v>
      </c>
      <c r="H1215" s="12" t="s">
        <v>963</v>
      </c>
      <c r="I1215" s="12" t="s">
        <v>962</v>
      </c>
      <c r="J1215" s="12" t="s">
        <v>931</v>
      </c>
      <c r="K1215" s="12" t="s">
        <v>930</v>
      </c>
      <c r="L1215" s="12" t="s">
        <v>929</v>
      </c>
      <c r="M1215" s="4">
        <v>17774</v>
      </c>
      <c r="N1215" s="4">
        <v>0</v>
      </c>
      <c r="O1215" s="4">
        <v>17774</v>
      </c>
      <c r="P1215" s="4">
        <v>0</v>
      </c>
      <c r="Q1215" s="4">
        <v>17774</v>
      </c>
      <c r="R1215" s="68">
        <f t="shared" si="18"/>
        <v>1</v>
      </c>
      <c r="S1215" s="3" t="s">
        <v>928</v>
      </c>
      <c r="T1215" s="12" t="s">
        <v>7088</v>
      </c>
      <c r="U1215" s="12" t="s">
        <v>3186</v>
      </c>
      <c r="V1215" s="12" t="s">
        <v>927</v>
      </c>
      <c r="W1215" s="12" t="s">
        <v>926</v>
      </c>
      <c r="X1215" s="12" t="s">
        <v>3185</v>
      </c>
      <c r="Y1215" s="12" t="s">
        <v>925</v>
      </c>
      <c r="Z1215" s="12" t="s">
        <v>984</v>
      </c>
      <c r="AA1215" s="12" t="s">
        <v>983</v>
      </c>
      <c r="AB1215" s="12" t="s">
        <v>936</v>
      </c>
      <c r="AC1215" s="13">
        <v>522</v>
      </c>
      <c r="AD1215" s="12" t="s">
        <v>3184</v>
      </c>
      <c r="AE1215" s="12" t="s">
        <v>7087</v>
      </c>
      <c r="AF1215" s="12" t="s">
        <v>7086</v>
      </c>
      <c r="AG1215" s="12" t="s">
        <v>7085</v>
      </c>
      <c r="AH1215" s="12"/>
      <c r="AI1215" s="12" t="s">
        <v>3178</v>
      </c>
      <c r="AJ1215" s="12" t="s">
        <v>950</v>
      </c>
      <c r="AK1215" s="12" t="s">
        <v>3177</v>
      </c>
      <c r="AL1215" s="12" t="s">
        <v>3183</v>
      </c>
    </row>
    <row r="1216" spans="1:38" hidden="1" x14ac:dyDescent="0.25">
      <c r="A1216" s="17">
        <v>1118558947</v>
      </c>
      <c r="B1216" s="14">
        <v>92822</v>
      </c>
      <c r="C1216" s="12" t="s">
        <v>3178</v>
      </c>
      <c r="D1216" s="12" t="s">
        <v>3189</v>
      </c>
      <c r="E1216" s="12" t="s">
        <v>934</v>
      </c>
      <c r="F1216" s="3" t="s">
        <v>933</v>
      </c>
      <c r="G1216" s="12" t="s">
        <v>932</v>
      </c>
      <c r="H1216" s="12" t="s">
        <v>3191</v>
      </c>
      <c r="I1216" s="12" t="s">
        <v>3190</v>
      </c>
      <c r="J1216" s="12" t="s">
        <v>931</v>
      </c>
      <c r="K1216" s="12" t="s">
        <v>930</v>
      </c>
      <c r="L1216" s="12" t="s">
        <v>929</v>
      </c>
      <c r="M1216" s="4">
        <v>3027</v>
      </c>
      <c r="N1216" s="4">
        <v>0</v>
      </c>
      <c r="O1216" s="4">
        <v>3027</v>
      </c>
      <c r="P1216" s="4">
        <v>0</v>
      </c>
      <c r="Q1216" s="4">
        <v>3027</v>
      </c>
      <c r="R1216" s="68">
        <f t="shared" si="18"/>
        <v>1</v>
      </c>
      <c r="S1216" s="3" t="s">
        <v>928</v>
      </c>
      <c r="T1216" s="12" t="s">
        <v>7088</v>
      </c>
      <c r="U1216" s="12" t="s">
        <v>3186</v>
      </c>
      <c r="V1216" s="12" t="s">
        <v>927</v>
      </c>
      <c r="W1216" s="12" t="s">
        <v>926</v>
      </c>
      <c r="X1216" s="12" t="s">
        <v>3185</v>
      </c>
      <c r="Y1216" s="12" t="s">
        <v>925</v>
      </c>
      <c r="Z1216" s="12" t="s">
        <v>984</v>
      </c>
      <c r="AA1216" s="12" t="s">
        <v>983</v>
      </c>
      <c r="AB1216" s="12" t="s">
        <v>936</v>
      </c>
      <c r="AC1216" s="13">
        <v>522</v>
      </c>
      <c r="AD1216" s="12" t="s">
        <v>3184</v>
      </c>
      <c r="AE1216" s="12" t="s">
        <v>7087</v>
      </c>
      <c r="AF1216" s="12" t="s">
        <v>7086</v>
      </c>
      <c r="AG1216" s="12" t="s">
        <v>7085</v>
      </c>
      <c r="AH1216" s="12"/>
      <c r="AI1216" s="12" t="s">
        <v>3178</v>
      </c>
      <c r="AJ1216" s="12" t="s">
        <v>950</v>
      </c>
      <c r="AK1216" s="12" t="s">
        <v>3177</v>
      </c>
      <c r="AL1216" s="12" t="s">
        <v>3183</v>
      </c>
    </row>
    <row r="1217" spans="1:38" hidden="1" x14ac:dyDescent="0.25">
      <c r="A1217" s="17">
        <v>1118558947</v>
      </c>
      <c r="B1217" s="14">
        <v>92822</v>
      </c>
      <c r="C1217" s="12" t="s">
        <v>3178</v>
      </c>
      <c r="D1217" s="12" t="s">
        <v>3189</v>
      </c>
      <c r="E1217" s="12" t="s">
        <v>934</v>
      </c>
      <c r="F1217" s="3" t="s">
        <v>933</v>
      </c>
      <c r="G1217" s="12" t="s">
        <v>932</v>
      </c>
      <c r="H1217" s="12" t="s">
        <v>940</v>
      </c>
      <c r="I1217" s="12" t="s">
        <v>939</v>
      </c>
      <c r="J1217" s="12" t="s">
        <v>931</v>
      </c>
      <c r="K1217" s="12" t="s">
        <v>930</v>
      </c>
      <c r="L1217" s="12" t="s">
        <v>929</v>
      </c>
      <c r="M1217" s="4">
        <v>5221</v>
      </c>
      <c r="N1217" s="4">
        <v>0</v>
      </c>
      <c r="O1217" s="4">
        <v>5221</v>
      </c>
      <c r="P1217" s="4">
        <v>0</v>
      </c>
      <c r="Q1217" s="4">
        <v>5221</v>
      </c>
      <c r="R1217" s="68">
        <f t="shared" ref="R1217:R1280" si="19">+IFERROR(Q1217/O1217,0)</f>
        <v>1</v>
      </c>
      <c r="S1217" s="3" t="s">
        <v>928</v>
      </c>
      <c r="T1217" s="12" t="s">
        <v>7088</v>
      </c>
      <c r="U1217" s="12" t="s">
        <v>3186</v>
      </c>
      <c r="V1217" s="12" t="s">
        <v>927</v>
      </c>
      <c r="W1217" s="12" t="s">
        <v>926</v>
      </c>
      <c r="X1217" s="12" t="s">
        <v>3185</v>
      </c>
      <c r="Y1217" s="12" t="s">
        <v>925</v>
      </c>
      <c r="Z1217" s="12" t="s">
        <v>984</v>
      </c>
      <c r="AA1217" s="12" t="s">
        <v>983</v>
      </c>
      <c r="AB1217" s="12" t="s">
        <v>936</v>
      </c>
      <c r="AC1217" s="13">
        <v>522</v>
      </c>
      <c r="AD1217" s="12" t="s">
        <v>3184</v>
      </c>
      <c r="AE1217" s="12" t="s">
        <v>7087</v>
      </c>
      <c r="AF1217" s="12" t="s">
        <v>7086</v>
      </c>
      <c r="AG1217" s="12" t="s">
        <v>7085</v>
      </c>
      <c r="AH1217" s="12"/>
      <c r="AI1217" s="12" t="s">
        <v>3178</v>
      </c>
      <c r="AJ1217" s="12" t="s">
        <v>950</v>
      </c>
      <c r="AK1217" s="12" t="s">
        <v>3177</v>
      </c>
      <c r="AL1217" s="12" t="s">
        <v>3183</v>
      </c>
    </row>
    <row r="1218" spans="1:38" hidden="1" x14ac:dyDescent="0.25">
      <c r="A1218" s="17">
        <v>1118558947</v>
      </c>
      <c r="B1218" s="14">
        <v>92822</v>
      </c>
      <c r="C1218" s="12" t="s">
        <v>3178</v>
      </c>
      <c r="D1218" s="12" t="s">
        <v>3189</v>
      </c>
      <c r="E1218" s="12" t="s">
        <v>934</v>
      </c>
      <c r="F1218" s="3" t="s">
        <v>933</v>
      </c>
      <c r="G1218" s="12" t="s">
        <v>932</v>
      </c>
      <c r="H1218" s="12" t="s">
        <v>3188</v>
      </c>
      <c r="I1218" s="12" t="s">
        <v>3187</v>
      </c>
      <c r="J1218" s="12" t="s">
        <v>931</v>
      </c>
      <c r="K1218" s="12" t="s">
        <v>930</v>
      </c>
      <c r="L1218" s="12" t="s">
        <v>929</v>
      </c>
      <c r="M1218" s="4">
        <v>5221</v>
      </c>
      <c r="N1218" s="4">
        <v>0</v>
      </c>
      <c r="O1218" s="4">
        <v>5221</v>
      </c>
      <c r="P1218" s="4">
        <v>0</v>
      </c>
      <c r="Q1218" s="4">
        <v>5221</v>
      </c>
      <c r="R1218" s="68">
        <f t="shared" si="19"/>
        <v>1</v>
      </c>
      <c r="S1218" s="3" t="s">
        <v>928</v>
      </c>
      <c r="T1218" s="12" t="s">
        <v>7088</v>
      </c>
      <c r="U1218" s="12" t="s">
        <v>3186</v>
      </c>
      <c r="V1218" s="12" t="s">
        <v>927</v>
      </c>
      <c r="W1218" s="12" t="s">
        <v>926</v>
      </c>
      <c r="X1218" s="12" t="s">
        <v>3185</v>
      </c>
      <c r="Y1218" s="12" t="s">
        <v>925</v>
      </c>
      <c r="Z1218" s="12" t="s">
        <v>984</v>
      </c>
      <c r="AA1218" s="12" t="s">
        <v>983</v>
      </c>
      <c r="AB1218" s="12" t="s">
        <v>936</v>
      </c>
      <c r="AC1218" s="13">
        <v>522</v>
      </c>
      <c r="AD1218" s="12" t="s">
        <v>3184</v>
      </c>
      <c r="AE1218" s="12" t="s">
        <v>7087</v>
      </c>
      <c r="AF1218" s="12" t="s">
        <v>7086</v>
      </c>
      <c r="AG1218" s="12" t="s">
        <v>7085</v>
      </c>
      <c r="AH1218" s="12"/>
      <c r="AI1218" s="12" t="s">
        <v>3178</v>
      </c>
      <c r="AJ1218" s="12" t="s">
        <v>950</v>
      </c>
      <c r="AK1218" s="12" t="s">
        <v>3177</v>
      </c>
      <c r="AL1218" s="12" t="s">
        <v>3183</v>
      </c>
    </row>
    <row r="1219" spans="1:38" hidden="1" x14ac:dyDescent="0.25">
      <c r="A1219" s="17">
        <v>13438483</v>
      </c>
      <c r="B1219" s="14">
        <v>92922</v>
      </c>
      <c r="C1219" s="12" t="s">
        <v>3178</v>
      </c>
      <c r="D1219" s="12" t="s">
        <v>3182</v>
      </c>
      <c r="E1219" s="12" t="s">
        <v>934</v>
      </c>
      <c r="F1219" s="3" t="s">
        <v>933</v>
      </c>
      <c r="G1219" s="12" t="s">
        <v>932</v>
      </c>
      <c r="H1219" s="12" t="s">
        <v>971</v>
      </c>
      <c r="I1219" s="12" t="s">
        <v>970</v>
      </c>
      <c r="J1219" s="12" t="s">
        <v>931</v>
      </c>
      <c r="K1219" s="12" t="s">
        <v>930</v>
      </c>
      <c r="L1219" s="12" t="s">
        <v>929</v>
      </c>
      <c r="M1219" s="4">
        <v>315521</v>
      </c>
      <c r="N1219" s="4">
        <v>0</v>
      </c>
      <c r="O1219" s="4">
        <v>315521</v>
      </c>
      <c r="P1219" s="4">
        <v>0</v>
      </c>
      <c r="Q1219" s="4">
        <v>315521</v>
      </c>
      <c r="R1219" s="68">
        <f t="shared" si="19"/>
        <v>1</v>
      </c>
      <c r="S1219" s="3" t="s">
        <v>928</v>
      </c>
      <c r="T1219" s="12" t="s">
        <v>7084</v>
      </c>
      <c r="U1219" s="12" t="s">
        <v>3181</v>
      </c>
      <c r="V1219" s="12" t="s">
        <v>927</v>
      </c>
      <c r="W1219" s="12" t="s">
        <v>926</v>
      </c>
      <c r="X1219" s="12" t="s">
        <v>3180</v>
      </c>
      <c r="Y1219" s="12" t="s">
        <v>925</v>
      </c>
      <c r="Z1219" s="12" t="s">
        <v>984</v>
      </c>
      <c r="AA1219" s="12" t="s">
        <v>983</v>
      </c>
      <c r="AB1219" s="12" t="s">
        <v>936</v>
      </c>
      <c r="AC1219" s="13">
        <v>522</v>
      </c>
      <c r="AD1219" s="12" t="s">
        <v>3179</v>
      </c>
      <c r="AE1219" s="12" t="s">
        <v>7083</v>
      </c>
      <c r="AF1219" s="12" t="s">
        <v>7082</v>
      </c>
      <c r="AG1219" s="12" t="s">
        <v>7081</v>
      </c>
      <c r="AH1219" s="12"/>
      <c r="AI1219" s="12" t="s">
        <v>3178</v>
      </c>
      <c r="AJ1219" s="12" t="s">
        <v>950</v>
      </c>
      <c r="AK1219" s="12" t="s">
        <v>3177</v>
      </c>
      <c r="AL1219" s="12" t="s">
        <v>3176</v>
      </c>
    </row>
    <row r="1220" spans="1:38" hidden="1" x14ac:dyDescent="0.25">
      <c r="A1220" s="17">
        <v>13438483</v>
      </c>
      <c r="B1220" s="14">
        <v>92922</v>
      </c>
      <c r="C1220" s="12" t="s">
        <v>3178</v>
      </c>
      <c r="D1220" s="12" t="s">
        <v>3182</v>
      </c>
      <c r="E1220" s="12" t="s">
        <v>934</v>
      </c>
      <c r="F1220" s="3" t="s">
        <v>933</v>
      </c>
      <c r="G1220" s="12" t="s">
        <v>932</v>
      </c>
      <c r="H1220" s="12" t="s">
        <v>967</v>
      </c>
      <c r="I1220" s="12" t="s">
        <v>966</v>
      </c>
      <c r="J1220" s="12" t="s">
        <v>931</v>
      </c>
      <c r="K1220" s="12" t="s">
        <v>930</v>
      </c>
      <c r="L1220" s="12" t="s">
        <v>929</v>
      </c>
      <c r="M1220" s="4">
        <v>916026</v>
      </c>
      <c r="N1220" s="4">
        <v>0</v>
      </c>
      <c r="O1220" s="4">
        <v>916026</v>
      </c>
      <c r="P1220" s="4">
        <v>0</v>
      </c>
      <c r="Q1220" s="4">
        <v>916026</v>
      </c>
      <c r="R1220" s="68">
        <f t="shared" si="19"/>
        <v>1</v>
      </c>
      <c r="S1220" s="3" t="s">
        <v>928</v>
      </c>
      <c r="T1220" s="12" t="s">
        <v>7084</v>
      </c>
      <c r="U1220" s="12" t="s">
        <v>3181</v>
      </c>
      <c r="V1220" s="12" t="s">
        <v>927</v>
      </c>
      <c r="W1220" s="12" t="s">
        <v>926</v>
      </c>
      <c r="X1220" s="12" t="s">
        <v>3180</v>
      </c>
      <c r="Y1220" s="12" t="s">
        <v>925</v>
      </c>
      <c r="Z1220" s="12" t="s">
        <v>984</v>
      </c>
      <c r="AA1220" s="12" t="s">
        <v>983</v>
      </c>
      <c r="AB1220" s="12" t="s">
        <v>936</v>
      </c>
      <c r="AC1220" s="13">
        <v>522</v>
      </c>
      <c r="AD1220" s="12" t="s">
        <v>3179</v>
      </c>
      <c r="AE1220" s="12" t="s">
        <v>7083</v>
      </c>
      <c r="AF1220" s="12" t="s">
        <v>7082</v>
      </c>
      <c r="AG1220" s="12" t="s">
        <v>7081</v>
      </c>
      <c r="AH1220" s="12"/>
      <c r="AI1220" s="12" t="s">
        <v>3178</v>
      </c>
      <c r="AJ1220" s="12" t="s">
        <v>950</v>
      </c>
      <c r="AK1220" s="12" t="s">
        <v>3177</v>
      </c>
      <c r="AL1220" s="12" t="s">
        <v>3176</v>
      </c>
    </row>
    <row r="1221" spans="1:38" hidden="1" x14ac:dyDescent="0.25">
      <c r="A1221" s="17">
        <v>13438483</v>
      </c>
      <c r="B1221" s="14">
        <v>92922</v>
      </c>
      <c r="C1221" s="12" t="s">
        <v>3178</v>
      </c>
      <c r="D1221" s="12" t="s">
        <v>3182</v>
      </c>
      <c r="E1221" s="12" t="s">
        <v>934</v>
      </c>
      <c r="F1221" s="3" t="s">
        <v>933</v>
      </c>
      <c r="G1221" s="12" t="s">
        <v>932</v>
      </c>
      <c r="H1221" s="12" t="s">
        <v>959</v>
      </c>
      <c r="I1221" s="12" t="s">
        <v>958</v>
      </c>
      <c r="J1221" s="12" t="s">
        <v>931</v>
      </c>
      <c r="K1221" s="12" t="s">
        <v>930</v>
      </c>
      <c r="L1221" s="12" t="s">
        <v>929</v>
      </c>
      <c r="M1221" s="4">
        <v>458012</v>
      </c>
      <c r="N1221" s="4">
        <v>0</v>
      </c>
      <c r="O1221" s="4">
        <v>458012</v>
      </c>
      <c r="P1221" s="4">
        <v>0</v>
      </c>
      <c r="Q1221" s="4">
        <v>458012</v>
      </c>
      <c r="R1221" s="68">
        <f t="shared" si="19"/>
        <v>1</v>
      </c>
      <c r="S1221" s="3" t="s">
        <v>928</v>
      </c>
      <c r="T1221" s="12" t="s">
        <v>7084</v>
      </c>
      <c r="U1221" s="12" t="s">
        <v>3181</v>
      </c>
      <c r="V1221" s="12" t="s">
        <v>927</v>
      </c>
      <c r="W1221" s="12" t="s">
        <v>926</v>
      </c>
      <c r="X1221" s="12" t="s">
        <v>3180</v>
      </c>
      <c r="Y1221" s="12" t="s">
        <v>925</v>
      </c>
      <c r="Z1221" s="12" t="s">
        <v>984</v>
      </c>
      <c r="AA1221" s="12" t="s">
        <v>983</v>
      </c>
      <c r="AB1221" s="12" t="s">
        <v>936</v>
      </c>
      <c r="AC1221" s="13">
        <v>522</v>
      </c>
      <c r="AD1221" s="12" t="s">
        <v>3179</v>
      </c>
      <c r="AE1221" s="12" t="s">
        <v>7083</v>
      </c>
      <c r="AF1221" s="12" t="s">
        <v>7082</v>
      </c>
      <c r="AG1221" s="12" t="s">
        <v>7081</v>
      </c>
      <c r="AH1221" s="12"/>
      <c r="AI1221" s="12" t="s">
        <v>3178</v>
      </c>
      <c r="AJ1221" s="12" t="s">
        <v>950</v>
      </c>
      <c r="AK1221" s="12" t="s">
        <v>3177</v>
      </c>
      <c r="AL1221" s="12" t="s">
        <v>3176</v>
      </c>
    </row>
    <row r="1222" spans="1:38" hidden="1" x14ac:dyDescent="0.25">
      <c r="A1222" s="17">
        <v>1019061759</v>
      </c>
      <c r="B1222" s="14">
        <v>93022</v>
      </c>
      <c r="C1222" s="12" t="s">
        <v>7069</v>
      </c>
      <c r="D1222" s="12" t="s">
        <v>7080</v>
      </c>
      <c r="E1222" s="12" t="s">
        <v>934</v>
      </c>
      <c r="F1222" s="3" t="s">
        <v>933</v>
      </c>
      <c r="G1222" s="12" t="s">
        <v>932</v>
      </c>
      <c r="H1222" s="12" t="s">
        <v>949</v>
      </c>
      <c r="I1222" s="12" t="s">
        <v>948</v>
      </c>
      <c r="J1222" s="12" t="s">
        <v>931</v>
      </c>
      <c r="K1222" s="12" t="s">
        <v>930</v>
      </c>
      <c r="L1222" s="12" t="s">
        <v>929</v>
      </c>
      <c r="M1222" s="4">
        <v>22826188.800000001</v>
      </c>
      <c r="N1222" s="4">
        <v>0</v>
      </c>
      <c r="O1222" s="4">
        <v>22826188.800000001</v>
      </c>
      <c r="P1222" s="4">
        <v>13949337.800000001</v>
      </c>
      <c r="Q1222" s="4">
        <v>8876851</v>
      </c>
      <c r="R1222" s="68">
        <f t="shared" si="19"/>
        <v>0.38888888012702322</v>
      </c>
      <c r="S1222" s="3" t="s">
        <v>928</v>
      </c>
      <c r="T1222" s="12" t="s">
        <v>7079</v>
      </c>
      <c r="U1222" s="12" t="s">
        <v>7078</v>
      </c>
      <c r="V1222" s="12" t="s">
        <v>927</v>
      </c>
      <c r="W1222" s="12" t="s">
        <v>926</v>
      </c>
      <c r="X1222" s="12" t="s">
        <v>7077</v>
      </c>
      <c r="Y1222" s="12" t="s">
        <v>925</v>
      </c>
      <c r="Z1222" s="12" t="s">
        <v>1015</v>
      </c>
      <c r="AA1222" s="12" t="s">
        <v>1014</v>
      </c>
      <c r="AB1222" s="12" t="s">
        <v>944</v>
      </c>
      <c r="AC1222" s="13">
        <v>31122</v>
      </c>
      <c r="AD1222" s="12" t="s">
        <v>7076</v>
      </c>
      <c r="AE1222" s="12" t="s">
        <v>7075</v>
      </c>
      <c r="AF1222" s="12" t="s">
        <v>7074</v>
      </c>
      <c r="AG1222" s="12" t="s">
        <v>7073</v>
      </c>
      <c r="AH1222" s="12"/>
      <c r="AI1222" s="12" t="s">
        <v>7069</v>
      </c>
      <c r="AJ1222" s="12" t="s">
        <v>1083</v>
      </c>
      <c r="AK1222" s="12" t="s">
        <v>1253</v>
      </c>
      <c r="AL1222" s="12" t="s">
        <v>7072</v>
      </c>
    </row>
    <row r="1223" spans="1:38" hidden="1" x14ac:dyDescent="0.25">
      <c r="A1223" s="17">
        <v>800170433</v>
      </c>
      <c r="B1223" s="14">
        <v>93122</v>
      </c>
      <c r="C1223" s="12" t="s">
        <v>7069</v>
      </c>
      <c r="D1223" s="12" t="s">
        <v>7071</v>
      </c>
      <c r="E1223" s="12" t="s">
        <v>1002</v>
      </c>
      <c r="F1223" s="3" t="s">
        <v>933</v>
      </c>
      <c r="G1223" s="12" t="s">
        <v>932</v>
      </c>
      <c r="H1223" s="12" t="s">
        <v>967</v>
      </c>
      <c r="I1223" s="12" t="s">
        <v>966</v>
      </c>
      <c r="J1223" s="12" t="s">
        <v>931</v>
      </c>
      <c r="K1223" s="12" t="s">
        <v>930</v>
      </c>
      <c r="L1223" s="12" t="s">
        <v>929</v>
      </c>
      <c r="M1223" s="4">
        <v>2203.4</v>
      </c>
      <c r="N1223" s="4">
        <v>0</v>
      </c>
      <c r="O1223" s="4">
        <v>2203.4</v>
      </c>
      <c r="P1223" s="4">
        <v>2203.4</v>
      </c>
      <c r="Q1223" s="4">
        <v>0</v>
      </c>
      <c r="R1223" s="68">
        <f t="shared" si="19"/>
        <v>0</v>
      </c>
      <c r="S1223" s="3" t="s">
        <v>957</v>
      </c>
      <c r="T1223" s="12" t="s">
        <v>5989</v>
      </c>
      <c r="U1223" s="12" t="s">
        <v>956</v>
      </c>
      <c r="V1223" s="12" t="s">
        <v>927</v>
      </c>
      <c r="W1223" s="12" t="s">
        <v>955</v>
      </c>
      <c r="X1223" s="12" t="s">
        <v>954</v>
      </c>
      <c r="Y1223" s="12" t="s">
        <v>925</v>
      </c>
      <c r="Z1223" s="12" t="s">
        <v>953</v>
      </c>
      <c r="AA1223" s="12" t="s">
        <v>952</v>
      </c>
      <c r="AB1223" s="12" t="s">
        <v>936</v>
      </c>
      <c r="AC1223" s="13">
        <v>522</v>
      </c>
      <c r="AD1223" s="12" t="s">
        <v>7070</v>
      </c>
      <c r="AE1223" s="12"/>
      <c r="AF1223" s="12"/>
      <c r="AG1223" s="12"/>
      <c r="AH1223" s="12"/>
      <c r="AI1223" s="12" t="s">
        <v>7069</v>
      </c>
      <c r="AJ1223" s="12" t="s">
        <v>3306</v>
      </c>
      <c r="AK1223" s="12" t="s">
        <v>3305</v>
      </c>
      <c r="AL1223" s="12" t="s">
        <v>7068</v>
      </c>
    </row>
    <row r="1224" spans="1:38" hidden="1" x14ac:dyDescent="0.25">
      <c r="A1224" s="17">
        <v>1020778610</v>
      </c>
      <c r="B1224" s="14">
        <v>93222</v>
      </c>
      <c r="C1224" s="12" t="s">
        <v>7050</v>
      </c>
      <c r="D1224" s="12" t="s">
        <v>7067</v>
      </c>
      <c r="E1224" s="12" t="s">
        <v>934</v>
      </c>
      <c r="F1224" s="3" t="s">
        <v>933</v>
      </c>
      <c r="G1224" s="12" t="s">
        <v>932</v>
      </c>
      <c r="H1224" s="12" t="s">
        <v>1105</v>
      </c>
      <c r="I1224" s="12" t="s">
        <v>1104</v>
      </c>
      <c r="J1224" s="12" t="s">
        <v>931</v>
      </c>
      <c r="K1224" s="12" t="s">
        <v>930</v>
      </c>
      <c r="L1224" s="12" t="s">
        <v>929</v>
      </c>
      <c r="M1224" s="4">
        <v>28244591</v>
      </c>
      <c r="N1224" s="4">
        <v>0</v>
      </c>
      <c r="O1224" s="4">
        <v>28244591</v>
      </c>
      <c r="P1224" s="4">
        <v>17423611</v>
      </c>
      <c r="Q1224" s="4">
        <v>10820980</v>
      </c>
      <c r="R1224" s="68">
        <f t="shared" si="19"/>
        <v>0.38311689484191858</v>
      </c>
      <c r="S1224" s="3" t="s">
        <v>928</v>
      </c>
      <c r="T1224" s="12" t="s">
        <v>7066</v>
      </c>
      <c r="U1224" s="12" t="s">
        <v>7065</v>
      </c>
      <c r="V1224" s="12" t="s">
        <v>927</v>
      </c>
      <c r="W1224" s="12" t="s">
        <v>926</v>
      </c>
      <c r="X1224" s="12" t="s">
        <v>7064</v>
      </c>
      <c r="Y1224" s="12" t="s">
        <v>925</v>
      </c>
      <c r="Z1224" s="12" t="s">
        <v>1013</v>
      </c>
      <c r="AA1224" s="12" t="s">
        <v>1012</v>
      </c>
      <c r="AB1224" s="12" t="s">
        <v>1279</v>
      </c>
      <c r="AC1224" s="13">
        <v>22422</v>
      </c>
      <c r="AD1224" s="12" t="s">
        <v>7063</v>
      </c>
      <c r="AE1224" s="12" t="s">
        <v>7062</v>
      </c>
      <c r="AF1224" s="12" t="s">
        <v>7061</v>
      </c>
      <c r="AG1224" s="12" t="s">
        <v>7060</v>
      </c>
      <c r="AH1224" s="12"/>
      <c r="AI1224" s="12" t="s">
        <v>7050</v>
      </c>
      <c r="AJ1224" s="12" t="s">
        <v>1083</v>
      </c>
      <c r="AK1224" s="12" t="s">
        <v>1443</v>
      </c>
      <c r="AL1224" s="12" t="s">
        <v>7059</v>
      </c>
    </row>
    <row r="1225" spans="1:38" hidden="1" x14ac:dyDescent="0.25">
      <c r="A1225" s="17">
        <v>84074201</v>
      </c>
      <c r="B1225" s="14">
        <v>93322</v>
      </c>
      <c r="C1225" s="12" t="s">
        <v>7050</v>
      </c>
      <c r="D1225" s="12" t="s">
        <v>7058</v>
      </c>
      <c r="E1225" s="12" t="s">
        <v>934</v>
      </c>
      <c r="F1225" s="3" t="s">
        <v>933</v>
      </c>
      <c r="G1225" s="12" t="s">
        <v>932</v>
      </c>
      <c r="H1225" s="12" t="s">
        <v>1105</v>
      </c>
      <c r="I1225" s="12" t="s">
        <v>1104</v>
      </c>
      <c r="J1225" s="12" t="s">
        <v>931</v>
      </c>
      <c r="K1225" s="12" t="s">
        <v>930</v>
      </c>
      <c r="L1225" s="12" t="s">
        <v>929</v>
      </c>
      <c r="M1225" s="4">
        <v>15896347</v>
      </c>
      <c r="N1225" s="4">
        <v>0</v>
      </c>
      <c r="O1225" s="4">
        <v>15896347</v>
      </c>
      <c r="P1225" s="4">
        <v>10208573</v>
      </c>
      <c r="Q1225" s="4">
        <v>5687774</v>
      </c>
      <c r="R1225" s="68">
        <f t="shared" si="19"/>
        <v>0.35780384008980176</v>
      </c>
      <c r="S1225" s="3" t="s">
        <v>928</v>
      </c>
      <c r="T1225" s="12" t="s">
        <v>7057</v>
      </c>
      <c r="U1225" s="12" t="s">
        <v>7056</v>
      </c>
      <c r="V1225" s="12" t="s">
        <v>927</v>
      </c>
      <c r="W1225" s="12" t="s">
        <v>926</v>
      </c>
      <c r="X1225" s="12" t="s">
        <v>7055</v>
      </c>
      <c r="Y1225" s="12" t="s">
        <v>925</v>
      </c>
      <c r="Z1225" s="12" t="s">
        <v>984</v>
      </c>
      <c r="AA1225" s="12" t="s">
        <v>983</v>
      </c>
      <c r="AB1225" s="12" t="s">
        <v>1135</v>
      </c>
      <c r="AC1225" s="13">
        <v>31922</v>
      </c>
      <c r="AD1225" s="12" t="s">
        <v>7054</v>
      </c>
      <c r="AE1225" s="12" t="s">
        <v>7053</v>
      </c>
      <c r="AF1225" s="12" t="s">
        <v>7052</v>
      </c>
      <c r="AG1225" s="12" t="s">
        <v>7051</v>
      </c>
      <c r="AH1225" s="12"/>
      <c r="AI1225" s="12" t="s">
        <v>7050</v>
      </c>
      <c r="AJ1225" s="12" t="s">
        <v>1083</v>
      </c>
      <c r="AK1225" s="12" t="s">
        <v>5883</v>
      </c>
      <c r="AL1225" s="12" t="s">
        <v>7049</v>
      </c>
    </row>
    <row r="1226" spans="1:38" hidden="1" x14ac:dyDescent="0.25">
      <c r="A1226" s="17">
        <v>860011153</v>
      </c>
      <c r="B1226" s="14">
        <v>93722</v>
      </c>
      <c r="C1226" s="12" t="s">
        <v>6944</v>
      </c>
      <c r="D1226" s="12" t="s">
        <v>7048</v>
      </c>
      <c r="E1226" s="12" t="s">
        <v>934</v>
      </c>
      <c r="F1226" s="3" t="s">
        <v>933</v>
      </c>
      <c r="G1226" s="12" t="s">
        <v>932</v>
      </c>
      <c r="H1226" s="12" t="s">
        <v>3231</v>
      </c>
      <c r="I1226" s="12" t="s">
        <v>3230</v>
      </c>
      <c r="J1226" s="12" t="s">
        <v>931</v>
      </c>
      <c r="K1226" s="12" t="s">
        <v>930</v>
      </c>
      <c r="L1226" s="12" t="s">
        <v>929</v>
      </c>
      <c r="M1226" s="4">
        <v>1020300</v>
      </c>
      <c r="N1226" s="4">
        <v>0</v>
      </c>
      <c r="O1226" s="4">
        <v>1020300</v>
      </c>
      <c r="P1226" s="4">
        <v>0</v>
      </c>
      <c r="Q1226" s="4">
        <v>1020300</v>
      </c>
      <c r="R1226" s="68">
        <f t="shared" si="19"/>
        <v>1</v>
      </c>
      <c r="S1226" s="3" t="s">
        <v>957</v>
      </c>
      <c r="T1226" s="12" t="s">
        <v>6178</v>
      </c>
      <c r="U1226" s="12" t="s">
        <v>3556</v>
      </c>
      <c r="V1226" s="12" t="s">
        <v>3555</v>
      </c>
      <c r="W1226" s="18"/>
      <c r="X1226" s="18"/>
      <c r="Y1226" s="18"/>
      <c r="Z1226" s="18"/>
      <c r="AA1226" s="18"/>
      <c r="AB1226" s="12" t="s">
        <v>3554</v>
      </c>
      <c r="AC1226" s="13">
        <v>40322</v>
      </c>
      <c r="AD1226" s="12" t="s">
        <v>7047</v>
      </c>
      <c r="AE1226" s="12" t="s">
        <v>7046</v>
      </c>
      <c r="AF1226" s="12" t="s">
        <v>6963</v>
      </c>
      <c r="AG1226" s="12" t="s">
        <v>7045</v>
      </c>
      <c r="AH1226" s="12"/>
      <c r="AI1226" s="12" t="s">
        <v>6944</v>
      </c>
      <c r="AJ1226" s="12" t="s">
        <v>950</v>
      </c>
      <c r="AK1226" s="12" t="s">
        <v>7039</v>
      </c>
      <c r="AL1226" s="12" t="s">
        <v>7044</v>
      </c>
    </row>
    <row r="1227" spans="1:38" hidden="1" x14ac:dyDescent="0.25">
      <c r="A1227" s="17">
        <v>800170433</v>
      </c>
      <c r="B1227" s="14">
        <v>93822</v>
      </c>
      <c r="C1227" s="12" t="s">
        <v>6944</v>
      </c>
      <c r="D1227" s="12" t="s">
        <v>7043</v>
      </c>
      <c r="E1227" s="12" t="s">
        <v>934</v>
      </c>
      <c r="F1227" s="3" t="s">
        <v>933</v>
      </c>
      <c r="G1227" s="12" t="s">
        <v>932</v>
      </c>
      <c r="H1227" s="12" t="s">
        <v>3231</v>
      </c>
      <c r="I1227" s="12" t="s">
        <v>3230</v>
      </c>
      <c r="J1227" s="12" t="s">
        <v>931</v>
      </c>
      <c r="K1227" s="12" t="s">
        <v>930</v>
      </c>
      <c r="L1227" s="12" t="s">
        <v>929</v>
      </c>
      <c r="M1227" s="4">
        <v>4081</v>
      </c>
      <c r="N1227" s="4">
        <v>0</v>
      </c>
      <c r="O1227" s="4">
        <v>4081</v>
      </c>
      <c r="P1227" s="4">
        <v>0</v>
      </c>
      <c r="Q1227" s="4">
        <v>4081</v>
      </c>
      <c r="R1227" s="68">
        <f t="shared" si="19"/>
        <v>1</v>
      </c>
      <c r="S1227" s="3" t="s">
        <v>957</v>
      </c>
      <c r="T1227" s="12" t="s">
        <v>5989</v>
      </c>
      <c r="U1227" s="12" t="s">
        <v>956</v>
      </c>
      <c r="V1227" s="12" t="s">
        <v>927</v>
      </c>
      <c r="W1227" s="12" t="s">
        <v>955</v>
      </c>
      <c r="X1227" s="12" t="s">
        <v>954</v>
      </c>
      <c r="Y1227" s="12" t="s">
        <v>925</v>
      </c>
      <c r="Z1227" s="12" t="s">
        <v>953</v>
      </c>
      <c r="AA1227" s="12" t="s">
        <v>952</v>
      </c>
      <c r="AB1227" s="12" t="s">
        <v>3554</v>
      </c>
      <c r="AC1227" s="13">
        <v>40322</v>
      </c>
      <c r="AD1227" s="12" t="s">
        <v>7042</v>
      </c>
      <c r="AE1227" s="12" t="s">
        <v>7041</v>
      </c>
      <c r="AF1227" s="12" t="s">
        <v>6958</v>
      </c>
      <c r="AG1227" s="12" t="s">
        <v>7040</v>
      </c>
      <c r="AH1227" s="12"/>
      <c r="AI1227" s="12" t="s">
        <v>6944</v>
      </c>
      <c r="AJ1227" s="12" t="s">
        <v>950</v>
      </c>
      <c r="AK1227" s="12" t="s">
        <v>7039</v>
      </c>
      <c r="AL1227" s="12" t="s">
        <v>7038</v>
      </c>
    </row>
    <row r="1228" spans="1:38" hidden="1" x14ac:dyDescent="0.25">
      <c r="A1228" s="17">
        <v>860066942</v>
      </c>
      <c r="B1228" s="14">
        <v>93922</v>
      </c>
      <c r="C1228" s="12" t="s">
        <v>6944</v>
      </c>
      <c r="D1228" s="12" t="s">
        <v>7037</v>
      </c>
      <c r="E1228" s="12" t="s">
        <v>934</v>
      </c>
      <c r="F1228" s="3" t="s">
        <v>933</v>
      </c>
      <c r="G1228" s="12" t="s">
        <v>932</v>
      </c>
      <c r="H1228" s="12" t="s">
        <v>3641</v>
      </c>
      <c r="I1228" s="12" t="s">
        <v>3640</v>
      </c>
      <c r="J1228" s="12" t="s">
        <v>931</v>
      </c>
      <c r="K1228" s="12" t="s">
        <v>930</v>
      </c>
      <c r="L1228" s="12" t="s">
        <v>929</v>
      </c>
      <c r="M1228" s="4">
        <v>63353700</v>
      </c>
      <c r="N1228" s="4">
        <v>0</v>
      </c>
      <c r="O1228" s="4">
        <v>63353700</v>
      </c>
      <c r="P1228" s="4">
        <v>0</v>
      </c>
      <c r="Q1228" s="4">
        <v>63353700</v>
      </c>
      <c r="R1228" s="68">
        <f t="shared" si="19"/>
        <v>1</v>
      </c>
      <c r="S1228" s="3" t="s">
        <v>957</v>
      </c>
      <c r="T1228" s="12" t="s">
        <v>6133</v>
      </c>
      <c r="U1228" s="12" t="s">
        <v>3639</v>
      </c>
      <c r="V1228" s="12" t="s">
        <v>3555</v>
      </c>
      <c r="W1228" s="18"/>
      <c r="X1228" s="18"/>
      <c r="Y1228" s="18"/>
      <c r="Z1228" s="18"/>
      <c r="AA1228" s="18"/>
      <c r="AB1228" s="12" t="s">
        <v>936</v>
      </c>
      <c r="AC1228" s="13">
        <v>522</v>
      </c>
      <c r="AD1228" s="12" t="s">
        <v>7036</v>
      </c>
      <c r="AE1228" s="12" t="s">
        <v>7035</v>
      </c>
      <c r="AF1228" s="12" t="s">
        <v>6953</v>
      </c>
      <c r="AG1228" s="12" t="s">
        <v>7034</v>
      </c>
      <c r="AH1228" s="12"/>
      <c r="AI1228" s="12" t="s">
        <v>6944</v>
      </c>
      <c r="AJ1228" s="12" t="s">
        <v>6943</v>
      </c>
      <c r="AK1228" s="12" t="s">
        <v>7033</v>
      </c>
      <c r="AL1228" s="12" t="s">
        <v>6950</v>
      </c>
    </row>
    <row r="1229" spans="1:38" hidden="1" x14ac:dyDescent="0.25">
      <c r="A1229" s="17">
        <v>899999034</v>
      </c>
      <c r="B1229" s="14">
        <v>94022</v>
      </c>
      <c r="C1229" s="12" t="s">
        <v>6944</v>
      </c>
      <c r="D1229" s="12" t="s">
        <v>7032</v>
      </c>
      <c r="E1229" s="12" t="s">
        <v>934</v>
      </c>
      <c r="F1229" s="3" t="s">
        <v>933</v>
      </c>
      <c r="G1229" s="12" t="s">
        <v>932</v>
      </c>
      <c r="H1229" s="12" t="s">
        <v>3634</v>
      </c>
      <c r="I1229" s="12" t="s">
        <v>3633</v>
      </c>
      <c r="J1229" s="12" t="s">
        <v>931</v>
      </c>
      <c r="K1229" s="12" t="s">
        <v>930</v>
      </c>
      <c r="L1229" s="12" t="s">
        <v>929</v>
      </c>
      <c r="M1229" s="4">
        <v>31684000</v>
      </c>
      <c r="N1229" s="4">
        <v>0</v>
      </c>
      <c r="O1229" s="4">
        <v>31684000</v>
      </c>
      <c r="P1229" s="4">
        <v>0</v>
      </c>
      <c r="Q1229" s="4">
        <v>31684000</v>
      </c>
      <c r="R1229" s="68">
        <f t="shared" si="19"/>
        <v>1</v>
      </c>
      <c r="S1229" s="3" t="s">
        <v>957</v>
      </c>
      <c r="T1229" s="12" t="s">
        <v>6128</v>
      </c>
      <c r="U1229" s="12" t="s">
        <v>3632</v>
      </c>
      <c r="V1229" s="12" t="s">
        <v>3555</v>
      </c>
      <c r="W1229" s="18"/>
      <c r="X1229" s="18"/>
      <c r="Y1229" s="18"/>
      <c r="Z1229" s="18"/>
      <c r="AA1229" s="18"/>
      <c r="AB1229" s="12" t="s">
        <v>936</v>
      </c>
      <c r="AC1229" s="13">
        <v>522</v>
      </c>
      <c r="AD1229" s="12" t="s">
        <v>7031</v>
      </c>
      <c r="AE1229" s="12" t="s">
        <v>7030</v>
      </c>
      <c r="AF1229" s="12" t="s">
        <v>6947</v>
      </c>
      <c r="AG1229" s="12" t="s">
        <v>7029</v>
      </c>
      <c r="AH1229" s="12"/>
      <c r="AI1229" s="12" t="s">
        <v>6944</v>
      </c>
      <c r="AJ1229" s="12" t="s">
        <v>6943</v>
      </c>
      <c r="AK1229" s="12" t="s">
        <v>6942</v>
      </c>
      <c r="AL1229" s="12" t="s">
        <v>6950</v>
      </c>
    </row>
    <row r="1230" spans="1:38" hidden="1" x14ac:dyDescent="0.25">
      <c r="A1230" s="17">
        <v>899999239</v>
      </c>
      <c r="B1230" s="14">
        <v>94122</v>
      </c>
      <c r="C1230" s="12" t="s">
        <v>6944</v>
      </c>
      <c r="D1230" s="12" t="s">
        <v>7028</v>
      </c>
      <c r="E1230" s="12" t="s">
        <v>934</v>
      </c>
      <c r="F1230" s="3" t="s">
        <v>933</v>
      </c>
      <c r="G1230" s="12" t="s">
        <v>932</v>
      </c>
      <c r="H1230" s="12" t="s">
        <v>3626</v>
      </c>
      <c r="I1230" s="12" t="s">
        <v>3625</v>
      </c>
      <c r="J1230" s="12" t="s">
        <v>931</v>
      </c>
      <c r="K1230" s="12" t="s">
        <v>930</v>
      </c>
      <c r="L1230" s="12" t="s">
        <v>929</v>
      </c>
      <c r="M1230" s="4">
        <v>47519200</v>
      </c>
      <c r="N1230" s="4">
        <v>0</v>
      </c>
      <c r="O1230" s="4">
        <v>47519200</v>
      </c>
      <c r="P1230" s="4">
        <v>0</v>
      </c>
      <c r="Q1230" s="4">
        <v>47519200</v>
      </c>
      <c r="R1230" s="68">
        <f t="shared" si="19"/>
        <v>1</v>
      </c>
      <c r="S1230" s="3" t="s">
        <v>957</v>
      </c>
      <c r="T1230" s="12" t="s">
        <v>6123</v>
      </c>
      <c r="U1230" s="12" t="s">
        <v>3624</v>
      </c>
      <c r="V1230" s="12" t="s">
        <v>3555</v>
      </c>
      <c r="W1230" s="18"/>
      <c r="X1230" s="18"/>
      <c r="Y1230" s="18"/>
      <c r="Z1230" s="18"/>
      <c r="AA1230" s="18"/>
      <c r="AB1230" s="12" t="s">
        <v>936</v>
      </c>
      <c r="AC1230" s="13">
        <v>522</v>
      </c>
      <c r="AD1230" s="12" t="s">
        <v>7027</v>
      </c>
      <c r="AE1230" s="12" t="s">
        <v>7026</v>
      </c>
      <c r="AF1230" s="12" t="s">
        <v>7025</v>
      </c>
      <c r="AG1230" s="12" t="s">
        <v>7024</v>
      </c>
      <c r="AH1230" s="12"/>
      <c r="AI1230" s="12" t="s">
        <v>6944</v>
      </c>
      <c r="AJ1230" s="12" t="s">
        <v>6943</v>
      </c>
      <c r="AK1230" s="12" t="s">
        <v>6942</v>
      </c>
      <c r="AL1230" s="12" t="s">
        <v>6950</v>
      </c>
    </row>
    <row r="1231" spans="1:38" hidden="1" x14ac:dyDescent="0.25">
      <c r="A1231" s="17">
        <v>860011153</v>
      </c>
      <c r="B1231" s="14">
        <v>94222</v>
      </c>
      <c r="C1231" s="12" t="s">
        <v>6944</v>
      </c>
      <c r="D1231" s="12" t="s">
        <v>7023</v>
      </c>
      <c r="E1231" s="12" t="s">
        <v>934</v>
      </c>
      <c r="F1231" s="3" t="s">
        <v>933</v>
      </c>
      <c r="G1231" s="12" t="s">
        <v>932</v>
      </c>
      <c r="H1231" s="12" t="s">
        <v>3687</v>
      </c>
      <c r="I1231" s="12" t="s">
        <v>3686</v>
      </c>
      <c r="J1231" s="12" t="s">
        <v>931</v>
      </c>
      <c r="K1231" s="12" t="s">
        <v>930</v>
      </c>
      <c r="L1231" s="12" t="s">
        <v>929</v>
      </c>
      <c r="M1231" s="4">
        <v>5706000</v>
      </c>
      <c r="N1231" s="4">
        <v>0</v>
      </c>
      <c r="O1231" s="4">
        <v>5706000</v>
      </c>
      <c r="P1231" s="4">
        <v>0</v>
      </c>
      <c r="Q1231" s="4">
        <v>5706000</v>
      </c>
      <c r="R1231" s="68">
        <f t="shared" si="19"/>
        <v>1</v>
      </c>
      <c r="S1231" s="3" t="s">
        <v>957</v>
      </c>
      <c r="T1231" s="12" t="s">
        <v>6178</v>
      </c>
      <c r="U1231" s="12" t="s">
        <v>3556</v>
      </c>
      <c r="V1231" s="12" t="s">
        <v>3555</v>
      </c>
      <c r="W1231" s="18"/>
      <c r="X1231" s="18"/>
      <c r="Y1231" s="18"/>
      <c r="Z1231" s="18"/>
      <c r="AA1231" s="18"/>
      <c r="AB1231" s="12" t="s">
        <v>936</v>
      </c>
      <c r="AC1231" s="13">
        <v>522</v>
      </c>
      <c r="AD1231" s="12" t="s">
        <v>7022</v>
      </c>
      <c r="AE1231" s="12" t="s">
        <v>7021</v>
      </c>
      <c r="AF1231" s="12" t="s">
        <v>7020</v>
      </c>
      <c r="AG1231" s="12" t="s">
        <v>7019</v>
      </c>
      <c r="AH1231" s="12"/>
      <c r="AI1231" s="12" t="s">
        <v>6944</v>
      </c>
      <c r="AJ1231" s="12" t="s">
        <v>6943</v>
      </c>
      <c r="AK1231" s="12" t="s">
        <v>6942</v>
      </c>
      <c r="AL1231" s="12" t="s">
        <v>6950</v>
      </c>
    </row>
    <row r="1232" spans="1:38" hidden="1" x14ac:dyDescent="0.25">
      <c r="A1232" s="17">
        <v>900298372</v>
      </c>
      <c r="B1232" s="14">
        <v>94322</v>
      </c>
      <c r="C1232" s="12" t="s">
        <v>6944</v>
      </c>
      <c r="D1232" s="12" t="s">
        <v>7018</v>
      </c>
      <c r="E1232" s="12" t="s">
        <v>934</v>
      </c>
      <c r="F1232" s="3" t="s">
        <v>933</v>
      </c>
      <c r="G1232" s="12" t="s">
        <v>932</v>
      </c>
      <c r="H1232" s="12" t="s">
        <v>3580</v>
      </c>
      <c r="I1232" s="12" t="s">
        <v>3579</v>
      </c>
      <c r="J1232" s="12" t="s">
        <v>931</v>
      </c>
      <c r="K1232" s="12" t="s">
        <v>930</v>
      </c>
      <c r="L1232" s="12" t="s">
        <v>929</v>
      </c>
      <c r="M1232" s="4">
        <v>182200</v>
      </c>
      <c r="N1232" s="4">
        <v>0</v>
      </c>
      <c r="O1232" s="4">
        <v>182200</v>
      </c>
      <c r="P1232" s="4">
        <v>0</v>
      </c>
      <c r="Q1232" s="4">
        <v>182200</v>
      </c>
      <c r="R1232" s="68">
        <f t="shared" si="19"/>
        <v>1</v>
      </c>
      <c r="S1232" s="3" t="s">
        <v>957</v>
      </c>
      <c r="T1232" s="12" t="s">
        <v>6173</v>
      </c>
      <c r="U1232" s="12" t="s">
        <v>3680</v>
      </c>
      <c r="V1232" s="12" t="s">
        <v>3555</v>
      </c>
      <c r="W1232" s="18"/>
      <c r="X1232" s="18"/>
      <c r="Y1232" s="18"/>
      <c r="Z1232" s="18"/>
      <c r="AA1232" s="18"/>
      <c r="AB1232" s="12" t="s">
        <v>936</v>
      </c>
      <c r="AC1232" s="13">
        <v>522</v>
      </c>
      <c r="AD1232" s="12" t="s">
        <v>7017</v>
      </c>
      <c r="AE1232" s="12" t="s">
        <v>7016</v>
      </c>
      <c r="AF1232" s="12" t="s">
        <v>7015</v>
      </c>
      <c r="AG1232" s="12" t="s">
        <v>7014</v>
      </c>
      <c r="AH1232" s="12"/>
      <c r="AI1232" s="12" t="s">
        <v>6944</v>
      </c>
      <c r="AJ1232" s="12" t="s">
        <v>6943</v>
      </c>
      <c r="AK1232" s="12" t="s">
        <v>6942</v>
      </c>
      <c r="AL1232" s="12" t="s">
        <v>6950</v>
      </c>
    </row>
    <row r="1233" spans="1:38" hidden="1" x14ac:dyDescent="0.25">
      <c r="A1233" s="17">
        <v>800088702</v>
      </c>
      <c r="B1233" s="14">
        <v>94422</v>
      </c>
      <c r="C1233" s="12" t="s">
        <v>6944</v>
      </c>
      <c r="D1233" s="12" t="s">
        <v>7013</v>
      </c>
      <c r="E1233" s="12" t="s">
        <v>934</v>
      </c>
      <c r="F1233" s="3" t="s">
        <v>933</v>
      </c>
      <c r="G1233" s="12" t="s">
        <v>932</v>
      </c>
      <c r="H1233" s="12" t="s">
        <v>3580</v>
      </c>
      <c r="I1233" s="12" t="s">
        <v>3579</v>
      </c>
      <c r="J1233" s="12" t="s">
        <v>931</v>
      </c>
      <c r="K1233" s="12" t="s">
        <v>930</v>
      </c>
      <c r="L1233" s="12" t="s">
        <v>929</v>
      </c>
      <c r="M1233" s="4">
        <v>11035300</v>
      </c>
      <c r="N1233" s="4">
        <v>0</v>
      </c>
      <c r="O1233" s="4">
        <v>11035300</v>
      </c>
      <c r="P1233" s="4">
        <v>0</v>
      </c>
      <c r="Q1233" s="4">
        <v>11035300</v>
      </c>
      <c r="R1233" s="68">
        <f t="shared" si="19"/>
        <v>1</v>
      </c>
      <c r="S1233" s="3" t="s">
        <v>957</v>
      </c>
      <c r="T1233" s="12" t="s">
        <v>6153</v>
      </c>
      <c r="U1233" s="12" t="s">
        <v>3578</v>
      </c>
      <c r="V1233" s="12" t="s">
        <v>3555</v>
      </c>
      <c r="W1233" s="18"/>
      <c r="X1233" s="18"/>
      <c r="Y1233" s="18"/>
      <c r="Z1233" s="18"/>
      <c r="AA1233" s="18"/>
      <c r="AB1233" s="12" t="s">
        <v>936</v>
      </c>
      <c r="AC1233" s="13">
        <v>522</v>
      </c>
      <c r="AD1233" s="12" t="s">
        <v>7012</v>
      </c>
      <c r="AE1233" s="12" t="s">
        <v>7011</v>
      </c>
      <c r="AF1233" s="12" t="s">
        <v>7010</v>
      </c>
      <c r="AG1233" s="12" t="s">
        <v>7009</v>
      </c>
      <c r="AH1233" s="12"/>
      <c r="AI1233" s="12" t="s">
        <v>6944</v>
      </c>
      <c r="AJ1233" s="12" t="s">
        <v>6943</v>
      </c>
      <c r="AK1233" s="12" t="s">
        <v>6942</v>
      </c>
      <c r="AL1233" s="12" t="s">
        <v>6950</v>
      </c>
    </row>
    <row r="1234" spans="1:38" hidden="1" x14ac:dyDescent="0.25">
      <c r="A1234" s="17">
        <v>901037916</v>
      </c>
      <c r="B1234" s="14">
        <v>94522</v>
      </c>
      <c r="C1234" s="12" t="s">
        <v>6944</v>
      </c>
      <c r="D1234" s="12" t="s">
        <v>7008</v>
      </c>
      <c r="E1234" s="12" t="s">
        <v>934</v>
      </c>
      <c r="F1234" s="3" t="s">
        <v>933</v>
      </c>
      <c r="G1234" s="12" t="s">
        <v>932</v>
      </c>
      <c r="H1234" s="12" t="s">
        <v>3580</v>
      </c>
      <c r="I1234" s="12" t="s">
        <v>3579</v>
      </c>
      <c r="J1234" s="12" t="s">
        <v>931</v>
      </c>
      <c r="K1234" s="12" t="s">
        <v>930</v>
      </c>
      <c r="L1234" s="12" t="s">
        <v>929</v>
      </c>
      <c r="M1234" s="4">
        <v>250100</v>
      </c>
      <c r="N1234" s="4">
        <v>0</v>
      </c>
      <c r="O1234" s="4">
        <v>250100</v>
      </c>
      <c r="P1234" s="4">
        <v>0</v>
      </c>
      <c r="Q1234" s="4">
        <v>250100</v>
      </c>
      <c r="R1234" s="68">
        <f t="shared" si="19"/>
        <v>1</v>
      </c>
      <c r="S1234" s="3" t="s">
        <v>957</v>
      </c>
      <c r="T1234" s="12" t="s">
        <v>6143</v>
      </c>
      <c r="U1234" s="12" t="s">
        <v>3654</v>
      </c>
      <c r="V1234" s="12" t="s">
        <v>3555</v>
      </c>
      <c r="W1234" s="18"/>
      <c r="X1234" s="18"/>
      <c r="Y1234" s="18"/>
      <c r="Z1234" s="18"/>
      <c r="AA1234" s="18"/>
      <c r="AB1234" s="12" t="s">
        <v>936</v>
      </c>
      <c r="AC1234" s="13">
        <v>522</v>
      </c>
      <c r="AD1234" s="12" t="s">
        <v>7007</v>
      </c>
      <c r="AE1234" s="12" t="s">
        <v>7006</v>
      </c>
      <c r="AF1234" s="12" t="s">
        <v>7005</v>
      </c>
      <c r="AG1234" s="12" t="s">
        <v>7004</v>
      </c>
      <c r="AH1234" s="12"/>
      <c r="AI1234" s="12" t="s">
        <v>6944</v>
      </c>
      <c r="AJ1234" s="12" t="s">
        <v>6943</v>
      </c>
      <c r="AK1234" s="12" t="s">
        <v>6942</v>
      </c>
      <c r="AL1234" s="12" t="s">
        <v>6950</v>
      </c>
    </row>
    <row r="1235" spans="1:38" hidden="1" x14ac:dyDescent="0.25">
      <c r="A1235" s="17">
        <v>830113831</v>
      </c>
      <c r="B1235" s="14">
        <v>94622</v>
      </c>
      <c r="C1235" s="12" t="s">
        <v>6944</v>
      </c>
      <c r="D1235" s="12" t="s">
        <v>7003</v>
      </c>
      <c r="E1235" s="12" t="s">
        <v>934</v>
      </c>
      <c r="F1235" s="3" t="s">
        <v>933</v>
      </c>
      <c r="G1235" s="12" t="s">
        <v>932</v>
      </c>
      <c r="H1235" s="12" t="s">
        <v>3580</v>
      </c>
      <c r="I1235" s="12" t="s">
        <v>3579</v>
      </c>
      <c r="J1235" s="12" t="s">
        <v>931</v>
      </c>
      <c r="K1235" s="12" t="s">
        <v>930</v>
      </c>
      <c r="L1235" s="12" t="s">
        <v>929</v>
      </c>
      <c r="M1235" s="4">
        <v>6038200</v>
      </c>
      <c r="N1235" s="4">
        <v>0</v>
      </c>
      <c r="O1235" s="4">
        <v>6038200</v>
      </c>
      <c r="P1235" s="4">
        <v>0</v>
      </c>
      <c r="Q1235" s="4">
        <v>6038200</v>
      </c>
      <c r="R1235" s="68">
        <f t="shared" si="19"/>
        <v>1</v>
      </c>
      <c r="S1235" s="3" t="s">
        <v>957</v>
      </c>
      <c r="T1235" s="12" t="s">
        <v>6183</v>
      </c>
      <c r="U1235" s="12" t="s">
        <v>3693</v>
      </c>
      <c r="V1235" s="12" t="s">
        <v>3555</v>
      </c>
      <c r="W1235" s="18"/>
      <c r="X1235" s="18"/>
      <c r="Y1235" s="18"/>
      <c r="Z1235" s="18"/>
      <c r="AA1235" s="18"/>
      <c r="AB1235" s="12" t="s">
        <v>936</v>
      </c>
      <c r="AC1235" s="13">
        <v>522</v>
      </c>
      <c r="AD1235" s="12" t="s">
        <v>2985</v>
      </c>
      <c r="AE1235" s="12" t="s">
        <v>7002</v>
      </c>
      <c r="AF1235" s="12" t="s">
        <v>7001</v>
      </c>
      <c r="AG1235" s="12" t="s">
        <v>7000</v>
      </c>
      <c r="AH1235" s="12"/>
      <c r="AI1235" s="12" t="s">
        <v>6944</v>
      </c>
      <c r="AJ1235" s="12" t="s">
        <v>6943</v>
      </c>
      <c r="AK1235" s="12" t="s">
        <v>6942</v>
      </c>
      <c r="AL1235" s="12" t="s">
        <v>6950</v>
      </c>
    </row>
    <row r="1236" spans="1:38" hidden="1" x14ac:dyDescent="0.25">
      <c r="A1236" s="17">
        <v>830003564</v>
      </c>
      <c r="B1236" s="14">
        <v>94722</v>
      </c>
      <c r="C1236" s="12" t="s">
        <v>6944</v>
      </c>
      <c r="D1236" s="12" t="s">
        <v>6999</v>
      </c>
      <c r="E1236" s="12" t="s">
        <v>934</v>
      </c>
      <c r="F1236" s="3" t="s">
        <v>933</v>
      </c>
      <c r="G1236" s="12" t="s">
        <v>932</v>
      </c>
      <c r="H1236" s="12" t="s">
        <v>3580</v>
      </c>
      <c r="I1236" s="12" t="s">
        <v>3579</v>
      </c>
      <c r="J1236" s="12" t="s">
        <v>931</v>
      </c>
      <c r="K1236" s="12" t="s">
        <v>930</v>
      </c>
      <c r="L1236" s="12" t="s">
        <v>929</v>
      </c>
      <c r="M1236" s="4">
        <v>10183800</v>
      </c>
      <c r="N1236" s="4">
        <v>0</v>
      </c>
      <c r="O1236" s="4">
        <v>10183800</v>
      </c>
      <c r="P1236" s="4">
        <v>0</v>
      </c>
      <c r="Q1236" s="4">
        <v>10183800</v>
      </c>
      <c r="R1236" s="68">
        <f t="shared" si="19"/>
        <v>1</v>
      </c>
      <c r="S1236" s="3" t="s">
        <v>957</v>
      </c>
      <c r="T1236" s="12" t="s">
        <v>6148</v>
      </c>
      <c r="U1236" s="12" t="s">
        <v>3659</v>
      </c>
      <c r="V1236" s="12" t="s">
        <v>3555</v>
      </c>
      <c r="W1236" s="18"/>
      <c r="X1236" s="18"/>
      <c r="Y1236" s="18"/>
      <c r="Z1236" s="18"/>
      <c r="AA1236" s="18"/>
      <c r="AB1236" s="12" t="s">
        <v>936</v>
      </c>
      <c r="AC1236" s="13">
        <v>522</v>
      </c>
      <c r="AD1236" s="12" t="s">
        <v>6998</v>
      </c>
      <c r="AE1236" s="12" t="s">
        <v>6997</v>
      </c>
      <c r="AF1236" s="12" t="s">
        <v>6996</v>
      </c>
      <c r="AG1236" s="12" t="s">
        <v>6995</v>
      </c>
      <c r="AH1236" s="12"/>
      <c r="AI1236" s="12" t="s">
        <v>6944</v>
      </c>
      <c r="AJ1236" s="12" t="s">
        <v>6943</v>
      </c>
      <c r="AK1236" s="12" t="s">
        <v>6942</v>
      </c>
      <c r="AL1236" s="12" t="s">
        <v>6950</v>
      </c>
    </row>
    <row r="1237" spans="1:38" hidden="1" x14ac:dyDescent="0.25">
      <c r="A1237" s="17">
        <v>860066942</v>
      </c>
      <c r="B1237" s="14">
        <v>94822</v>
      </c>
      <c r="C1237" s="12" t="s">
        <v>6944</v>
      </c>
      <c r="D1237" s="12" t="s">
        <v>6994</v>
      </c>
      <c r="E1237" s="12" t="s">
        <v>934</v>
      </c>
      <c r="F1237" s="3" t="s">
        <v>933</v>
      </c>
      <c r="G1237" s="12" t="s">
        <v>932</v>
      </c>
      <c r="H1237" s="12" t="s">
        <v>3580</v>
      </c>
      <c r="I1237" s="12" t="s">
        <v>3579</v>
      </c>
      <c r="J1237" s="12" t="s">
        <v>931</v>
      </c>
      <c r="K1237" s="12" t="s">
        <v>930</v>
      </c>
      <c r="L1237" s="12" t="s">
        <v>929</v>
      </c>
      <c r="M1237" s="4">
        <v>26783600</v>
      </c>
      <c r="N1237" s="4">
        <v>0</v>
      </c>
      <c r="O1237" s="4">
        <v>26783600</v>
      </c>
      <c r="P1237" s="4">
        <v>0</v>
      </c>
      <c r="Q1237" s="4">
        <v>26783600</v>
      </c>
      <c r="R1237" s="68">
        <f t="shared" si="19"/>
        <v>1</v>
      </c>
      <c r="S1237" s="3" t="s">
        <v>957</v>
      </c>
      <c r="T1237" s="12" t="s">
        <v>6133</v>
      </c>
      <c r="U1237" s="12" t="s">
        <v>3639</v>
      </c>
      <c r="V1237" s="12" t="s">
        <v>3555</v>
      </c>
      <c r="W1237" s="18"/>
      <c r="X1237" s="18"/>
      <c r="Y1237" s="18"/>
      <c r="Z1237" s="18"/>
      <c r="AA1237" s="18"/>
      <c r="AB1237" s="12" t="s">
        <v>936</v>
      </c>
      <c r="AC1237" s="13">
        <v>522</v>
      </c>
      <c r="AD1237" s="12" t="s">
        <v>6993</v>
      </c>
      <c r="AE1237" s="12" t="s">
        <v>6992</v>
      </c>
      <c r="AF1237" s="12" t="s">
        <v>6968</v>
      </c>
      <c r="AG1237" s="12" t="s">
        <v>6991</v>
      </c>
      <c r="AH1237" s="12"/>
      <c r="AI1237" s="12" t="s">
        <v>6944</v>
      </c>
      <c r="AJ1237" s="12" t="s">
        <v>6943</v>
      </c>
      <c r="AK1237" s="12" t="s">
        <v>6942</v>
      </c>
      <c r="AL1237" s="12" t="s">
        <v>6950</v>
      </c>
    </row>
    <row r="1238" spans="1:38" hidden="1" x14ac:dyDescent="0.25">
      <c r="A1238" s="17">
        <v>800251440</v>
      </c>
      <c r="B1238" s="14">
        <v>94922</v>
      </c>
      <c r="C1238" s="12" t="s">
        <v>6944</v>
      </c>
      <c r="D1238" s="12" t="s">
        <v>6990</v>
      </c>
      <c r="E1238" s="12" t="s">
        <v>934</v>
      </c>
      <c r="F1238" s="3" t="s">
        <v>933</v>
      </c>
      <c r="G1238" s="12" t="s">
        <v>932</v>
      </c>
      <c r="H1238" s="12" t="s">
        <v>3580</v>
      </c>
      <c r="I1238" s="12" t="s">
        <v>3579</v>
      </c>
      <c r="J1238" s="12" t="s">
        <v>931</v>
      </c>
      <c r="K1238" s="12" t="s">
        <v>930</v>
      </c>
      <c r="L1238" s="12" t="s">
        <v>929</v>
      </c>
      <c r="M1238" s="4">
        <v>30550000</v>
      </c>
      <c r="N1238" s="4">
        <v>0</v>
      </c>
      <c r="O1238" s="4">
        <v>30550000</v>
      </c>
      <c r="P1238" s="4">
        <v>0</v>
      </c>
      <c r="Q1238" s="4">
        <v>30550000</v>
      </c>
      <c r="R1238" s="68">
        <f t="shared" si="19"/>
        <v>1</v>
      </c>
      <c r="S1238" s="3" t="s">
        <v>957</v>
      </c>
      <c r="T1238" s="12" t="s">
        <v>6105</v>
      </c>
      <c r="U1238" s="12" t="s">
        <v>3594</v>
      </c>
      <c r="V1238" s="12" t="s">
        <v>3555</v>
      </c>
      <c r="W1238" s="18"/>
      <c r="X1238" s="18"/>
      <c r="Y1238" s="18"/>
      <c r="Z1238" s="18"/>
      <c r="AA1238" s="18"/>
      <c r="AB1238" s="12" t="s">
        <v>936</v>
      </c>
      <c r="AC1238" s="13">
        <v>522</v>
      </c>
      <c r="AD1238" s="12" t="s">
        <v>6989</v>
      </c>
      <c r="AE1238" s="12" t="s">
        <v>6988</v>
      </c>
      <c r="AF1238" s="12" t="s">
        <v>6987</v>
      </c>
      <c r="AG1238" s="12" t="s">
        <v>6986</v>
      </c>
      <c r="AH1238" s="12"/>
      <c r="AI1238" s="12" t="s">
        <v>6944</v>
      </c>
      <c r="AJ1238" s="12" t="s">
        <v>6943</v>
      </c>
      <c r="AK1238" s="12" t="s">
        <v>6942</v>
      </c>
      <c r="AL1238" s="12" t="s">
        <v>6950</v>
      </c>
    </row>
    <row r="1239" spans="1:38" hidden="1" x14ac:dyDescent="0.25">
      <c r="A1239" s="17">
        <v>900156264</v>
      </c>
      <c r="B1239" s="14">
        <v>95022</v>
      </c>
      <c r="C1239" s="12" t="s">
        <v>6944</v>
      </c>
      <c r="D1239" s="12" t="s">
        <v>6985</v>
      </c>
      <c r="E1239" s="12" t="s">
        <v>934</v>
      </c>
      <c r="F1239" s="3" t="s">
        <v>933</v>
      </c>
      <c r="G1239" s="12" t="s">
        <v>932</v>
      </c>
      <c r="H1239" s="12" t="s">
        <v>3580</v>
      </c>
      <c r="I1239" s="12" t="s">
        <v>3579</v>
      </c>
      <c r="J1239" s="12" t="s">
        <v>931</v>
      </c>
      <c r="K1239" s="12" t="s">
        <v>930</v>
      </c>
      <c r="L1239" s="12" t="s">
        <v>929</v>
      </c>
      <c r="M1239" s="4">
        <v>3194800</v>
      </c>
      <c r="N1239" s="4">
        <v>0</v>
      </c>
      <c r="O1239" s="4">
        <v>3194800</v>
      </c>
      <c r="P1239" s="4">
        <v>0</v>
      </c>
      <c r="Q1239" s="4">
        <v>3194800</v>
      </c>
      <c r="R1239" s="68">
        <f t="shared" si="19"/>
        <v>1</v>
      </c>
      <c r="S1239" s="3" t="s">
        <v>957</v>
      </c>
      <c r="T1239" s="12" t="s">
        <v>6138</v>
      </c>
      <c r="U1239" s="12" t="s">
        <v>3648</v>
      </c>
      <c r="V1239" s="12" t="s">
        <v>3555</v>
      </c>
      <c r="W1239" s="18"/>
      <c r="X1239" s="18"/>
      <c r="Y1239" s="18"/>
      <c r="Z1239" s="18"/>
      <c r="AA1239" s="18"/>
      <c r="AB1239" s="12" t="s">
        <v>936</v>
      </c>
      <c r="AC1239" s="13">
        <v>522</v>
      </c>
      <c r="AD1239" s="12" t="s">
        <v>6984</v>
      </c>
      <c r="AE1239" s="12" t="s">
        <v>6983</v>
      </c>
      <c r="AF1239" s="12" t="s">
        <v>6982</v>
      </c>
      <c r="AG1239" s="12" t="s">
        <v>6981</v>
      </c>
      <c r="AH1239" s="12"/>
      <c r="AI1239" s="12" t="s">
        <v>6944</v>
      </c>
      <c r="AJ1239" s="12" t="s">
        <v>6943</v>
      </c>
      <c r="AK1239" s="12" t="s">
        <v>6942</v>
      </c>
      <c r="AL1239" s="12" t="s">
        <v>6950</v>
      </c>
    </row>
    <row r="1240" spans="1:38" hidden="1" x14ac:dyDescent="0.25">
      <c r="A1240" s="17">
        <v>800130907</v>
      </c>
      <c r="B1240" s="14">
        <v>95122</v>
      </c>
      <c r="C1240" s="12" t="s">
        <v>6944</v>
      </c>
      <c r="D1240" s="12" t="s">
        <v>6980</v>
      </c>
      <c r="E1240" s="12" t="s">
        <v>934</v>
      </c>
      <c r="F1240" s="3" t="s">
        <v>933</v>
      </c>
      <c r="G1240" s="12" t="s">
        <v>932</v>
      </c>
      <c r="H1240" s="12" t="s">
        <v>3580</v>
      </c>
      <c r="I1240" s="12" t="s">
        <v>3579</v>
      </c>
      <c r="J1240" s="12" t="s">
        <v>931</v>
      </c>
      <c r="K1240" s="12" t="s">
        <v>930</v>
      </c>
      <c r="L1240" s="12" t="s">
        <v>929</v>
      </c>
      <c r="M1240" s="4">
        <v>5875100</v>
      </c>
      <c r="N1240" s="4">
        <v>0</v>
      </c>
      <c r="O1240" s="4">
        <v>5875100</v>
      </c>
      <c r="P1240" s="4">
        <v>0</v>
      </c>
      <c r="Q1240" s="4">
        <v>5875100</v>
      </c>
      <c r="R1240" s="68">
        <f t="shared" si="19"/>
        <v>1</v>
      </c>
      <c r="S1240" s="3" t="s">
        <v>957</v>
      </c>
      <c r="T1240" s="12" t="s">
        <v>6109</v>
      </c>
      <c r="U1240" s="12" t="s">
        <v>3600</v>
      </c>
      <c r="V1240" s="12" t="s">
        <v>3555</v>
      </c>
      <c r="W1240" s="18"/>
      <c r="X1240" s="18"/>
      <c r="Y1240" s="18"/>
      <c r="Z1240" s="18"/>
      <c r="AA1240" s="18"/>
      <c r="AB1240" s="12" t="s">
        <v>936</v>
      </c>
      <c r="AC1240" s="13">
        <v>522</v>
      </c>
      <c r="AD1240" s="12" t="s">
        <v>6979</v>
      </c>
      <c r="AE1240" s="12" t="s">
        <v>6978</v>
      </c>
      <c r="AF1240" s="12" t="s">
        <v>6977</v>
      </c>
      <c r="AG1240" s="12" t="s">
        <v>6976</v>
      </c>
      <c r="AH1240" s="12"/>
      <c r="AI1240" s="12" t="s">
        <v>6944</v>
      </c>
      <c r="AJ1240" s="12" t="s">
        <v>6943</v>
      </c>
      <c r="AK1240" s="12" t="s">
        <v>6942</v>
      </c>
      <c r="AL1240" s="12" t="s">
        <v>6950</v>
      </c>
    </row>
    <row r="1241" spans="1:38" hidden="1" x14ac:dyDescent="0.25">
      <c r="A1241" s="17">
        <v>900336004</v>
      </c>
      <c r="B1241" s="14">
        <v>95222</v>
      </c>
      <c r="C1241" s="12" t="s">
        <v>6944</v>
      </c>
      <c r="D1241" s="12" t="s">
        <v>6975</v>
      </c>
      <c r="E1241" s="12" t="s">
        <v>934</v>
      </c>
      <c r="F1241" s="3" t="s">
        <v>933</v>
      </c>
      <c r="G1241" s="12" t="s">
        <v>932</v>
      </c>
      <c r="H1241" s="12" t="s">
        <v>3580</v>
      </c>
      <c r="I1241" s="12" t="s">
        <v>3579</v>
      </c>
      <c r="J1241" s="12" t="s">
        <v>931</v>
      </c>
      <c r="K1241" s="12" t="s">
        <v>930</v>
      </c>
      <c r="L1241" s="12" t="s">
        <v>929</v>
      </c>
      <c r="M1241" s="4">
        <v>68996500</v>
      </c>
      <c r="N1241" s="4">
        <v>-68996500</v>
      </c>
      <c r="O1241" s="4">
        <v>0</v>
      </c>
      <c r="P1241" s="4">
        <v>0</v>
      </c>
      <c r="Q1241" s="4">
        <v>0</v>
      </c>
      <c r="R1241" s="68">
        <f t="shared" si="19"/>
        <v>0</v>
      </c>
      <c r="S1241" s="3" t="s">
        <v>957</v>
      </c>
      <c r="T1241" s="12" t="s">
        <v>6163</v>
      </c>
      <c r="U1241" s="12" t="s">
        <v>3670</v>
      </c>
      <c r="V1241" s="12" t="s">
        <v>3555</v>
      </c>
      <c r="W1241" s="18"/>
      <c r="X1241" s="18"/>
      <c r="Y1241" s="18"/>
      <c r="Z1241" s="18"/>
      <c r="AA1241" s="18"/>
      <c r="AB1241" s="12" t="s">
        <v>936</v>
      </c>
      <c r="AC1241" s="13">
        <v>522</v>
      </c>
      <c r="AD1241" s="12" t="s">
        <v>6974</v>
      </c>
      <c r="AE1241" s="12" t="s">
        <v>6973</v>
      </c>
      <c r="AF1241" s="12" t="s">
        <v>6972</v>
      </c>
      <c r="AG1241" s="12" t="s">
        <v>6971</v>
      </c>
      <c r="AH1241" s="12"/>
      <c r="AI1241" s="12" t="s">
        <v>6944</v>
      </c>
      <c r="AJ1241" s="12" t="s">
        <v>6943</v>
      </c>
      <c r="AK1241" s="12" t="s">
        <v>6942</v>
      </c>
      <c r="AL1241" s="12" t="s">
        <v>6950</v>
      </c>
    </row>
    <row r="1242" spans="1:38" hidden="1" x14ac:dyDescent="0.25">
      <c r="A1242" s="17">
        <v>900336004</v>
      </c>
      <c r="B1242" s="14">
        <v>95222</v>
      </c>
      <c r="C1242" s="12" t="s">
        <v>6944</v>
      </c>
      <c r="D1242" s="12" t="s">
        <v>6975</v>
      </c>
      <c r="E1242" s="12" t="s">
        <v>934</v>
      </c>
      <c r="F1242" s="3" t="s">
        <v>933</v>
      </c>
      <c r="G1242" s="12" t="s">
        <v>932</v>
      </c>
      <c r="H1242" s="12" t="s">
        <v>3588</v>
      </c>
      <c r="I1242" s="12" t="s">
        <v>3587</v>
      </c>
      <c r="J1242" s="12" t="s">
        <v>931</v>
      </c>
      <c r="K1242" s="12" t="s">
        <v>930</v>
      </c>
      <c r="L1242" s="12" t="s">
        <v>929</v>
      </c>
      <c r="M1242" s="4">
        <v>68996500</v>
      </c>
      <c r="N1242" s="4">
        <v>0</v>
      </c>
      <c r="O1242" s="4">
        <v>68996500</v>
      </c>
      <c r="P1242" s="4">
        <v>0</v>
      </c>
      <c r="Q1242" s="4">
        <v>68996500</v>
      </c>
      <c r="R1242" s="68">
        <f t="shared" si="19"/>
        <v>1</v>
      </c>
      <c r="S1242" s="3" t="s">
        <v>957</v>
      </c>
      <c r="T1242" s="12" t="s">
        <v>6163</v>
      </c>
      <c r="U1242" s="12" t="s">
        <v>3670</v>
      </c>
      <c r="V1242" s="12" t="s">
        <v>3555</v>
      </c>
      <c r="W1242" s="18"/>
      <c r="X1242" s="18"/>
      <c r="Y1242" s="18"/>
      <c r="Z1242" s="18"/>
      <c r="AA1242" s="18"/>
      <c r="AB1242" s="12" t="s">
        <v>936</v>
      </c>
      <c r="AC1242" s="13">
        <v>522</v>
      </c>
      <c r="AD1242" s="12" t="s">
        <v>6974</v>
      </c>
      <c r="AE1242" s="12" t="s">
        <v>6973</v>
      </c>
      <c r="AF1242" s="12" t="s">
        <v>6972</v>
      </c>
      <c r="AG1242" s="12" t="s">
        <v>6971</v>
      </c>
      <c r="AH1242" s="12"/>
      <c r="AI1242" s="12" t="s">
        <v>6944</v>
      </c>
      <c r="AJ1242" s="12" t="s">
        <v>6943</v>
      </c>
      <c r="AK1242" s="12" t="s">
        <v>6942</v>
      </c>
      <c r="AL1242" s="12" t="s">
        <v>6950</v>
      </c>
    </row>
    <row r="1243" spans="1:38" hidden="1" x14ac:dyDescent="0.25">
      <c r="A1243" s="17">
        <v>800253055</v>
      </c>
      <c r="B1243" s="14">
        <v>95322</v>
      </c>
      <c r="C1243" s="12" t="s">
        <v>6944</v>
      </c>
      <c r="D1243" s="12" t="s">
        <v>6970</v>
      </c>
      <c r="E1243" s="12" t="s">
        <v>934</v>
      </c>
      <c r="F1243" s="3" t="s">
        <v>933</v>
      </c>
      <c r="G1243" s="12" t="s">
        <v>932</v>
      </c>
      <c r="H1243" s="12" t="s">
        <v>3580</v>
      </c>
      <c r="I1243" s="12" t="s">
        <v>3579</v>
      </c>
      <c r="J1243" s="12" t="s">
        <v>931</v>
      </c>
      <c r="K1243" s="12" t="s">
        <v>930</v>
      </c>
      <c r="L1243" s="12" t="s">
        <v>929</v>
      </c>
      <c r="M1243" s="4">
        <v>4747800</v>
      </c>
      <c r="N1243" s="4">
        <v>-4747800</v>
      </c>
      <c r="O1243" s="4">
        <v>0</v>
      </c>
      <c r="P1243" s="4">
        <v>0</v>
      </c>
      <c r="Q1243" s="4">
        <v>0</v>
      </c>
      <c r="R1243" s="68">
        <f t="shared" si="19"/>
        <v>0</v>
      </c>
      <c r="S1243" s="3" t="s">
        <v>957</v>
      </c>
      <c r="T1243" s="12" t="s">
        <v>6100</v>
      </c>
      <c r="U1243" s="12" t="s">
        <v>3586</v>
      </c>
      <c r="V1243" s="12" t="s">
        <v>3555</v>
      </c>
      <c r="W1243" s="18"/>
      <c r="X1243" s="18"/>
      <c r="Y1243" s="18"/>
      <c r="Z1243" s="18"/>
      <c r="AA1243" s="18"/>
      <c r="AB1243" s="12" t="s">
        <v>936</v>
      </c>
      <c r="AC1243" s="13">
        <v>522</v>
      </c>
      <c r="AD1243" s="12" t="s">
        <v>6969</v>
      </c>
      <c r="AE1243" s="12" t="s">
        <v>6968</v>
      </c>
      <c r="AF1243" s="12" t="s">
        <v>6967</v>
      </c>
      <c r="AG1243" s="12" t="s">
        <v>6966</v>
      </c>
      <c r="AH1243" s="12"/>
      <c r="AI1243" s="12" t="s">
        <v>6944</v>
      </c>
      <c r="AJ1243" s="12" t="s">
        <v>6943</v>
      </c>
      <c r="AK1243" s="12" t="s">
        <v>6942</v>
      </c>
      <c r="AL1243" s="12" t="s">
        <v>6950</v>
      </c>
    </row>
    <row r="1244" spans="1:38" hidden="1" x14ac:dyDescent="0.25">
      <c r="A1244" s="17">
        <v>800253055</v>
      </c>
      <c r="B1244" s="14">
        <v>95322</v>
      </c>
      <c r="C1244" s="12" t="s">
        <v>6944</v>
      </c>
      <c r="D1244" s="12" t="s">
        <v>6970</v>
      </c>
      <c r="E1244" s="12" t="s">
        <v>934</v>
      </c>
      <c r="F1244" s="3" t="s">
        <v>933</v>
      </c>
      <c r="G1244" s="12" t="s">
        <v>932</v>
      </c>
      <c r="H1244" s="12" t="s">
        <v>3588</v>
      </c>
      <c r="I1244" s="12" t="s">
        <v>3587</v>
      </c>
      <c r="J1244" s="12" t="s">
        <v>931</v>
      </c>
      <c r="K1244" s="12" t="s">
        <v>930</v>
      </c>
      <c r="L1244" s="12" t="s">
        <v>929</v>
      </c>
      <c r="M1244" s="4">
        <v>4747800</v>
      </c>
      <c r="N1244" s="4">
        <v>0</v>
      </c>
      <c r="O1244" s="4">
        <v>4747800</v>
      </c>
      <c r="P1244" s="4">
        <v>0</v>
      </c>
      <c r="Q1244" s="4">
        <v>4747800</v>
      </c>
      <c r="R1244" s="68">
        <f t="shared" si="19"/>
        <v>1</v>
      </c>
      <c r="S1244" s="3" t="s">
        <v>957</v>
      </c>
      <c r="T1244" s="12" t="s">
        <v>6100</v>
      </c>
      <c r="U1244" s="12" t="s">
        <v>3586</v>
      </c>
      <c r="V1244" s="12" t="s">
        <v>3555</v>
      </c>
      <c r="W1244" s="18"/>
      <c r="X1244" s="18"/>
      <c r="Y1244" s="18"/>
      <c r="Z1244" s="18"/>
      <c r="AA1244" s="18"/>
      <c r="AB1244" s="12" t="s">
        <v>936</v>
      </c>
      <c r="AC1244" s="13">
        <v>522</v>
      </c>
      <c r="AD1244" s="12" t="s">
        <v>6969</v>
      </c>
      <c r="AE1244" s="12" t="s">
        <v>6968</v>
      </c>
      <c r="AF1244" s="12" t="s">
        <v>6967</v>
      </c>
      <c r="AG1244" s="12" t="s">
        <v>6966</v>
      </c>
      <c r="AH1244" s="12"/>
      <c r="AI1244" s="12" t="s">
        <v>6944</v>
      </c>
      <c r="AJ1244" s="12" t="s">
        <v>6943</v>
      </c>
      <c r="AK1244" s="12" t="s">
        <v>6942</v>
      </c>
      <c r="AL1244" s="12" t="s">
        <v>6950</v>
      </c>
    </row>
    <row r="1245" spans="1:38" hidden="1" x14ac:dyDescent="0.25">
      <c r="A1245" s="17">
        <v>800224808</v>
      </c>
      <c r="B1245" s="14">
        <v>95422</v>
      </c>
      <c r="C1245" s="12" t="s">
        <v>6944</v>
      </c>
      <c r="D1245" s="12" t="s">
        <v>6965</v>
      </c>
      <c r="E1245" s="12" t="s">
        <v>934</v>
      </c>
      <c r="F1245" s="3" t="s">
        <v>933</v>
      </c>
      <c r="G1245" s="12" t="s">
        <v>932</v>
      </c>
      <c r="H1245" s="12" t="s">
        <v>3580</v>
      </c>
      <c r="I1245" s="12" t="s">
        <v>3579</v>
      </c>
      <c r="J1245" s="12" t="s">
        <v>931</v>
      </c>
      <c r="K1245" s="12" t="s">
        <v>930</v>
      </c>
      <c r="L1245" s="12" t="s">
        <v>929</v>
      </c>
      <c r="M1245" s="4">
        <v>29715400</v>
      </c>
      <c r="N1245" s="4">
        <v>-29715400</v>
      </c>
      <c r="O1245" s="4">
        <v>0</v>
      </c>
      <c r="P1245" s="4">
        <v>0</v>
      </c>
      <c r="Q1245" s="4">
        <v>0</v>
      </c>
      <c r="R1245" s="68">
        <f t="shared" si="19"/>
        <v>0</v>
      </c>
      <c r="S1245" s="3" t="s">
        <v>957</v>
      </c>
      <c r="T1245" s="12" t="s">
        <v>6118</v>
      </c>
      <c r="U1245" s="12" t="s">
        <v>3619</v>
      </c>
      <c r="V1245" s="12" t="s">
        <v>3555</v>
      </c>
      <c r="W1245" s="18"/>
      <c r="X1245" s="18"/>
      <c r="Y1245" s="18"/>
      <c r="Z1245" s="18"/>
      <c r="AA1245" s="18"/>
      <c r="AB1245" s="12" t="s">
        <v>936</v>
      </c>
      <c r="AC1245" s="13">
        <v>522</v>
      </c>
      <c r="AD1245" s="12" t="s">
        <v>6964</v>
      </c>
      <c r="AE1245" s="12" t="s">
        <v>6963</v>
      </c>
      <c r="AF1245" s="12" t="s">
        <v>6962</v>
      </c>
      <c r="AG1245" s="12" t="s">
        <v>6961</v>
      </c>
      <c r="AH1245" s="12"/>
      <c r="AI1245" s="12" t="s">
        <v>6944</v>
      </c>
      <c r="AJ1245" s="12" t="s">
        <v>6943</v>
      </c>
      <c r="AK1245" s="12" t="s">
        <v>6942</v>
      </c>
      <c r="AL1245" s="12" t="s">
        <v>6950</v>
      </c>
    </row>
    <row r="1246" spans="1:38" hidden="1" x14ac:dyDescent="0.25">
      <c r="A1246" s="17">
        <v>800224808</v>
      </c>
      <c r="B1246" s="14">
        <v>95422</v>
      </c>
      <c r="C1246" s="12" t="s">
        <v>6944</v>
      </c>
      <c r="D1246" s="12" t="s">
        <v>6965</v>
      </c>
      <c r="E1246" s="12" t="s">
        <v>934</v>
      </c>
      <c r="F1246" s="3" t="s">
        <v>933</v>
      </c>
      <c r="G1246" s="12" t="s">
        <v>932</v>
      </c>
      <c r="H1246" s="12" t="s">
        <v>3588</v>
      </c>
      <c r="I1246" s="12" t="s">
        <v>3587</v>
      </c>
      <c r="J1246" s="12" t="s">
        <v>931</v>
      </c>
      <c r="K1246" s="12" t="s">
        <v>930</v>
      </c>
      <c r="L1246" s="12" t="s">
        <v>929</v>
      </c>
      <c r="M1246" s="4">
        <v>29715400</v>
      </c>
      <c r="N1246" s="4">
        <v>0</v>
      </c>
      <c r="O1246" s="4">
        <v>29715400</v>
      </c>
      <c r="P1246" s="4">
        <v>0</v>
      </c>
      <c r="Q1246" s="4">
        <v>29715400</v>
      </c>
      <c r="R1246" s="68">
        <f t="shared" si="19"/>
        <v>1</v>
      </c>
      <c r="S1246" s="3" t="s">
        <v>957</v>
      </c>
      <c r="T1246" s="12" t="s">
        <v>6118</v>
      </c>
      <c r="U1246" s="12" t="s">
        <v>3619</v>
      </c>
      <c r="V1246" s="12" t="s">
        <v>3555</v>
      </c>
      <c r="W1246" s="18"/>
      <c r="X1246" s="18"/>
      <c r="Y1246" s="18"/>
      <c r="Z1246" s="18"/>
      <c r="AA1246" s="18"/>
      <c r="AB1246" s="12" t="s">
        <v>936</v>
      </c>
      <c r="AC1246" s="13">
        <v>522</v>
      </c>
      <c r="AD1246" s="12" t="s">
        <v>6964</v>
      </c>
      <c r="AE1246" s="12" t="s">
        <v>6963</v>
      </c>
      <c r="AF1246" s="12" t="s">
        <v>6962</v>
      </c>
      <c r="AG1246" s="12" t="s">
        <v>6961</v>
      </c>
      <c r="AH1246" s="12"/>
      <c r="AI1246" s="12" t="s">
        <v>6944</v>
      </c>
      <c r="AJ1246" s="12" t="s">
        <v>6943</v>
      </c>
      <c r="AK1246" s="12" t="s">
        <v>6942</v>
      </c>
      <c r="AL1246" s="12" t="s">
        <v>6950</v>
      </c>
    </row>
    <row r="1247" spans="1:38" hidden="1" x14ac:dyDescent="0.25">
      <c r="A1247" s="17">
        <v>800229739</v>
      </c>
      <c r="B1247" s="14">
        <v>95522</v>
      </c>
      <c r="C1247" s="12" t="s">
        <v>6944</v>
      </c>
      <c r="D1247" s="12" t="s">
        <v>6960</v>
      </c>
      <c r="E1247" s="12" t="s">
        <v>934</v>
      </c>
      <c r="F1247" s="3" t="s">
        <v>933</v>
      </c>
      <c r="G1247" s="12" t="s">
        <v>932</v>
      </c>
      <c r="H1247" s="12" t="s">
        <v>3580</v>
      </c>
      <c r="I1247" s="12" t="s">
        <v>3579</v>
      </c>
      <c r="J1247" s="12" t="s">
        <v>931</v>
      </c>
      <c r="K1247" s="12" t="s">
        <v>930</v>
      </c>
      <c r="L1247" s="12" t="s">
        <v>929</v>
      </c>
      <c r="M1247" s="4">
        <v>12760200</v>
      </c>
      <c r="N1247" s="4">
        <v>-12760200</v>
      </c>
      <c r="O1247" s="4">
        <v>0</v>
      </c>
      <c r="P1247" s="4">
        <v>0</v>
      </c>
      <c r="Q1247" s="4">
        <v>0</v>
      </c>
      <c r="R1247" s="68">
        <f t="shared" si="19"/>
        <v>0</v>
      </c>
      <c r="S1247" s="3" t="s">
        <v>957</v>
      </c>
      <c r="T1247" s="12" t="s">
        <v>6113</v>
      </c>
      <c r="U1247" s="12" t="s">
        <v>3613</v>
      </c>
      <c r="V1247" s="12" t="s">
        <v>3555</v>
      </c>
      <c r="W1247" s="18"/>
      <c r="X1247" s="18"/>
      <c r="Y1247" s="18"/>
      <c r="Z1247" s="18"/>
      <c r="AA1247" s="18"/>
      <c r="AB1247" s="12" t="s">
        <v>936</v>
      </c>
      <c r="AC1247" s="13">
        <v>522</v>
      </c>
      <c r="AD1247" s="12" t="s">
        <v>6959</v>
      </c>
      <c r="AE1247" s="12" t="s">
        <v>6958</v>
      </c>
      <c r="AF1247" s="12" t="s">
        <v>6957</v>
      </c>
      <c r="AG1247" s="12" t="s">
        <v>6956</v>
      </c>
      <c r="AH1247" s="12"/>
      <c r="AI1247" s="12" t="s">
        <v>6944</v>
      </c>
      <c r="AJ1247" s="12" t="s">
        <v>6943</v>
      </c>
      <c r="AK1247" s="12" t="s">
        <v>6942</v>
      </c>
      <c r="AL1247" s="12" t="s">
        <v>6950</v>
      </c>
    </row>
    <row r="1248" spans="1:38" hidden="1" x14ac:dyDescent="0.25">
      <c r="A1248" s="17">
        <v>800229739</v>
      </c>
      <c r="B1248" s="14">
        <v>95522</v>
      </c>
      <c r="C1248" s="12" t="s">
        <v>6944</v>
      </c>
      <c r="D1248" s="12" t="s">
        <v>6960</v>
      </c>
      <c r="E1248" s="12" t="s">
        <v>934</v>
      </c>
      <c r="F1248" s="3" t="s">
        <v>933</v>
      </c>
      <c r="G1248" s="12" t="s">
        <v>932</v>
      </c>
      <c r="H1248" s="12" t="s">
        <v>3588</v>
      </c>
      <c r="I1248" s="12" t="s">
        <v>3587</v>
      </c>
      <c r="J1248" s="12" t="s">
        <v>931</v>
      </c>
      <c r="K1248" s="12" t="s">
        <v>930</v>
      </c>
      <c r="L1248" s="12" t="s">
        <v>929</v>
      </c>
      <c r="M1248" s="4">
        <v>12760200</v>
      </c>
      <c r="N1248" s="4">
        <v>0</v>
      </c>
      <c r="O1248" s="4">
        <v>12760200</v>
      </c>
      <c r="P1248" s="4">
        <v>0</v>
      </c>
      <c r="Q1248" s="4">
        <v>12760200</v>
      </c>
      <c r="R1248" s="68">
        <f t="shared" si="19"/>
        <v>1</v>
      </c>
      <c r="S1248" s="3" t="s">
        <v>957</v>
      </c>
      <c r="T1248" s="12" t="s">
        <v>6113</v>
      </c>
      <c r="U1248" s="12" t="s">
        <v>3613</v>
      </c>
      <c r="V1248" s="12" t="s">
        <v>3555</v>
      </c>
      <c r="W1248" s="18"/>
      <c r="X1248" s="18"/>
      <c r="Y1248" s="18"/>
      <c r="Z1248" s="18"/>
      <c r="AA1248" s="18"/>
      <c r="AB1248" s="12" t="s">
        <v>936</v>
      </c>
      <c r="AC1248" s="13">
        <v>522</v>
      </c>
      <c r="AD1248" s="12" t="s">
        <v>6959</v>
      </c>
      <c r="AE1248" s="12" t="s">
        <v>6958</v>
      </c>
      <c r="AF1248" s="12" t="s">
        <v>6957</v>
      </c>
      <c r="AG1248" s="12" t="s">
        <v>6956</v>
      </c>
      <c r="AH1248" s="12"/>
      <c r="AI1248" s="12" t="s">
        <v>6944</v>
      </c>
      <c r="AJ1248" s="12" t="s">
        <v>6943</v>
      </c>
      <c r="AK1248" s="12" t="s">
        <v>6942</v>
      </c>
      <c r="AL1248" s="12" t="s">
        <v>6950</v>
      </c>
    </row>
    <row r="1249" spans="1:38" hidden="1" x14ac:dyDescent="0.25">
      <c r="A1249" s="17">
        <v>800227940</v>
      </c>
      <c r="B1249" s="14">
        <v>95622</v>
      </c>
      <c r="C1249" s="12" t="s">
        <v>6944</v>
      </c>
      <c r="D1249" s="12" t="s">
        <v>6955</v>
      </c>
      <c r="E1249" s="12" t="s">
        <v>934</v>
      </c>
      <c r="F1249" s="3" t="s">
        <v>933</v>
      </c>
      <c r="G1249" s="12" t="s">
        <v>932</v>
      </c>
      <c r="H1249" s="12" t="s">
        <v>3580</v>
      </c>
      <c r="I1249" s="12" t="s">
        <v>3579</v>
      </c>
      <c r="J1249" s="12" t="s">
        <v>931</v>
      </c>
      <c r="K1249" s="12" t="s">
        <v>930</v>
      </c>
      <c r="L1249" s="12" t="s">
        <v>929</v>
      </c>
      <c r="M1249" s="4">
        <v>16621900</v>
      </c>
      <c r="N1249" s="4">
        <v>-16621900</v>
      </c>
      <c r="O1249" s="4">
        <v>0</v>
      </c>
      <c r="P1249" s="4">
        <v>0</v>
      </c>
      <c r="Q1249" s="4">
        <v>0</v>
      </c>
      <c r="R1249" s="68">
        <f t="shared" si="19"/>
        <v>0</v>
      </c>
      <c r="S1249" s="3" t="s">
        <v>957</v>
      </c>
      <c r="T1249" s="12" t="s">
        <v>6168</v>
      </c>
      <c r="U1249" s="12" t="s">
        <v>3676</v>
      </c>
      <c r="V1249" s="12" t="s">
        <v>3555</v>
      </c>
      <c r="W1249" s="18"/>
      <c r="X1249" s="18"/>
      <c r="Y1249" s="18"/>
      <c r="Z1249" s="18"/>
      <c r="AA1249" s="18"/>
      <c r="AB1249" s="12" t="s">
        <v>936</v>
      </c>
      <c r="AC1249" s="13">
        <v>522</v>
      </c>
      <c r="AD1249" s="12" t="s">
        <v>6954</v>
      </c>
      <c r="AE1249" s="12" t="s">
        <v>6953</v>
      </c>
      <c r="AF1249" s="12" t="s">
        <v>6952</v>
      </c>
      <c r="AG1249" s="12" t="s">
        <v>6951</v>
      </c>
      <c r="AH1249" s="12"/>
      <c r="AI1249" s="12" t="s">
        <v>6944</v>
      </c>
      <c r="AJ1249" s="12" t="s">
        <v>6943</v>
      </c>
      <c r="AK1249" s="12" t="s">
        <v>6942</v>
      </c>
      <c r="AL1249" s="12" t="s">
        <v>6950</v>
      </c>
    </row>
    <row r="1250" spans="1:38" hidden="1" x14ac:dyDescent="0.25">
      <c r="A1250" s="17">
        <v>800227940</v>
      </c>
      <c r="B1250" s="14">
        <v>95622</v>
      </c>
      <c r="C1250" s="12" t="s">
        <v>6944</v>
      </c>
      <c r="D1250" s="12" t="s">
        <v>6955</v>
      </c>
      <c r="E1250" s="12" t="s">
        <v>934</v>
      </c>
      <c r="F1250" s="3" t="s">
        <v>933</v>
      </c>
      <c r="G1250" s="12" t="s">
        <v>932</v>
      </c>
      <c r="H1250" s="12" t="s">
        <v>3588</v>
      </c>
      <c r="I1250" s="12" t="s">
        <v>3587</v>
      </c>
      <c r="J1250" s="12" t="s">
        <v>931</v>
      </c>
      <c r="K1250" s="12" t="s">
        <v>930</v>
      </c>
      <c r="L1250" s="12" t="s">
        <v>929</v>
      </c>
      <c r="M1250" s="4">
        <v>16621900</v>
      </c>
      <c r="N1250" s="4">
        <v>0</v>
      </c>
      <c r="O1250" s="4">
        <v>16621900</v>
      </c>
      <c r="P1250" s="4">
        <v>0</v>
      </c>
      <c r="Q1250" s="4">
        <v>16621900</v>
      </c>
      <c r="R1250" s="68">
        <f t="shared" si="19"/>
        <v>1</v>
      </c>
      <c r="S1250" s="3" t="s">
        <v>957</v>
      </c>
      <c r="T1250" s="12" t="s">
        <v>6168</v>
      </c>
      <c r="U1250" s="12" t="s">
        <v>3676</v>
      </c>
      <c r="V1250" s="12" t="s">
        <v>3555</v>
      </c>
      <c r="W1250" s="18"/>
      <c r="X1250" s="18"/>
      <c r="Y1250" s="18"/>
      <c r="Z1250" s="18"/>
      <c r="AA1250" s="18"/>
      <c r="AB1250" s="12" t="s">
        <v>936</v>
      </c>
      <c r="AC1250" s="13">
        <v>522</v>
      </c>
      <c r="AD1250" s="12" t="s">
        <v>6954</v>
      </c>
      <c r="AE1250" s="12" t="s">
        <v>6953</v>
      </c>
      <c r="AF1250" s="12" t="s">
        <v>6952</v>
      </c>
      <c r="AG1250" s="12" t="s">
        <v>6951</v>
      </c>
      <c r="AH1250" s="12"/>
      <c r="AI1250" s="12" t="s">
        <v>6944</v>
      </c>
      <c r="AJ1250" s="12" t="s">
        <v>6943</v>
      </c>
      <c r="AK1250" s="12" t="s">
        <v>6942</v>
      </c>
      <c r="AL1250" s="12" t="s">
        <v>6950</v>
      </c>
    </row>
    <row r="1251" spans="1:38" hidden="1" x14ac:dyDescent="0.25">
      <c r="A1251" s="17">
        <v>800170433</v>
      </c>
      <c r="B1251" s="14">
        <v>95722</v>
      </c>
      <c r="C1251" s="12" t="s">
        <v>6944</v>
      </c>
      <c r="D1251" s="12" t="s">
        <v>6949</v>
      </c>
      <c r="E1251" s="12" t="s">
        <v>934</v>
      </c>
      <c r="F1251" s="3" t="s">
        <v>933</v>
      </c>
      <c r="G1251" s="12" t="s">
        <v>932</v>
      </c>
      <c r="H1251" s="12" t="s">
        <v>967</v>
      </c>
      <c r="I1251" s="12" t="s">
        <v>966</v>
      </c>
      <c r="J1251" s="12" t="s">
        <v>931</v>
      </c>
      <c r="K1251" s="12" t="s">
        <v>930</v>
      </c>
      <c r="L1251" s="12" t="s">
        <v>929</v>
      </c>
      <c r="M1251" s="4">
        <v>1883488</v>
      </c>
      <c r="N1251" s="4">
        <v>0</v>
      </c>
      <c r="O1251" s="4">
        <v>1883488</v>
      </c>
      <c r="P1251" s="4">
        <v>0</v>
      </c>
      <c r="Q1251" s="4">
        <v>1883488</v>
      </c>
      <c r="R1251" s="68">
        <f t="shared" si="19"/>
        <v>1</v>
      </c>
      <c r="S1251" s="3" t="s">
        <v>957</v>
      </c>
      <c r="T1251" s="12" t="s">
        <v>5989</v>
      </c>
      <c r="U1251" s="12" t="s">
        <v>956</v>
      </c>
      <c r="V1251" s="12" t="s">
        <v>927</v>
      </c>
      <c r="W1251" s="12" t="s">
        <v>955</v>
      </c>
      <c r="X1251" s="12" t="s">
        <v>954</v>
      </c>
      <c r="Y1251" s="12" t="s">
        <v>925</v>
      </c>
      <c r="Z1251" s="12" t="s">
        <v>953</v>
      </c>
      <c r="AA1251" s="12" t="s">
        <v>952</v>
      </c>
      <c r="AB1251" s="12" t="s">
        <v>936</v>
      </c>
      <c r="AC1251" s="13">
        <v>522</v>
      </c>
      <c r="AD1251" s="12" t="s">
        <v>6948</v>
      </c>
      <c r="AE1251" s="12" t="s">
        <v>6947</v>
      </c>
      <c r="AF1251" s="12" t="s">
        <v>6946</v>
      </c>
      <c r="AG1251" s="12" t="s">
        <v>6945</v>
      </c>
      <c r="AH1251" s="12"/>
      <c r="AI1251" s="12" t="s">
        <v>6944</v>
      </c>
      <c r="AJ1251" s="12" t="s">
        <v>6943</v>
      </c>
      <c r="AK1251" s="12" t="s">
        <v>6942</v>
      </c>
      <c r="AL1251" s="12" t="s">
        <v>6941</v>
      </c>
    </row>
    <row r="1252" spans="1:38" hidden="1" x14ac:dyDescent="0.25">
      <c r="A1252" s="17">
        <v>860506140</v>
      </c>
      <c r="B1252" s="14">
        <v>95822</v>
      </c>
      <c r="C1252" s="12" t="s">
        <v>6880</v>
      </c>
      <c r="D1252" s="12" t="s">
        <v>6940</v>
      </c>
      <c r="E1252" s="12" t="s">
        <v>934</v>
      </c>
      <c r="F1252" s="3" t="s">
        <v>933</v>
      </c>
      <c r="G1252" s="12" t="s">
        <v>932</v>
      </c>
      <c r="H1252" s="12" t="s">
        <v>1006</v>
      </c>
      <c r="I1252" s="12" t="s">
        <v>1005</v>
      </c>
      <c r="J1252" s="12" t="s">
        <v>931</v>
      </c>
      <c r="K1252" s="12" t="s">
        <v>930</v>
      </c>
      <c r="L1252" s="12" t="s">
        <v>929</v>
      </c>
      <c r="M1252" s="4">
        <v>2257710</v>
      </c>
      <c r="N1252" s="4">
        <v>0</v>
      </c>
      <c r="O1252" s="4">
        <v>2257710</v>
      </c>
      <c r="P1252" s="4">
        <v>0</v>
      </c>
      <c r="Q1252" s="4">
        <v>2257710</v>
      </c>
      <c r="R1252" s="68">
        <f t="shared" si="19"/>
        <v>1</v>
      </c>
      <c r="S1252" s="3" t="s">
        <v>957</v>
      </c>
      <c r="T1252" s="12" t="s">
        <v>6939</v>
      </c>
      <c r="U1252" s="12" t="s">
        <v>6938</v>
      </c>
      <c r="V1252" s="12" t="s">
        <v>3555</v>
      </c>
      <c r="W1252" s="18"/>
      <c r="X1252" s="18"/>
      <c r="Y1252" s="18"/>
      <c r="Z1252" s="18"/>
      <c r="AA1252" s="18"/>
      <c r="AB1252" s="12" t="s">
        <v>5219</v>
      </c>
      <c r="AC1252" s="13">
        <v>49622</v>
      </c>
      <c r="AD1252" s="12" t="s">
        <v>5099</v>
      </c>
      <c r="AE1252" s="12" t="s">
        <v>6937</v>
      </c>
      <c r="AF1252" s="12" t="s">
        <v>6936</v>
      </c>
      <c r="AG1252" s="12" t="s">
        <v>6935</v>
      </c>
      <c r="AH1252" s="12"/>
      <c r="AI1252" s="12" t="s">
        <v>6880</v>
      </c>
      <c r="AJ1252" s="12" t="s">
        <v>3196</v>
      </c>
      <c r="AK1252" s="12" t="s">
        <v>6845</v>
      </c>
      <c r="AL1252" s="12" t="s">
        <v>6934</v>
      </c>
    </row>
    <row r="1253" spans="1:38" hidden="1" x14ac:dyDescent="0.25">
      <c r="A1253" s="17">
        <v>800170433</v>
      </c>
      <c r="B1253" s="14">
        <v>95922</v>
      </c>
      <c r="C1253" s="12" t="s">
        <v>6880</v>
      </c>
      <c r="D1253" s="12" t="s">
        <v>6933</v>
      </c>
      <c r="E1253" s="12" t="s">
        <v>934</v>
      </c>
      <c r="F1253" s="3" t="s">
        <v>933</v>
      </c>
      <c r="G1253" s="12" t="s">
        <v>932</v>
      </c>
      <c r="H1253" s="12" t="s">
        <v>940</v>
      </c>
      <c r="I1253" s="12" t="s">
        <v>939</v>
      </c>
      <c r="J1253" s="12" t="s">
        <v>931</v>
      </c>
      <c r="K1253" s="12" t="s">
        <v>930</v>
      </c>
      <c r="L1253" s="12" t="s">
        <v>929</v>
      </c>
      <c r="M1253" s="4">
        <v>2006334</v>
      </c>
      <c r="N1253" s="4">
        <v>0</v>
      </c>
      <c r="O1253" s="4">
        <v>2006334</v>
      </c>
      <c r="P1253" s="4">
        <v>0</v>
      </c>
      <c r="Q1253" s="4">
        <v>2006334</v>
      </c>
      <c r="R1253" s="68">
        <f t="shared" si="19"/>
        <v>1</v>
      </c>
      <c r="S1253" s="3" t="s">
        <v>957</v>
      </c>
      <c r="T1253" s="12" t="s">
        <v>5989</v>
      </c>
      <c r="U1253" s="12" t="s">
        <v>956</v>
      </c>
      <c r="V1253" s="12" t="s">
        <v>927</v>
      </c>
      <c r="W1253" s="12" t="s">
        <v>955</v>
      </c>
      <c r="X1253" s="12" t="s">
        <v>954</v>
      </c>
      <c r="Y1253" s="12" t="s">
        <v>925</v>
      </c>
      <c r="Z1253" s="12" t="s">
        <v>953</v>
      </c>
      <c r="AA1253" s="12" t="s">
        <v>952</v>
      </c>
      <c r="AB1253" s="12" t="s">
        <v>936</v>
      </c>
      <c r="AC1253" s="13">
        <v>522</v>
      </c>
      <c r="AD1253" s="12" t="s">
        <v>5092</v>
      </c>
      <c r="AE1253" s="12" t="s">
        <v>6932</v>
      </c>
      <c r="AF1253" s="12" t="s">
        <v>6931</v>
      </c>
      <c r="AG1253" s="12" t="s">
        <v>6930</v>
      </c>
      <c r="AH1253" s="12"/>
      <c r="AI1253" s="12" t="s">
        <v>6880</v>
      </c>
      <c r="AJ1253" s="12" t="s">
        <v>950</v>
      </c>
      <c r="AK1253" s="12" t="s">
        <v>6929</v>
      </c>
      <c r="AL1253" s="12" t="s">
        <v>6928</v>
      </c>
    </row>
    <row r="1254" spans="1:38" hidden="1" x14ac:dyDescent="0.25">
      <c r="A1254" s="17">
        <v>800170433</v>
      </c>
      <c r="B1254" s="14">
        <v>95922</v>
      </c>
      <c r="C1254" s="12" t="s">
        <v>6880</v>
      </c>
      <c r="D1254" s="12" t="s">
        <v>6933</v>
      </c>
      <c r="E1254" s="12" t="s">
        <v>934</v>
      </c>
      <c r="F1254" s="3" t="s">
        <v>933</v>
      </c>
      <c r="G1254" s="12" t="s">
        <v>932</v>
      </c>
      <c r="H1254" s="12" t="s">
        <v>961</v>
      </c>
      <c r="I1254" s="12" t="s">
        <v>960</v>
      </c>
      <c r="J1254" s="12" t="s">
        <v>931</v>
      </c>
      <c r="K1254" s="12" t="s">
        <v>930</v>
      </c>
      <c r="L1254" s="12" t="s">
        <v>929</v>
      </c>
      <c r="M1254" s="4">
        <v>2942623</v>
      </c>
      <c r="N1254" s="4">
        <v>0</v>
      </c>
      <c r="O1254" s="4">
        <v>2942623</v>
      </c>
      <c r="P1254" s="4">
        <v>0</v>
      </c>
      <c r="Q1254" s="4">
        <v>2942623</v>
      </c>
      <c r="R1254" s="68">
        <f t="shared" si="19"/>
        <v>1</v>
      </c>
      <c r="S1254" s="3" t="s">
        <v>957</v>
      </c>
      <c r="T1254" s="12" t="s">
        <v>5989</v>
      </c>
      <c r="U1254" s="12" t="s">
        <v>956</v>
      </c>
      <c r="V1254" s="12" t="s">
        <v>927</v>
      </c>
      <c r="W1254" s="12" t="s">
        <v>955</v>
      </c>
      <c r="X1254" s="12" t="s">
        <v>954</v>
      </c>
      <c r="Y1254" s="12" t="s">
        <v>925</v>
      </c>
      <c r="Z1254" s="12" t="s">
        <v>953</v>
      </c>
      <c r="AA1254" s="12" t="s">
        <v>952</v>
      </c>
      <c r="AB1254" s="12" t="s">
        <v>936</v>
      </c>
      <c r="AC1254" s="13">
        <v>522</v>
      </c>
      <c r="AD1254" s="12" t="s">
        <v>5092</v>
      </c>
      <c r="AE1254" s="12" t="s">
        <v>6932</v>
      </c>
      <c r="AF1254" s="12" t="s">
        <v>6931</v>
      </c>
      <c r="AG1254" s="12" t="s">
        <v>6930</v>
      </c>
      <c r="AH1254" s="12"/>
      <c r="AI1254" s="12" t="s">
        <v>6880</v>
      </c>
      <c r="AJ1254" s="12" t="s">
        <v>950</v>
      </c>
      <c r="AK1254" s="12" t="s">
        <v>6929</v>
      </c>
      <c r="AL1254" s="12" t="s">
        <v>6928</v>
      </c>
    </row>
    <row r="1255" spans="1:38" hidden="1" x14ac:dyDescent="0.25">
      <c r="A1255" s="17">
        <v>800170433</v>
      </c>
      <c r="B1255" s="14">
        <v>95922</v>
      </c>
      <c r="C1255" s="12" t="s">
        <v>6880</v>
      </c>
      <c r="D1255" s="12" t="s">
        <v>6933</v>
      </c>
      <c r="E1255" s="12" t="s">
        <v>934</v>
      </c>
      <c r="F1255" s="3" t="s">
        <v>933</v>
      </c>
      <c r="G1255" s="12" t="s">
        <v>932</v>
      </c>
      <c r="H1255" s="12" t="s">
        <v>973</v>
      </c>
      <c r="I1255" s="12" t="s">
        <v>972</v>
      </c>
      <c r="J1255" s="12" t="s">
        <v>931</v>
      </c>
      <c r="K1255" s="12" t="s">
        <v>930</v>
      </c>
      <c r="L1255" s="12" t="s">
        <v>929</v>
      </c>
      <c r="M1255" s="4">
        <v>750037</v>
      </c>
      <c r="N1255" s="4">
        <v>0</v>
      </c>
      <c r="O1255" s="4">
        <v>750037</v>
      </c>
      <c r="P1255" s="4">
        <v>0</v>
      </c>
      <c r="Q1255" s="4">
        <v>750037</v>
      </c>
      <c r="R1255" s="68">
        <f t="shared" si="19"/>
        <v>1</v>
      </c>
      <c r="S1255" s="3" t="s">
        <v>957</v>
      </c>
      <c r="T1255" s="12" t="s">
        <v>5989</v>
      </c>
      <c r="U1255" s="12" t="s">
        <v>956</v>
      </c>
      <c r="V1255" s="12" t="s">
        <v>927</v>
      </c>
      <c r="W1255" s="12" t="s">
        <v>955</v>
      </c>
      <c r="X1255" s="12" t="s">
        <v>954</v>
      </c>
      <c r="Y1255" s="12" t="s">
        <v>925</v>
      </c>
      <c r="Z1255" s="12" t="s">
        <v>953</v>
      </c>
      <c r="AA1255" s="12" t="s">
        <v>952</v>
      </c>
      <c r="AB1255" s="12" t="s">
        <v>936</v>
      </c>
      <c r="AC1255" s="13">
        <v>522</v>
      </c>
      <c r="AD1255" s="12" t="s">
        <v>5092</v>
      </c>
      <c r="AE1255" s="12" t="s">
        <v>6932</v>
      </c>
      <c r="AF1255" s="12" t="s">
        <v>6931</v>
      </c>
      <c r="AG1255" s="12" t="s">
        <v>6930</v>
      </c>
      <c r="AH1255" s="12"/>
      <c r="AI1255" s="12" t="s">
        <v>6880</v>
      </c>
      <c r="AJ1255" s="12" t="s">
        <v>950</v>
      </c>
      <c r="AK1255" s="12" t="s">
        <v>6929</v>
      </c>
      <c r="AL1255" s="12" t="s">
        <v>6928</v>
      </c>
    </row>
    <row r="1256" spans="1:38" hidden="1" x14ac:dyDescent="0.25">
      <c r="A1256" s="17">
        <v>800170433</v>
      </c>
      <c r="B1256" s="14">
        <v>95922</v>
      </c>
      <c r="C1256" s="12" t="s">
        <v>6880</v>
      </c>
      <c r="D1256" s="12" t="s">
        <v>6933</v>
      </c>
      <c r="E1256" s="12" t="s">
        <v>934</v>
      </c>
      <c r="F1256" s="3" t="s">
        <v>933</v>
      </c>
      <c r="G1256" s="12" t="s">
        <v>932</v>
      </c>
      <c r="H1256" s="12" t="s">
        <v>938</v>
      </c>
      <c r="I1256" s="12" t="s">
        <v>937</v>
      </c>
      <c r="J1256" s="12" t="s">
        <v>931</v>
      </c>
      <c r="K1256" s="12" t="s">
        <v>930</v>
      </c>
      <c r="L1256" s="12" t="s">
        <v>929</v>
      </c>
      <c r="M1256" s="4">
        <v>250012</v>
      </c>
      <c r="N1256" s="4">
        <v>0</v>
      </c>
      <c r="O1256" s="4">
        <v>250012</v>
      </c>
      <c r="P1256" s="4">
        <v>0</v>
      </c>
      <c r="Q1256" s="4">
        <v>250012</v>
      </c>
      <c r="R1256" s="68">
        <f t="shared" si="19"/>
        <v>1</v>
      </c>
      <c r="S1256" s="3" t="s">
        <v>957</v>
      </c>
      <c r="T1256" s="12" t="s">
        <v>5989</v>
      </c>
      <c r="U1256" s="12" t="s">
        <v>956</v>
      </c>
      <c r="V1256" s="12" t="s">
        <v>927</v>
      </c>
      <c r="W1256" s="12" t="s">
        <v>955</v>
      </c>
      <c r="X1256" s="12" t="s">
        <v>954</v>
      </c>
      <c r="Y1256" s="12" t="s">
        <v>925</v>
      </c>
      <c r="Z1256" s="12" t="s">
        <v>953</v>
      </c>
      <c r="AA1256" s="12" t="s">
        <v>952</v>
      </c>
      <c r="AB1256" s="12" t="s">
        <v>936</v>
      </c>
      <c r="AC1256" s="13">
        <v>522</v>
      </c>
      <c r="AD1256" s="12" t="s">
        <v>5092</v>
      </c>
      <c r="AE1256" s="12" t="s">
        <v>6932</v>
      </c>
      <c r="AF1256" s="12" t="s">
        <v>6931</v>
      </c>
      <c r="AG1256" s="12" t="s">
        <v>6930</v>
      </c>
      <c r="AH1256" s="12"/>
      <c r="AI1256" s="12" t="s">
        <v>6880</v>
      </c>
      <c r="AJ1256" s="12" t="s">
        <v>950</v>
      </c>
      <c r="AK1256" s="12" t="s">
        <v>6929</v>
      </c>
      <c r="AL1256" s="12" t="s">
        <v>6928</v>
      </c>
    </row>
    <row r="1257" spans="1:38" hidden="1" x14ac:dyDescent="0.25">
      <c r="A1257" s="17">
        <v>860401734</v>
      </c>
      <c r="B1257" s="14">
        <v>96022</v>
      </c>
      <c r="C1257" s="12" t="s">
        <v>6880</v>
      </c>
      <c r="D1257" s="12" t="s">
        <v>6927</v>
      </c>
      <c r="E1257" s="12" t="s">
        <v>934</v>
      </c>
      <c r="F1257" s="3" t="s">
        <v>933</v>
      </c>
      <c r="G1257" s="12" t="s">
        <v>932</v>
      </c>
      <c r="H1257" s="12" t="s">
        <v>1006</v>
      </c>
      <c r="I1257" s="12" t="s">
        <v>1005</v>
      </c>
      <c r="J1257" s="12" t="s">
        <v>931</v>
      </c>
      <c r="K1257" s="12" t="s">
        <v>930</v>
      </c>
      <c r="L1257" s="12" t="s">
        <v>929</v>
      </c>
      <c r="M1257" s="4">
        <v>969889</v>
      </c>
      <c r="N1257" s="4">
        <v>0</v>
      </c>
      <c r="O1257" s="4">
        <v>969889</v>
      </c>
      <c r="P1257" s="4">
        <v>0</v>
      </c>
      <c r="Q1257" s="4">
        <v>969889</v>
      </c>
      <c r="R1257" s="68">
        <f t="shared" si="19"/>
        <v>1</v>
      </c>
      <c r="S1257" s="3" t="s">
        <v>957</v>
      </c>
      <c r="T1257" s="12" t="s">
        <v>6926</v>
      </c>
      <c r="U1257" s="12" t="s">
        <v>6925</v>
      </c>
      <c r="V1257" s="12" t="s">
        <v>927</v>
      </c>
      <c r="W1257" s="12" t="s">
        <v>955</v>
      </c>
      <c r="X1257" s="12" t="s">
        <v>6924</v>
      </c>
      <c r="Y1257" s="12" t="s">
        <v>925</v>
      </c>
      <c r="Z1257" s="12" t="s">
        <v>947</v>
      </c>
      <c r="AA1257" s="12" t="s">
        <v>946</v>
      </c>
      <c r="AB1257" s="12" t="s">
        <v>5219</v>
      </c>
      <c r="AC1257" s="13">
        <v>49622</v>
      </c>
      <c r="AD1257" s="12" t="s">
        <v>6923</v>
      </c>
      <c r="AE1257" s="12" t="s">
        <v>6922</v>
      </c>
      <c r="AF1257" s="12" t="s">
        <v>6921</v>
      </c>
      <c r="AG1257" s="12" t="s">
        <v>6920</v>
      </c>
      <c r="AH1257" s="12"/>
      <c r="AI1257" s="12" t="s">
        <v>6880</v>
      </c>
      <c r="AJ1257" s="12" t="s">
        <v>3196</v>
      </c>
      <c r="AK1257" s="12" t="s">
        <v>6845</v>
      </c>
      <c r="AL1257" s="12" t="s">
        <v>6919</v>
      </c>
    </row>
    <row r="1258" spans="1:38" hidden="1" x14ac:dyDescent="0.25">
      <c r="A1258" s="17">
        <v>860078643</v>
      </c>
      <c r="B1258" s="14">
        <v>96122</v>
      </c>
      <c r="C1258" s="12" t="s">
        <v>6880</v>
      </c>
      <c r="D1258" s="12" t="s">
        <v>6918</v>
      </c>
      <c r="E1258" s="12" t="s">
        <v>934</v>
      </c>
      <c r="F1258" s="3" t="s">
        <v>933</v>
      </c>
      <c r="G1258" s="12" t="s">
        <v>932</v>
      </c>
      <c r="H1258" s="12" t="s">
        <v>1006</v>
      </c>
      <c r="I1258" s="12" t="s">
        <v>1005</v>
      </c>
      <c r="J1258" s="12" t="s">
        <v>931</v>
      </c>
      <c r="K1258" s="12" t="s">
        <v>930</v>
      </c>
      <c r="L1258" s="12" t="s">
        <v>929</v>
      </c>
      <c r="M1258" s="4">
        <v>1900960</v>
      </c>
      <c r="N1258" s="4">
        <v>0</v>
      </c>
      <c r="O1258" s="4">
        <v>1900960</v>
      </c>
      <c r="P1258" s="4">
        <v>0</v>
      </c>
      <c r="Q1258" s="4">
        <v>1900960</v>
      </c>
      <c r="R1258" s="68">
        <f t="shared" si="19"/>
        <v>1</v>
      </c>
      <c r="S1258" s="3" t="s">
        <v>957</v>
      </c>
      <c r="T1258" s="12" t="s">
        <v>6917</v>
      </c>
      <c r="U1258" s="12" t="s">
        <v>5395</v>
      </c>
      <c r="V1258" s="12" t="s">
        <v>927</v>
      </c>
      <c r="W1258" s="12" t="s">
        <v>926</v>
      </c>
      <c r="X1258" s="12" t="s">
        <v>5394</v>
      </c>
      <c r="Y1258" s="12" t="s">
        <v>925</v>
      </c>
      <c r="Z1258" s="12" t="s">
        <v>5393</v>
      </c>
      <c r="AA1258" s="12" t="s">
        <v>5392</v>
      </c>
      <c r="AB1258" s="12" t="s">
        <v>5219</v>
      </c>
      <c r="AC1258" s="13">
        <v>49622</v>
      </c>
      <c r="AD1258" s="12" t="s">
        <v>6916</v>
      </c>
      <c r="AE1258" s="12" t="s">
        <v>6915</v>
      </c>
      <c r="AF1258" s="12" t="s">
        <v>6914</v>
      </c>
      <c r="AG1258" s="12" t="s">
        <v>6913</v>
      </c>
      <c r="AH1258" s="12"/>
      <c r="AI1258" s="12" t="s">
        <v>6880</v>
      </c>
      <c r="AJ1258" s="12" t="s">
        <v>3196</v>
      </c>
      <c r="AK1258" s="12" t="s">
        <v>6845</v>
      </c>
      <c r="AL1258" s="12" t="s">
        <v>6912</v>
      </c>
    </row>
    <row r="1259" spans="1:38" hidden="1" x14ac:dyDescent="0.25">
      <c r="A1259" s="17">
        <v>860028971</v>
      </c>
      <c r="B1259" s="14">
        <v>96222</v>
      </c>
      <c r="C1259" s="12" t="s">
        <v>6880</v>
      </c>
      <c r="D1259" s="12" t="s">
        <v>6911</v>
      </c>
      <c r="E1259" s="12" t="s">
        <v>934</v>
      </c>
      <c r="F1259" s="3" t="s">
        <v>933</v>
      </c>
      <c r="G1259" s="12" t="s">
        <v>932</v>
      </c>
      <c r="H1259" s="12" t="s">
        <v>1006</v>
      </c>
      <c r="I1259" s="12" t="s">
        <v>1005</v>
      </c>
      <c r="J1259" s="12" t="s">
        <v>931</v>
      </c>
      <c r="K1259" s="12" t="s">
        <v>930</v>
      </c>
      <c r="L1259" s="12" t="s">
        <v>929</v>
      </c>
      <c r="M1259" s="4">
        <v>3891200</v>
      </c>
      <c r="N1259" s="4">
        <v>0</v>
      </c>
      <c r="O1259" s="4">
        <v>3891200</v>
      </c>
      <c r="P1259" s="4">
        <v>0</v>
      </c>
      <c r="Q1259" s="4">
        <v>3891200</v>
      </c>
      <c r="R1259" s="68">
        <f t="shared" si="19"/>
        <v>1</v>
      </c>
      <c r="S1259" s="3" t="s">
        <v>957</v>
      </c>
      <c r="T1259" s="12" t="s">
        <v>6893</v>
      </c>
      <c r="U1259" s="12" t="s">
        <v>6892</v>
      </c>
      <c r="V1259" s="12" t="s">
        <v>927</v>
      </c>
      <c r="W1259" s="12" t="s">
        <v>926</v>
      </c>
      <c r="X1259" s="12" t="s">
        <v>6891</v>
      </c>
      <c r="Y1259" s="12" t="s">
        <v>925</v>
      </c>
      <c r="Z1259" s="12" t="s">
        <v>953</v>
      </c>
      <c r="AA1259" s="12" t="s">
        <v>952</v>
      </c>
      <c r="AB1259" s="12" t="s">
        <v>5219</v>
      </c>
      <c r="AC1259" s="13">
        <v>49622</v>
      </c>
      <c r="AD1259" s="12" t="s">
        <v>6910</v>
      </c>
      <c r="AE1259" s="12" t="s">
        <v>6909</v>
      </c>
      <c r="AF1259" s="12" t="s">
        <v>6908</v>
      </c>
      <c r="AG1259" s="12" t="s">
        <v>6907</v>
      </c>
      <c r="AH1259" s="12"/>
      <c r="AI1259" s="12" t="s">
        <v>6880</v>
      </c>
      <c r="AJ1259" s="12" t="s">
        <v>3196</v>
      </c>
      <c r="AK1259" s="12" t="s">
        <v>6845</v>
      </c>
      <c r="AL1259" s="12" t="s">
        <v>6906</v>
      </c>
    </row>
    <row r="1260" spans="1:38" hidden="1" x14ac:dyDescent="0.25">
      <c r="A1260" s="17">
        <v>860028971</v>
      </c>
      <c r="B1260" s="14">
        <v>96322</v>
      </c>
      <c r="C1260" s="12" t="s">
        <v>6880</v>
      </c>
      <c r="D1260" s="12" t="s">
        <v>6905</v>
      </c>
      <c r="E1260" s="12" t="s">
        <v>934</v>
      </c>
      <c r="F1260" s="3" t="s">
        <v>933</v>
      </c>
      <c r="G1260" s="12" t="s">
        <v>932</v>
      </c>
      <c r="H1260" s="12" t="s">
        <v>1006</v>
      </c>
      <c r="I1260" s="12" t="s">
        <v>1005</v>
      </c>
      <c r="J1260" s="12" t="s">
        <v>931</v>
      </c>
      <c r="K1260" s="12" t="s">
        <v>930</v>
      </c>
      <c r="L1260" s="12" t="s">
        <v>929</v>
      </c>
      <c r="M1260" s="4">
        <v>3446730</v>
      </c>
      <c r="N1260" s="4">
        <v>0</v>
      </c>
      <c r="O1260" s="4">
        <v>3446730</v>
      </c>
      <c r="P1260" s="4">
        <v>0</v>
      </c>
      <c r="Q1260" s="4">
        <v>3446730</v>
      </c>
      <c r="R1260" s="68">
        <f t="shared" si="19"/>
        <v>1</v>
      </c>
      <c r="S1260" s="3" t="s">
        <v>957</v>
      </c>
      <c r="T1260" s="12" t="s">
        <v>6893</v>
      </c>
      <c r="U1260" s="12" t="s">
        <v>6892</v>
      </c>
      <c r="V1260" s="12" t="s">
        <v>927</v>
      </c>
      <c r="W1260" s="12" t="s">
        <v>926</v>
      </c>
      <c r="X1260" s="12" t="s">
        <v>6891</v>
      </c>
      <c r="Y1260" s="12" t="s">
        <v>925</v>
      </c>
      <c r="Z1260" s="12" t="s">
        <v>953</v>
      </c>
      <c r="AA1260" s="12" t="s">
        <v>952</v>
      </c>
      <c r="AB1260" s="12" t="s">
        <v>5219</v>
      </c>
      <c r="AC1260" s="13">
        <v>49622</v>
      </c>
      <c r="AD1260" s="12" t="s">
        <v>5114</v>
      </c>
      <c r="AE1260" s="12" t="s">
        <v>6904</v>
      </c>
      <c r="AF1260" s="12" t="s">
        <v>6903</v>
      </c>
      <c r="AG1260" s="12" t="s">
        <v>6902</v>
      </c>
      <c r="AH1260" s="12"/>
      <c r="AI1260" s="12" t="s">
        <v>6880</v>
      </c>
      <c r="AJ1260" s="12" t="s">
        <v>3196</v>
      </c>
      <c r="AK1260" s="12" t="s">
        <v>6845</v>
      </c>
      <c r="AL1260" s="12" t="s">
        <v>6901</v>
      </c>
    </row>
    <row r="1261" spans="1:38" hidden="1" x14ac:dyDescent="0.25">
      <c r="A1261" s="17">
        <v>860014918</v>
      </c>
      <c r="B1261" s="14">
        <v>96422</v>
      </c>
      <c r="C1261" s="12" t="s">
        <v>6880</v>
      </c>
      <c r="D1261" s="12" t="s">
        <v>6900</v>
      </c>
      <c r="E1261" s="12" t="s">
        <v>934</v>
      </c>
      <c r="F1261" s="3" t="s">
        <v>933</v>
      </c>
      <c r="G1261" s="12" t="s">
        <v>932</v>
      </c>
      <c r="H1261" s="12" t="s">
        <v>1006</v>
      </c>
      <c r="I1261" s="12" t="s">
        <v>1005</v>
      </c>
      <c r="J1261" s="12" t="s">
        <v>931</v>
      </c>
      <c r="K1261" s="12" t="s">
        <v>930</v>
      </c>
      <c r="L1261" s="12" t="s">
        <v>929</v>
      </c>
      <c r="M1261" s="4">
        <v>7473305</v>
      </c>
      <c r="N1261" s="4">
        <v>0</v>
      </c>
      <c r="O1261" s="4">
        <v>7473305</v>
      </c>
      <c r="P1261" s="4">
        <v>0</v>
      </c>
      <c r="Q1261" s="4">
        <v>7473305</v>
      </c>
      <c r="R1261" s="68">
        <f t="shared" si="19"/>
        <v>1</v>
      </c>
      <c r="S1261" s="3" t="s">
        <v>957</v>
      </c>
      <c r="T1261" s="12" t="s">
        <v>6899</v>
      </c>
      <c r="U1261" s="12" t="s">
        <v>5414</v>
      </c>
      <c r="V1261" s="12" t="s">
        <v>927</v>
      </c>
      <c r="W1261" s="12" t="s">
        <v>926</v>
      </c>
      <c r="X1261" s="12" t="s">
        <v>5413</v>
      </c>
      <c r="Y1261" s="12" t="s">
        <v>925</v>
      </c>
      <c r="Z1261" s="12" t="s">
        <v>924</v>
      </c>
      <c r="AA1261" s="12" t="s">
        <v>923</v>
      </c>
      <c r="AB1261" s="12" t="s">
        <v>5219</v>
      </c>
      <c r="AC1261" s="13">
        <v>49622</v>
      </c>
      <c r="AD1261" s="12" t="s">
        <v>5107</v>
      </c>
      <c r="AE1261" s="12" t="s">
        <v>6898</v>
      </c>
      <c r="AF1261" s="12" t="s">
        <v>6897</v>
      </c>
      <c r="AG1261" s="12" t="s">
        <v>6896</v>
      </c>
      <c r="AH1261" s="12"/>
      <c r="AI1261" s="12" t="s">
        <v>6880</v>
      </c>
      <c r="AJ1261" s="12" t="s">
        <v>3196</v>
      </c>
      <c r="AK1261" s="12" t="s">
        <v>6845</v>
      </c>
      <c r="AL1261" s="12" t="s">
        <v>6895</v>
      </c>
    </row>
    <row r="1262" spans="1:38" hidden="1" x14ac:dyDescent="0.25">
      <c r="A1262" s="17">
        <v>860028971</v>
      </c>
      <c r="B1262" s="14">
        <v>96522</v>
      </c>
      <c r="C1262" s="12" t="s">
        <v>6880</v>
      </c>
      <c r="D1262" s="12" t="s">
        <v>6894</v>
      </c>
      <c r="E1262" s="12" t="s">
        <v>934</v>
      </c>
      <c r="F1262" s="3" t="s">
        <v>933</v>
      </c>
      <c r="G1262" s="12" t="s">
        <v>932</v>
      </c>
      <c r="H1262" s="12" t="s">
        <v>1006</v>
      </c>
      <c r="I1262" s="12" t="s">
        <v>1005</v>
      </c>
      <c r="J1262" s="12" t="s">
        <v>931</v>
      </c>
      <c r="K1262" s="12" t="s">
        <v>930</v>
      </c>
      <c r="L1262" s="12" t="s">
        <v>929</v>
      </c>
      <c r="M1262" s="4">
        <v>3404800</v>
      </c>
      <c r="N1262" s="4">
        <v>0</v>
      </c>
      <c r="O1262" s="4">
        <v>3404800</v>
      </c>
      <c r="P1262" s="4">
        <v>0</v>
      </c>
      <c r="Q1262" s="4">
        <v>3404800</v>
      </c>
      <c r="R1262" s="68">
        <f t="shared" si="19"/>
        <v>1</v>
      </c>
      <c r="S1262" s="3" t="s">
        <v>957</v>
      </c>
      <c r="T1262" s="12" t="s">
        <v>6893</v>
      </c>
      <c r="U1262" s="12" t="s">
        <v>6892</v>
      </c>
      <c r="V1262" s="12" t="s">
        <v>927</v>
      </c>
      <c r="W1262" s="12" t="s">
        <v>926</v>
      </c>
      <c r="X1262" s="12" t="s">
        <v>6891</v>
      </c>
      <c r="Y1262" s="12" t="s">
        <v>925</v>
      </c>
      <c r="Z1262" s="12" t="s">
        <v>953</v>
      </c>
      <c r="AA1262" s="12" t="s">
        <v>952</v>
      </c>
      <c r="AB1262" s="12" t="s">
        <v>5219</v>
      </c>
      <c r="AC1262" s="13">
        <v>49622</v>
      </c>
      <c r="AD1262" s="12" t="s">
        <v>6890</v>
      </c>
      <c r="AE1262" s="12" t="s">
        <v>6889</v>
      </c>
      <c r="AF1262" s="12" t="s">
        <v>6888</v>
      </c>
      <c r="AG1262" s="12" t="s">
        <v>6887</v>
      </c>
      <c r="AH1262" s="12"/>
      <c r="AI1262" s="12" t="s">
        <v>6880</v>
      </c>
      <c r="AJ1262" s="12" t="s">
        <v>3196</v>
      </c>
      <c r="AK1262" s="12" t="s">
        <v>6845</v>
      </c>
      <c r="AL1262" s="12" t="s">
        <v>6886</v>
      </c>
    </row>
    <row r="1263" spans="1:38" hidden="1" x14ac:dyDescent="0.25">
      <c r="A1263" s="12" t="s">
        <v>5383</v>
      </c>
      <c r="B1263" s="14">
        <v>96622</v>
      </c>
      <c r="C1263" s="12" t="s">
        <v>6880</v>
      </c>
      <c r="D1263" s="12" t="s">
        <v>6885</v>
      </c>
      <c r="E1263" s="12" t="s">
        <v>934</v>
      </c>
      <c r="F1263" s="3" t="s">
        <v>933</v>
      </c>
      <c r="G1263" s="12" t="s">
        <v>932</v>
      </c>
      <c r="H1263" s="12" t="s">
        <v>1006</v>
      </c>
      <c r="I1263" s="12" t="s">
        <v>1005</v>
      </c>
      <c r="J1263" s="12" t="s">
        <v>931</v>
      </c>
      <c r="K1263" s="12" t="s">
        <v>930</v>
      </c>
      <c r="L1263" s="12" t="s">
        <v>929</v>
      </c>
      <c r="M1263" s="4">
        <v>4347000</v>
      </c>
      <c r="N1263" s="4">
        <v>0</v>
      </c>
      <c r="O1263" s="4">
        <v>4347000</v>
      </c>
      <c r="P1263" s="4">
        <v>0</v>
      </c>
      <c r="Q1263" s="4">
        <v>4347000</v>
      </c>
      <c r="R1263" s="68">
        <f t="shared" si="19"/>
        <v>1</v>
      </c>
      <c r="S1263" s="3" t="s">
        <v>5384</v>
      </c>
      <c r="T1263" s="12" t="s">
        <v>5383</v>
      </c>
      <c r="U1263" s="12" t="s">
        <v>5382</v>
      </c>
      <c r="V1263" s="12" t="s">
        <v>3555</v>
      </c>
      <c r="W1263" s="18"/>
      <c r="X1263" s="18"/>
      <c r="Y1263" s="18"/>
      <c r="Z1263" s="18"/>
      <c r="AA1263" s="18"/>
      <c r="AB1263" s="12" t="s">
        <v>5219</v>
      </c>
      <c r="AC1263" s="13">
        <v>49622</v>
      </c>
      <c r="AD1263" s="12" t="s">
        <v>6884</v>
      </c>
      <c r="AE1263" s="12" t="s">
        <v>6883</v>
      </c>
      <c r="AF1263" s="12" t="s">
        <v>6882</v>
      </c>
      <c r="AG1263" s="12" t="s">
        <v>6881</v>
      </c>
      <c r="AH1263" s="12"/>
      <c r="AI1263" s="12" t="s">
        <v>6880</v>
      </c>
      <c r="AJ1263" s="12" t="s">
        <v>3196</v>
      </c>
      <c r="AK1263" s="12" t="s">
        <v>6845</v>
      </c>
      <c r="AL1263" s="12" t="s">
        <v>6879</v>
      </c>
    </row>
    <row r="1264" spans="1:38" hidden="1" x14ac:dyDescent="0.25">
      <c r="A1264" s="17">
        <v>899999284</v>
      </c>
      <c r="B1264" s="14">
        <v>96722</v>
      </c>
      <c r="C1264" s="12" t="s">
        <v>6846</v>
      </c>
      <c r="D1264" s="12" t="s">
        <v>6878</v>
      </c>
      <c r="E1264" s="12" t="s">
        <v>934</v>
      </c>
      <c r="F1264" s="3" t="s">
        <v>933</v>
      </c>
      <c r="G1264" s="12" t="s">
        <v>932</v>
      </c>
      <c r="H1264" s="12" t="s">
        <v>3607</v>
      </c>
      <c r="I1264" s="12" t="s">
        <v>3606</v>
      </c>
      <c r="J1264" s="12" t="s">
        <v>931</v>
      </c>
      <c r="K1264" s="12" t="s">
        <v>930</v>
      </c>
      <c r="L1264" s="12" t="s">
        <v>929</v>
      </c>
      <c r="M1264" s="4">
        <v>141015342</v>
      </c>
      <c r="N1264" s="4">
        <v>0</v>
      </c>
      <c r="O1264" s="4">
        <v>141015342</v>
      </c>
      <c r="P1264" s="4">
        <v>0</v>
      </c>
      <c r="Q1264" s="4">
        <v>141015342</v>
      </c>
      <c r="R1264" s="68">
        <f t="shared" si="19"/>
        <v>1</v>
      </c>
      <c r="S1264" s="3" t="s">
        <v>957</v>
      </c>
      <c r="T1264" s="12" t="s">
        <v>6213</v>
      </c>
      <c r="U1264" s="12" t="s">
        <v>3247</v>
      </c>
      <c r="V1264" s="12" t="s">
        <v>927</v>
      </c>
      <c r="W1264" s="12" t="s">
        <v>955</v>
      </c>
      <c r="X1264" s="12" t="s">
        <v>3246</v>
      </c>
      <c r="Y1264" s="12" t="s">
        <v>925</v>
      </c>
      <c r="Z1264" s="12" t="s">
        <v>979</v>
      </c>
      <c r="AA1264" s="12" t="s">
        <v>978</v>
      </c>
      <c r="AB1264" s="12" t="s">
        <v>936</v>
      </c>
      <c r="AC1264" s="13">
        <v>522</v>
      </c>
      <c r="AD1264" s="12" t="s">
        <v>6877</v>
      </c>
      <c r="AE1264" s="12" t="s">
        <v>6876</v>
      </c>
      <c r="AF1264" s="12" t="s">
        <v>6875</v>
      </c>
      <c r="AG1264" s="12" t="s">
        <v>6874</v>
      </c>
      <c r="AH1264" s="12"/>
      <c r="AI1264" s="12" t="s">
        <v>6846</v>
      </c>
      <c r="AJ1264" s="12" t="s">
        <v>950</v>
      </c>
      <c r="AK1264" s="12" t="s">
        <v>6873</v>
      </c>
      <c r="AL1264" s="12" t="s">
        <v>6872</v>
      </c>
    </row>
    <row r="1265" spans="1:38" hidden="1" x14ac:dyDescent="0.25">
      <c r="A1265" s="17">
        <v>900313620</v>
      </c>
      <c r="B1265" s="14">
        <v>96822</v>
      </c>
      <c r="C1265" s="12" t="s">
        <v>6846</v>
      </c>
      <c r="D1265" s="12" t="s">
        <v>6871</v>
      </c>
      <c r="E1265" s="12" t="s">
        <v>1002</v>
      </c>
      <c r="F1265" s="3" t="s">
        <v>933</v>
      </c>
      <c r="G1265" s="12" t="s">
        <v>932</v>
      </c>
      <c r="H1265" s="12" t="s">
        <v>3934</v>
      </c>
      <c r="I1265" s="12" t="s">
        <v>3933</v>
      </c>
      <c r="J1265" s="12" t="s">
        <v>931</v>
      </c>
      <c r="K1265" s="12" t="s">
        <v>930</v>
      </c>
      <c r="L1265" s="12" t="s">
        <v>929</v>
      </c>
      <c r="M1265" s="4">
        <v>975500000</v>
      </c>
      <c r="N1265" s="4">
        <v>0</v>
      </c>
      <c r="O1265" s="4">
        <v>975500000</v>
      </c>
      <c r="P1265" s="4">
        <v>975500000</v>
      </c>
      <c r="Q1265" s="4">
        <v>0</v>
      </c>
      <c r="R1265" s="68">
        <f t="shared" si="19"/>
        <v>0</v>
      </c>
      <c r="S1265" s="3" t="s">
        <v>957</v>
      </c>
      <c r="T1265" s="12" t="s">
        <v>6870</v>
      </c>
      <c r="U1265" s="12" t="s">
        <v>6869</v>
      </c>
      <c r="V1265" s="12" t="s">
        <v>927</v>
      </c>
      <c r="W1265" s="12" t="s">
        <v>955</v>
      </c>
      <c r="X1265" s="12" t="s">
        <v>6868</v>
      </c>
      <c r="Y1265" s="12" t="s">
        <v>925</v>
      </c>
      <c r="Z1265" s="12" t="s">
        <v>984</v>
      </c>
      <c r="AA1265" s="12" t="s">
        <v>983</v>
      </c>
      <c r="AB1265" s="12" t="s">
        <v>5407</v>
      </c>
      <c r="AC1265" s="13">
        <v>45822</v>
      </c>
      <c r="AD1265" s="12" t="s">
        <v>6867</v>
      </c>
      <c r="AE1265" s="12"/>
      <c r="AF1265" s="12"/>
      <c r="AG1265" s="12"/>
      <c r="AH1265" s="12"/>
      <c r="AI1265" s="12" t="s">
        <v>6846</v>
      </c>
      <c r="AJ1265" s="12" t="s">
        <v>3063</v>
      </c>
      <c r="AK1265" s="12" t="s">
        <v>6866</v>
      </c>
      <c r="AL1265" s="12" t="s">
        <v>6865</v>
      </c>
    </row>
    <row r="1266" spans="1:38" hidden="1" x14ac:dyDescent="0.25">
      <c r="A1266" s="17">
        <v>900098348</v>
      </c>
      <c r="B1266" s="14">
        <v>96922</v>
      </c>
      <c r="C1266" s="12" t="s">
        <v>6846</v>
      </c>
      <c r="D1266" s="12" t="s">
        <v>6864</v>
      </c>
      <c r="E1266" s="12" t="s">
        <v>1002</v>
      </c>
      <c r="F1266" s="3" t="s">
        <v>933</v>
      </c>
      <c r="G1266" s="12" t="s">
        <v>932</v>
      </c>
      <c r="H1266" s="12" t="s">
        <v>3892</v>
      </c>
      <c r="I1266" s="12" t="s">
        <v>3891</v>
      </c>
      <c r="J1266" s="12" t="s">
        <v>931</v>
      </c>
      <c r="K1266" s="12" t="s">
        <v>930</v>
      </c>
      <c r="L1266" s="12" t="s">
        <v>929</v>
      </c>
      <c r="M1266" s="4">
        <v>9697310</v>
      </c>
      <c r="N1266" s="4">
        <v>0</v>
      </c>
      <c r="O1266" s="4">
        <v>9697310</v>
      </c>
      <c r="P1266" s="4">
        <v>9697310</v>
      </c>
      <c r="Q1266" s="4">
        <v>0</v>
      </c>
      <c r="R1266" s="68">
        <f t="shared" si="19"/>
        <v>0</v>
      </c>
      <c r="S1266" s="3" t="s">
        <v>957</v>
      </c>
      <c r="T1266" s="12" t="s">
        <v>6863</v>
      </c>
      <c r="U1266" s="12" t="s">
        <v>6862</v>
      </c>
      <c r="V1266" s="12" t="s">
        <v>927</v>
      </c>
      <c r="W1266" s="12" t="s">
        <v>955</v>
      </c>
      <c r="X1266" s="12" t="s">
        <v>6861</v>
      </c>
      <c r="Y1266" s="12" t="s">
        <v>925</v>
      </c>
      <c r="Z1266" s="12" t="s">
        <v>984</v>
      </c>
      <c r="AA1266" s="12" t="s">
        <v>983</v>
      </c>
      <c r="AB1266" s="12" t="s">
        <v>5576</v>
      </c>
      <c r="AC1266" s="13">
        <v>42422</v>
      </c>
      <c r="AD1266" s="12" t="s">
        <v>6860</v>
      </c>
      <c r="AE1266" s="12"/>
      <c r="AF1266" s="12"/>
      <c r="AG1266" s="12"/>
      <c r="AH1266" s="12"/>
      <c r="AI1266" s="12" t="s">
        <v>6846</v>
      </c>
      <c r="AJ1266" s="12" t="s">
        <v>943</v>
      </c>
      <c r="AK1266" s="12" t="s">
        <v>6859</v>
      </c>
      <c r="AL1266" s="12" t="s">
        <v>6858</v>
      </c>
    </row>
    <row r="1267" spans="1:38" hidden="1" x14ac:dyDescent="0.25">
      <c r="A1267" s="17">
        <v>901619327</v>
      </c>
      <c r="B1267" s="14">
        <v>97022</v>
      </c>
      <c r="C1267" s="12" t="s">
        <v>6846</v>
      </c>
      <c r="D1267" s="12" t="s">
        <v>6857</v>
      </c>
      <c r="E1267" s="12" t="s">
        <v>1002</v>
      </c>
      <c r="F1267" s="3" t="s">
        <v>933</v>
      </c>
      <c r="G1267" s="12" t="s">
        <v>932</v>
      </c>
      <c r="H1267" s="12" t="s">
        <v>3892</v>
      </c>
      <c r="I1267" s="12" t="s">
        <v>3891</v>
      </c>
      <c r="J1267" s="12" t="s">
        <v>931</v>
      </c>
      <c r="K1267" s="12" t="s">
        <v>930</v>
      </c>
      <c r="L1267" s="12" t="s">
        <v>929</v>
      </c>
      <c r="M1267" s="4">
        <v>139010000</v>
      </c>
      <c r="N1267" s="4">
        <v>0</v>
      </c>
      <c r="O1267" s="4">
        <v>139010000</v>
      </c>
      <c r="P1267" s="4">
        <v>139010000</v>
      </c>
      <c r="Q1267" s="4">
        <v>0</v>
      </c>
      <c r="R1267" s="68">
        <f t="shared" si="19"/>
        <v>0</v>
      </c>
      <c r="S1267" s="3" t="s">
        <v>957</v>
      </c>
      <c r="T1267" s="12" t="s">
        <v>6856</v>
      </c>
      <c r="U1267" s="12" t="s">
        <v>6855</v>
      </c>
      <c r="V1267" s="12" t="s">
        <v>3555</v>
      </c>
      <c r="W1267" s="18"/>
      <c r="X1267" s="18"/>
      <c r="Y1267" s="18"/>
      <c r="Z1267" s="18"/>
      <c r="AA1267" s="18"/>
      <c r="AB1267" s="12" t="s">
        <v>5576</v>
      </c>
      <c r="AC1267" s="13">
        <v>42422</v>
      </c>
      <c r="AD1267" s="12" t="s">
        <v>6854</v>
      </c>
      <c r="AE1267" s="12"/>
      <c r="AF1267" s="12"/>
      <c r="AG1267" s="12"/>
      <c r="AH1267" s="12"/>
      <c r="AI1267" s="12" t="s">
        <v>6846</v>
      </c>
      <c r="AJ1267" s="12" t="s">
        <v>943</v>
      </c>
      <c r="AK1267" s="12" t="s">
        <v>6853</v>
      </c>
      <c r="AL1267" s="12" t="s">
        <v>6852</v>
      </c>
    </row>
    <row r="1268" spans="1:38" hidden="1" x14ac:dyDescent="0.25">
      <c r="A1268" s="17">
        <v>800170433</v>
      </c>
      <c r="B1268" s="14">
        <v>97122</v>
      </c>
      <c r="C1268" s="12" t="s">
        <v>6846</v>
      </c>
      <c r="D1268" s="12" t="s">
        <v>6851</v>
      </c>
      <c r="E1268" s="12" t="s">
        <v>934</v>
      </c>
      <c r="F1268" s="3" t="s">
        <v>933</v>
      </c>
      <c r="G1268" s="12" t="s">
        <v>932</v>
      </c>
      <c r="H1268" s="12" t="s">
        <v>3231</v>
      </c>
      <c r="I1268" s="12" t="s">
        <v>3230</v>
      </c>
      <c r="J1268" s="12" t="s">
        <v>931</v>
      </c>
      <c r="K1268" s="12" t="s">
        <v>930</v>
      </c>
      <c r="L1268" s="12" t="s">
        <v>929</v>
      </c>
      <c r="M1268" s="4">
        <v>26418</v>
      </c>
      <c r="N1268" s="4">
        <v>0</v>
      </c>
      <c r="O1268" s="4">
        <v>26418</v>
      </c>
      <c r="P1268" s="4">
        <v>0</v>
      </c>
      <c r="Q1268" s="4">
        <v>26418</v>
      </c>
      <c r="R1268" s="68">
        <f t="shared" si="19"/>
        <v>1</v>
      </c>
      <c r="S1268" s="3" t="s">
        <v>957</v>
      </c>
      <c r="T1268" s="12" t="s">
        <v>5989</v>
      </c>
      <c r="U1268" s="12" t="s">
        <v>956</v>
      </c>
      <c r="V1268" s="12" t="s">
        <v>927</v>
      </c>
      <c r="W1268" s="12" t="s">
        <v>955</v>
      </c>
      <c r="X1268" s="12" t="s">
        <v>954</v>
      </c>
      <c r="Y1268" s="12" t="s">
        <v>925</v>
      </c>
      <c r="Z1268" s="12" t="s">
        <v>953</v>
      </c>
      <c r="AA1268" s="12" t="s">
        <v>952</v>
      </c>
      <c r="AB1268" s="12" t="s">
        <v>5186</v>
      </c>
      <c r="AC1268" s="13">
        <v>50322</v>
      </c>
      <c r="AD1268" s="12" t="s">
        <v>6850</v>
      </c>
      <c r="AE1268" s="12" t="s">
        <v>6849</v>
      </c>
      <c r="AF1268" s="12" t="s">
        <v>6848</v>
      </c>
      <c r="AG1268" s="12" t="s">
        <v>6847</v>
      </c>
      <c r="AH1268" s="12"/>
      <c r="AI1268" s="12" t="s">
        <v>6846</v>
      </c>
      <c r="AJ1268" s="12" t="s">
        <v>3196</v>
      </c>
      <c r="AK1268" s="12" t="s">
        <v>6845</v>
      </c>
      <c r="AL1268" s="12" t="s">
        <v>6844</v>
      </c>
    </row>
    <row r="1269" spans="1:38" hidden="1" x14ac:dyDescent="0.25">
      <c r="A1269" s="17">
        <v>830122566</v>
      </c>
      <c r="B1269" s="14">
        <v>97422</v>
      </c>
      <c r="C1269" s="12" t="s">
        <v>6838</v>
      </c>
      <c r="D1269" s="12" t="s">
        <v>6843</v>
      </c>
      <c r="E1269" s="12" t="s">
        <v>934</v>
      </c>
      <c r="F1269" s="3" t="s">
        <v>933</v>
      </c>
      <c r="G1269" s="12" t="s">
        <v>932</v>
      </c>
      <c r="H1269" s="12" t="s">
        <v>982</v>
      </c>
      <c r="I1269" s="12" t="s">
        <v>981</v>
      </c>
      <c r="J1269" s="12" t="s">
        <v>931</v>
      </c>
      <c r="K1269" s="12" t="s">
        <v>930</v>
      </c>
      <c r="L1269" s="12" t="s">
        <v>929</v>
      </c>
      <c r="M1269" s="4">
        <v>3152137</v>
      </c>
      <c r="N1269" s="4">
        <v>0</v>
      </c>
      <c r="O1269" s="4">
        <v>3152137</v>
      </c>
      <c r="P1269" s="4">
        <v>0</v>
      </c>
      <c r="Q1269" s="4">
        <v>3152137</v>
      </c>
      <c r="R1269" s="68">
        <f t="shared" si="19"/>
        <v>1</v>
      </c>
      <c r="S1269" s="3" t="s">
        <v>957</v>
      </c>
      <c r="T1269" s="12" t="s">
        <v>6061</v>
      </c>
      <c r="U1269" s="12" t="s">
        <v>980</v>
      </c>
      <c r="V1269" s="12" t="s">
        <v>927</v>
      </c>
      <c r="W1269" s="12" t="s">
        <v>955</v>
      </c>
      <c r="X1269" s="12" t="s">
        <v>1004</v>
      </c>
      <c r="Y1269" s="12" t="s">
        <v>925</v>
      </c>
      <c r="Z1269" s="12" t="s">
        <v>979</v>
      </c>
      <c r="AA1269" s="12" t="s">
        <v>978</v>
      </c>
      <c r="AB1269" s="12" t="s">
        <v>2637</v>
      </c>
      <c r="AC1269" s="13">
        <v>8222</v>
      </c>
      <c r="AD1269" s="12" t="s">
        <v>6842</v>
      </c>
      <c r="AE1269" s="12" t="s">
        <v>6841</v>
      </c>
      <c r="AF1269" s="12" t="s">
        <v>6840</v>
      </c>
      <c r="AG1269" s="12" t="s">
        <v>6839</v>
      </c>
      <c r="AH1269" s="12"/>
      <c r="AI1269" s="12" t="s">
        <v>6838</v>
      </c>
      <c r="AJ1269" s="12" t="s">
        <v>950</v>
      </c>
      <c r="AK1269" s="12" t="s">
        <v>6510</v>
      </c>
      <c r="AL1269" s="12" t="s">
        <v>6837</v>
      </c>
    </row>
    <row r="1270" spans="1:38" hidden="1" x14ac:dyDescent="0.25">
      <c r="A1270" s="17">
        <v>860036884</v>
      </c>
      <c r="B1270" s="14">
        <v>97622</v>
      </c>
      <c r="C1270" s="12" t="s">
        <v>6828</v>
      </c>
      <c r="D1270" s="12" t="s">
        <v>6836</v>
      </c>
      <c r="E1270" s="12" t="s">
        <v>934</v>
      </c>
      <c r="F1270" s="3" t="s">
        <v>933</v>
      </c>
      <c r="G1270" s="12" t="s">
        <v>932</v>
      </c>
      <c r="H1270" s="12" t="s">
        <v>3934</v>
      </c>
      <c r="I1270" s="12" t="s">
        <v>3933</v>
      </c>
      <c r="J1270" s="12" t="s">
        <v>931</v>
      </c>
      <c r="K1270" s="12" t="s">
        <v>930</v>
      </c>
      <c r="L1270" s="12" t="s">
        <v>929</v>
      </c>
      <c r="M1270" s="4">
        <v>407568200</v>
      </c>
      <c r="N1270" s="4">
        <v>0</v>
      </c>
      <c r="O1270" s="4">
        <v>407568200</v>
      </c>
      <c r="P1270" s="4">
        <v>366811379.49000001</v>
      </c>
      <c r="Q1270" s="4">
        <v>40756820.50999999</v>
      </c>
      <c r="R1270" s="68">
        <f t="shared" si="19"/>
        <v>0.1000000012513243</v>
      </c>
      <c r="S1270" s="3" t="s">
        <v>957</v>
      </c>
      <c r="T1270" s="12" t="s">
        <v>6835</v>
      </c>
      <c r="U1270" s="12" t="s">
        <v>6834</v>
      </c>
      <c r="V1270" s="12" t="s">
        <v>927</v>
      </c>
      <c r="W1270" s="12" t="s">
        <v>926</v>
      </c>
      <c r="X1270" s="12" t="s">
        <v>6833</v>
      </c>
      <c r="Y1270" s="12" t="s">
        <v>925</v>
      </c>
      <c r="Z1270" s="12" t="s">
        <v>953</v>
      </c>
      <c r="AA1270" s="12" t="s">
        <v>952</v>
      </c>
      <c r="AB1270" s="12" t="s">
        <v>5571</v>
      </c>
      <c r="AC1270" s="13">
        <v>42522</v>
      </c>
      <c r="AD1270" s="12" t="s">
        <v>6832</v>
      </c>
      <c r="AE1270" s="12" t="s">
        <v>6831</v>
      </c>
      <c r="AF1270" s="12" t="s">
        <v>6830</v>
      </c>
      <c r="AG1270" s="12" t="s">
        <v>6829</v>
      </c>
      <c r="AH1270" s="12"/>
      <c r="AI1270" s="12" t="s">
        <v>6828</v>
      </c>
      <c r="AJ1270" s="12" t="s">
        <v>6827</v>
      </c>
      <c r="AK1270" s="12" t="s">
        <v>6826</v>
      </c>
      <c r="AL1270" s="12" t="s">
        <v>6825</v>
      </c>
    </row>
    <row r="1271" spans="1:38" hidden="1" x14ac:dyDescent="0.25">
      <c r="A1271" s="17">
        <v>830122566</v>
      </c>
      <c r="B1271" s="14">
        <v>98322</v>
      </c>
      <c r="C1271" s="12" t="s">
        <v>6819</v>
      </c>
      <c r="D1271" s="12" t="s">
        <v>6824</v>
      </c>
      <c r="E1271" s="12" t="s">
        <v>934</v>
      </c>
      <c r="F1271" s="3" t="s">
        <v>933</v>
      </c>
      <c r="G1271" s="12" t="s">
        <v>932</v>
      </c>
      <c r="H1271" s="12" t="s">
        <v>982</v>
      </c>
      <c r="I1271" s="12" t="s">
        <v>981</v>
      </c>
      <c r="J1271" s="12" t="s">
        <v>931</v>
      </c>
      <c r="K1271" s="12" t="s">
        <v>930</v>
      </c>
      <c r="L1271" s="12" t="s">
        <v>929</v>
      </c>
      <c r="M1271" s="4">
        <v>381942</v>
      </c>
      <c r="N1271" s="4">
        <v>0</v>
      </c>
      <c r="O1271" s="4">
        <v>381942</v>
      </c>
      <c r="P1271" s="4">
        <v>0</v>
      </c>
      <c r="Q1271" s="4">
        <v>381942</v>
      </c>
      <c r="R1271" s="68">
        <f t="shared" si="19"/>
        <v>1</v>
      </c>
      <c r="S1271" s="3" t="s">
        <v>957</v>
      </c>
      <c r="T1271" s="12" t="s">
        <v>6061</v>
      </c>
      <c r="U1271" s="12" t="s">
        <v>980</v>
      </c>
      <c r="V1271" s="12" t="s">
        <v>927</v>
      </c>
      <c r="W1271" s="12" t="s">
        <v>955</v>
      </c>
      <c r="X1271" s="12" t="s">
        <v>1004</v>
      </c>
      <c r="Y1271" s="12" t="s">
        <v>925</v>
      </c>
      <c r="Z1271" s="12" t="s">
        <v>979</v>
      </c>
      <c r="AA1271" s="12" t="s">
        <v>978</v>
      </c>
      <c r="AB1271" s="12" t="s">
        <v>2637</v>
      </c>
      <c r="AC1271" s="13">
        <v>8222</v>
      </c>
      <c r="AD1271" s="12" t="s">
        <v>6823</v>
      </c>
      <c r="AE1271" s="12" t="s">
        <v>6822</v>
      </c>
      <c r="AF1271" s="12" t="s">
        <v>6821</v>
      </c>
      <c r="AG1271" s="12" t="s">
        <v>6820</v>
      </c>
      <c r="AH1271" s="12"/>
      <c r="AI1271" s="12" t="s">
        <v>6819</v>
      </c>
      <c r="AJ1271" s="12" t="s">
        <v>950</v>
      </c>
      <c r="AK1271" s="12" t="s">
        <v>6797</v>
      </c>
      <c r="AL1271" s="12" t="s">
        <v>6818</v>
      </c>
    </row>
    <row r="1272" spans="1:38" hidden="1" x14ac:dyDescent="0.25">
      <c r="A1272" s="17">
        <v>1013643658</v>
      </c>
      <c r="B1272" s="14">
        <v>98422</v>
      </c>
      <c r="C1272" s="12" t="s">
        <v>6790</v>
      </c>
      <c r="D1272" s="12" t="s">
        <v>6817</v>
      </c>
      <c r="E1272" s="12" t="s">
        <v>934</v>
      </c>
      <c r="F1272" s="3" t="s">
        <v>933</v>
      </c>
      <c r="G1272" s="12" t="s">
        <v>932</v>
      </c>
      <c r="H1272" s="12" t="s">
        <v>988</v>
      </c>
      <c r="I1272" s="12" t="s">
        <v>987</v>
      </c>
      <c r="J1272" s="12" t="s">
        <v>931</v>
      </c>
      <c r="K1272" s="12" t="s">
        <v>930</v>
      </c>
      <c r="L1272" s="12" t="s">
        <v>929</v>
      </c>
      <c r="M1272" s="4">
        <v>4221953</v>
      </c>
      <c r="N1272" s="4">
        <v>6147754</v>
      </c>
      <c r="O1272" s="4">
        <v>10369707</v>
      </c>
      <c r="P1272" s="4">
        <v>6666240</v>
      </c>
      <c r="Q1272" s="4">
        <v>3703467</v>
      </c>
      <c r="R1272" s="68">
        <f t="shared" si="19"/>
        <v>0.3571428778074443</v>
      </c>
      <c r="S1272" s="3" t="s">
        <v>928</v>
      </c>
      <c r="T1272" s="12" t="s">
        <v>6816</v>
      </c>
      <c r="U1272" s="12" t="s">
        <v>6815</v>
      </c>
      <c r="V1272" s="12" t="s">
        <v>927</v>
      </c>
      <c r="W1272" s="12" t="s">
        <v>926</v>
      </c>
      <c r="X1272" s="12" t="s">
        <v>6814</v>
      </c>
      <c r="Y1272" s="12" t="s">
        <v>925</v>
      </c>
      <c r="Z1272" s="12" t="s">
        <v>984</v>
      </c>
      <c r="AA1272" s="12" t="s">
        <v>983</v>
      </c>
      <c r="AB1272" s="12" t="s">
        <v>1372</v>
      </c>
      <c r="AC1272" s="13">
        <v>24122</v>
      </c>
      <c r="AD1272" s="12" t="s">
        <v>6813</v>
      </c>
      <c r="AE1272" s="12" t="s">
        <v>6812</v>
      </c>
      <c r="AF1272" s="12" t="s">
        <v>6811</v>
      </c>
      <c r="AG1272" s="12" t="s">
        <v>6810</v>
      </c>
      <c r="AH1272" s="12"/>
      <c r="AI1272" s="12" t="s">
        <v>6790</v>
      </c>
      <c r="AJ1272" s="12" t="s">
        <v>943</v>
      </c>
      <c r="AK1272" s="12" t="s">
        <v>1371</v>
      </c>
      <c r="AL1272" s="12" t="s">
        <v>6809</v>
      </c>
    </row>
    <row r="1273" spans="1:38" hidden="1" x14ac:dyDescent="0.25">
      <c r="A1273" s="17">
        <v>899999094</v>
      </c>
      <c r="B1273" s="14">
        <v>98522</v>
      </c>
      <c r="C1273" s="12" t="s">
        <v>6790</v>
      </c>
      <c r="D1273" s="12" t="s">
        <v>6808</v>
      </c>
      <c r="E1273" s="12" t="s">
        <v>934</v>
      </c>
      <c r="F1273" s="3" t="s">
        <v>933</v>
      </c>
      <c r="G1273" s="12" t="s">
        <v>932</v>
      </c>
      <c r="H1273" s="12" t="s">
        <v>999</v>
      </c>
      <c r="I1273" s="12" t="s">
        <v>998</v>
      </c>
      <c r="J1273" s="12" t="s">
        <v>931</v>
      </c>
      <c r="K1273" s="12" t="s">
        <v>930</v>
      </c>
      <c r="L1273" s="12" t="s">
        <v>929</v>
      </c>
      <c r="M1273" s="4">
        <v>739710</v>
      </c>
      <c r="N1273" s="4">
        <v>0</v>
      </c>
      <c r="O1273" s="4">
        <v>739710</v>
      </c>
      <c r="P1273" s="4">
        <v>0</v>
      </c>
      <c r="Q1273" s="4">
        <v>739710</v>
      </c>
      <c r="R1273" s="68">
        <f t="shared" si="19"/>
        <v>1</v>
      </c>
      <c r="S1273" s="3" t="s">
        <v>957</v>
      </c>
      <c r="T1273" s="12" t="s">
        <v>6414</v>
      </c>
      <c r="U1273" s="12" t="s">
        <v>3288</v>
      </c>
      <c r="V1273" s="12" t="s">
        <v>3555</v>
      </c>
      <c r="W1273" s="18"/>
      <c r="X1273" s="18"/>
      <c r="Y1273" s="18"/>
      <c r="Z1273" s="18"/>
      <c r="AA1273" s="18"/>
      <c r="AB1273" s="12" t="s">
        <v>992</v>
      </c>
      <c r="AC1273" s="13">
        <v>25122</v>
      </c>
      <c r="AD1273" s="12" t="s">
        <v>6807</v>
      </c>
      <c r="AE1273" s="12" t="s">
        <v>6806</v>
      </c>
      <c r="AF1273" s="12" t="s">
        <v>6805</v>
      </c>
      <c r="AG1273" s="12" t="s">
        <v>6804</v>
      </c>
      <c r="AH1273" s="12"/>
      <c r="AI1273" s="12" t="s">
        <v>6790</v>
      </c>
      <c r="AJ1273" s="12" t="s">
        <v>950</v>
      </c>
      <c r="AK1273" s="12" t="s">
        <v>6797</v>
      </c>
      <c r="AL1273" s="12" t="s">
        <v>6803</v>
      </c>
    </row>
    <row r="1274" spans="1:38" hidden="1" x14ac:dyDescent="0.25">
      <c r="A1274" s="17">
        <v>800170433</v>
      </c>
      <c r="B1274" s="14">
        <v>98622</v>
      </c>
      <c r="C1274" s="12" t="s">
        <v>6790</v>
      </c>
      <c r="D1274" s="12" t="s">
        <v>6802</v>
      </c>
      <c r="E1274" s="12" t="s">
        <v>934</v>
      </c>
      <c r="F1274" s="3" t="s">
        <v>933</v>
      </c>
      <c r="G1274" s="12" t="s">
        <v>932</v>
      </c>
      <c r="H1274" s="12" t="s">
        <v>999</v>
      </c>
      <c r="I1274" s="12" t="s">
        <v>998</v>
      </c>
      <c r="J1274" s="12" t="s">
        <v>931</v>
      </c>
      <c r="K1274" s="12" t="s">
        <v>930</v>
      </c>
      <c r="L1274" s="12" t="s">
        <v>929</v>
      </c>
      <c r="M1274" s="4">
        <v>2958</v>
      </c>
      <c r="N1274" s="4">
        <v>0</v>
      </c>
      <c r="O1274" s="4">
        <v>2958</v>
      </c>
      <c r="P1274" s="4">
        <v>0</v>
      </c>
      <c r="Q1274" s="4">
        <v>2958</v>
      </c>
      <c r="R1274" s="68">
        <f t="shared" si="19"/>
        <v>1</v>
      </c>
      <c r="S1274" s="3" t="s">
        <v>957</v>
      </c>
      <c r="T1274" s="12" t="s">
        <v>5989</v>
      </c>
      <c r="U1274" s="12" t="s">
        <v>956</v>
      </c>
      <c r="V1274" s="12" t="s">
        <v>927</v>
      </c>
      <c r="W1274" s="12" t="s">
        <v>955</v>
      </c>
      <c r="X1274" s="12" t="s">
        <v>954</v>
      </c>
      <c r="Y1274" s="12" t="s">
        <v>925</v>
      </c>
      <c r="Z1274" s="12" t="s">
        <v>953</v>
      </c>
      <c r="AA1274" s="12" t="s">
        <v>952</v>
      </c>
      <c r="AB1274" s="12" t="s">
        <v>992</v>
      </c>
      <c r="AC1274" s="13">
        <v>25122</v>
      </c>
      <c r="AD1274" s="12" t="s">
        <v>6801</v>
      </c>
      <c r="AE1274" s="12" t="s">
        <v>6800</v>
      </c>
      <c r="AF1274" s="12" t="s">
        <v>6799</v>
      </c>
      <c r="AG1274" s="12" t="s">
        <v>6798</v>
      </c>
      <c r="AH1274" s="12"/>
      <c r="AI1274" s="12" t="s">
        <v>6790</v>
      </c>
      <c r="AJ1274" s="12" t="s">
        <v>950</v>
      </c>
      <c r="AK1274" s="12" t="s">
        <v>6797</v>
      </c>
      <c r="AL1274" s="12" t="s">
        <v>6796</v>
      </c>
    </row>
    <row r="1275" spans="1:38" hidden="1" x14ac:dyDescent="0.25">
      <c r="A1275" s="17">
        <v>860063875</v>
      </c>
      <c r="B1275" s="14">
        <v>98722</v>
      </c>
      <c r="C1275" s="12" t="s">
        <v>6790</v>
      </c>
      <c r="D1275" s="12" t="s">
        <v>6795</v>
      </c>
      <c r="E1275" s="12" t="s">
        <v>934</v>
      </c>
      <c r="F1275" s="3" t="s">
        <v>933</v>
      </c>
      <c r="G1275" s="12" t="s">
        <v>932</v>
      </c>
      <c r="H1275" s="12" t="s">
        <v>999</v>
      </c>
      <c r="I1275" s="12" t="s">
        <v>998</v>
      </c>
      <c r="J1275" s="12" t="s">
        <v>931</v>
      </c>
      <c r="K1275" s="12" t="s">
        <v>930</v>
      </c>
      <c r="L1275" s="12" t="s">
        <v>929</v>
      </c>
      <c r="M1275" s="4">
        <v>22206850</v>
      </c>
      <c r="N1275" s="4">
        <v>0</v>
      </c>
      <c r="O1275" s="4">
        <v>22206850</v>
      </c>
      <c r="P1275" s="4">
        <v>0</v>
      </c>
      <c r="Q1275" s="4">
        <v>22206850</v>
      </c>
      <c r="R1275" s="68">
        <f t="shared" si="19"/>
        <v>1</v>
      </c>
      <c r="S1275" s="3" t="s">
        <v>957</v>
      </c>
      <c r="T1275" s="12" t="s">
        <v>6054</v>
      </c>
      <c r="U1275" s="12" t="s">
        <v>3380</v>
      </c>
      <c r="V1275" s="12" t="s">
        <v>927</v>
      </c>
      <c r="W1275" s="12" t="s">
        <v>926</v>
      </c>
      <c r="X1275" s="12" t="s">
        <v>996</v>
      </c>
      <c r="Y1275" s="12" t="s">
        <v>925</v>
      </c>
      <c r="Z1275" s="12" t="s">
        <v>994</v>
      </c>
      <c r="AA1275" s="12" t="s">
        <v>993</v>
      </c>
      <c r="AB1275" s="12" t="s">
        <v>992</v>
      </c>
      <c r="AC1275" s="13">
        <v>25122</v>
      </c>
      <c r="AD1275" s="12" t="s">
        <v>6794</v>
      </c>
      <c r="AE1275" s="12" t="s">
        <v>6793</v>
      </c>
      <c r="AF1275" s="12" t="s">
        <v>6792</v>
      </c>
      <c r="AG1275" s="12" t="s">
        <v>6791</v>
      </c>
      <c r="AH1275" s="12"/>
      <c r="AI1275" s="12" t="s">
        <v>6790</v>
      </c>
      <c r="AJ1275" s="12" t="s">
        <v>950</v>
      </c>
      <c r="AK1275" s="12" t="s">
        <v>6789</v>
      </c>
      <c r="AL1275" s="12" t="s">
        <v>6788</v>
      </c>
    </row>
    <row r="1276" spans="1:38" hidden="1" x14ac:dyDescent="0.25">
      <c r="A1276" s="17">
        <v>800170433</v>
      </c>
      <c r="B1276" s="14">
        <v>98922</v>
      </c>
      <c r="C1276" s="12" t="s">
        <v>6774</v>
      </c>
      <c r="D1276" s="12" t="s">
        <v>6787</v>
      </c>
      <c r="E1276" s="12" t="s">
        <v>934</v>
      </c>
      <c r="F1276" s="3" t="s">
        <v>933</v>
      </c>
      <c r="G1276" s="12" t="s">
        <v>932</v>
      </c>
      <c r="H1276" s="12" t="s">
        <v>4655</v>
      </c>
      <c r="I1276" s="12" t="s">
        <v>4654</v>
      </c>
      <c r="J1276" s="12" t="s">
        <v>931</v>
      </c>
      <c r="K1276" s="12" t="s">
        <v>930</v>
      </c>
      <c r="L1276" s="12" t="s">
        <v>929</v>
      </c>
      <c r="M1276" s="4">
        <v>343800</v>
      </c>
      <c r="N1276" s="4">
        <v>0</v>
      </c>
      <c r="O1276" s="4">
        <v>343800</v>
      </c>
      <c r="P1276" s="4">
        <v>0</v>
      </c>
      <c r="Q1276" s="4">
        <v>343800</v>
      </c>
      <c r="R1276" s="68">
        <f t="shared" si="19"/>
        <v>1</v>
      </c>
      <c r="S1276" s="3" t="s">
        <v>957</v>
      </c>
      <c r="T1276" s="12" t="s">
        <v>5989</v>
      </c>
      <c r="U1276" s="12" t="s">
        <v>956</v>
      </c>
      <c r="V1276" s="12" t="s">
        <v>927</v>
      </c>
      <c r="W1276" s="12" t="s">
        <v>955</v>
      </c>
      <c r="X1276" s="12" t="s">
        <v>3199</v>
      </c>
      <c r="Y1276" s="12" t="s">
        <v>925</v>
      </c>
      <c r="Z1276" s="12" t="s">
        <v>953</v>
      </c>
      <c r="AA1276" s="12" t="s">
        <v>952</v>
      </c>
      <c r="AB1276" s="12" t="s">
        <v>5190</v>
      </c>
      <c r="AC1276" s="13">
        <v>50222</v>
      </c>
      <c r="AD1276" s="12" t="s">
        <v>6786</v>
      </c>
      <c r="AE1276" s="12" t="s">
        <v>6785</v>
      </c>
      <c r="AF1276" s="12" t="s">
        <v>6784</v>
      </c>
      <c r="AG1276" s="12" t="s">
        <v>6783</v>
      </c>
      <c r="AH1276" s="12"/>
      <c r="AI1276" s="12" t="s">
        <v>6774</v>
      </c>
      <c r="AJ1276" s="12" t="s">
        <v>3196</v>
      </c>
      <c r="AK1276" s="12" t="s">
        <v>6782</v>
      </c>
      <c r="AL1276" s="12" t="s">
        <v>6781</v>
      </c>
    </row>
    <row r="1277" spans="1:38" hidden="1" x14ac:dyDescent="0.25">
      <c r="A1277" s="17">
        <v>1098409142</v>
      </c>
      <c r="B1277" s="14">
        <v>99122</v>
      </c>
      <c r="C1277" s="12" t="s">
        <v>6774</v>
      </c>
      <c r="D1277" s="12" t="s">
        <v>6780</v>
      </c>
      <c r="E1277" s="12" t="s">
        <v>934</v>
      </c>
      <c r="F1277" s="3" t="s">
        <v>933</v>
      </c>
      <c r="G1277" s="12" t="s">
        <v>932</v>
      </c>
      <c r="H1277" s="12" t="s">
        <v>3193</v>
      </c>
      <c r="I1277" s="12" t="s">
        <v>3192</v>
      </c>
      <c r="J1277" s="12" t="s">
        <v>931</v>
      </c>
      <c r="K1277" s="12" t="s">
        <v>930</v>
      </c>
      <c r="L1277" s="12" t="s">
        <v>929</v>
      </c>
      <c r="M1277" s="4">
        <v>9321</v>
      </c>
      <c r="N1277" s="4">
        <v>0</v>
      </c>
      <c r="O1277" s="4">
        <v>9321</v>
      </c>
      <c r="P1277" s="4">
        <v>0</v>
      </c>
      <c r="Q1277" s="4">
        <v>9321</v>
      </c>
      <c r="R1277" s="68">
        <f t="shared" si="19"/>
        <v>1</v>
      </c>
      <c r="S1277" s="3" t="s">
        <v>928</v>
      </c>
      <c r="T1277" s="12" t="s">
        <v>6779</v>
      </c>
      <c r="U1277" s="12" t="s">
        <v>4737</v>
      </c>
      <c r="V1277" s="12" t="s">
        <v>927</v>
      </c>
      <c r="W1277" s="12" t="s">
        <v>926</v>
      </c>
      <c r="X1277" s="12" t="s">
        <v>4736</v>
      </c>
      <c r="Y1277" s="12" t="s">
        <v>925</v>
      </c>
      <c r="Z1277" s="12" t="s">
        <v>924</v>
      </c>
      <c r="AA1277" s="12" t="s">
        <v>923</v>
      </c>
      <c r="AB1277" s="12" t="s">
        <v>936</v>
      </c>
      <c r="AC1277" s="13">
        <v>522</v>
      </c>
      <c r="AD1277" s="12" t="s">
        <v>6778</v>
      </c>
      <c r="AE1277" s="12" t="s">
        <v>6777</v>
      </c>
      <c r="AF1277" s="12" t="s">
        <v>6776</v>
      </c>
      <c r="AG1277" s="12" t="s">
        <v>6775</v>
      </c>
      <c r="AH1277" s="12"/>
      <c r="AI1277" s="12" t="s">
        <v>6774</v>
      </c>
      <c r="AJ1277" s="12" t="s">
        <v>950</v>
      </c>
      <c r="AK1277" s="12" t="s">
        <v>6773</v>
      </c>
      <c r="AL1277" s="12" t="s">
        <v>6772</v>
      </c>
    </row>
    <row r="1278" spans="1:38" hidden="1" x14ac:dyDescent="0.25">
      <c r="A1278" s="17">
        <v>1098409142</v>
      </c>
      <c r="B1278" s="14">
        <v>99122</v>
      </c>
      <c r="C1278" s="12" t="s">
        <v>6774</v>
      </c>
      <c r="D1278" s="12" t="s">
        <v>6780</v>
      </c>
      <c r="E1278" s="12" t="s">
        <v>934</v>
      </c>
      <c r="F1278" s="3" t="s">
        <v>933</v>
      </c>
      <c r="G1278" s="12" t="s">
        <v>932</v>
      </c>
      <c r="H1278" s="12" t="s">
        <v>938</v>
      </c>
      <c r="I1278" s="12" t="s">
        <v>937</v>
      </c>
      <c r="J1278" s="12" t="s">
        <v>931</v>
      </c>
      <c r="K1278" s="12" t="s">
        <v>930</v>
      </c>
      <c r="L1278" s="12" t="s">
        <v>929</v>
      </c>
      <c r="M1278" s="4">
        <v>5901</v>
      </c>
      <c r="N1278" s="4">
        <v>0</v>
      </c>
      <c r="O1278" s="4">
        <v>5901</v>
      </c>
      <c r="P1278" s="4">
        <v>0</v>
      </c>
      <c r="Q1278" s="4">
        <v>5901</v>
      </c>
      <c r="R1278" s="68">
        <f t="shared" si="19"/>
        <v>1</v>
      </c>
      <c r="S1278" s="3" t="s">
        <v>928</v>
      </c>
      <c r="T1278" s="12" t="s">
        <v>6779</v>
      </c>
      <c r="U1278" s="12" t="s">
        <v>4737</v>
      </c>
      <c r="V1278" s="12" t="s">
        <v>927</v>
      </c>
      <c r="W1278" s="12" t="s">
        <v>926</v>
      </c>
      <c r="X1278" s="12" t="s">
        <v>4736</v>
      </c>
      <c r="Y1278" s="12" t="s">
        <v>925</v>
      </c>
      <c r="Z1278" s="12" t="s">
        <v>924</v>
      </c>
      <c r="AA1278" s="12" t="s">
        <v>923</v>
      </c>
      <c r="AB1278" s="12" t="s">
        <v>936</v>
      </c>
      <c r="AC1278" s="13">
        <v>522</v>
      </c>
      <c r="AD1278" s="12" t="s">
        <v>6778</v>
      </c>
      <c r="AE1278" s="12" t="s">
        <v>6777</v>
      </c>
      <c r="AF1278" s="12" t="s">
        <v>6776</v>
      </c>
      <c r="AG1278" s="12" t="s">
        <v>6775</v>
      </c>
      <c r="AH1278" s="12"/>
      <c r="AI1278" s="12" t="s">
        <v>6774</v>
      </c>
      <c r="AJ1278" s="12" t="s">
        <v>950</v>
      </c>
      <c r="AK1278" s="12" t="s">
        <v>6773</v>
      </c>
      <c r="AL1278" s="12" t="s">
        <v>6772</v>
      </c>
    </row>
    <row r="1279" spans="1:38" hidden="1" x14ac:dyDescent="0.25">
      <c r="A1279" s="17">
        <v>1098409142</v>
      </c>
      <c r="B1279" s="14">
        <v>99122</v>
      </c>
      <c r="C1279" s="12" t="s">
        <v>6774</v>
      </c>
      <c r="D1279" s="12" t="s">
        <v>6780</v>
      </c>
      <c r="E1279" s="12" t="s">
        <v>934</v>
      </c>
      <c r="F1279" s="3" t="s">
        <v>933</v>
      </c>
      <c r="G1279" s="12" t="s">
        <v>932</v>
      </c>
      <c r="H1279" s="12" t="s">
        <v>967</v>
      </c>
      <c r="I1279" s="12" t="s">
        <v>966</v>
      </c>
      <c r="J1279" s="12" t="s">
        <v>931</v>
      </c>
      <c r="K1279" s="12" t="s">
        <v>930</v>
      </c>
      <c r="L1279" s="12" t="s">
        <v>929</v>
      </c>
      <c r="M1279" s="4">
        <v>38159</v>
      </c>
      <c r="N1279" s="4">
        <v>0</v>
      </c>
      <c r="O1279" s="4">
        <v>38159</v>
      </c>
      <c r="P1279" s="4">
        <v>0</v>
      </c>
      <c r="Q1279" s="4">
        <v>38159</v>
      </c>
      <c r="R1279" s="68">
        <f t="shared" si="19"/>
        <v>1</v>
      </c>
      <c r="S1279" s="3" t="s">
        <v>928</v>
      </c>
      <c r="T1279" s="12" t="s">
        <v>6779</v>
      </c>
      <c r="U1279" s="12" t="s">
        <v>4737</v>
      </c>
      <c r="V1279" s="12" t="s">
        <v>927</v>
      </c>
      <c r="W1279" s="12" t="s">
        <v>926</v>
      </c>
      <c r="X1279" s="12" t="s">
        <v>4736</v>
      </c>
      <c r="Y1279" s="12" t="s">
        <v>925</v>
      </c>
      <c r="Z1279" s="12" t="s">
        <v>924</v>
      </c>
      <c r="AA1279" s="12" t="s">
        <v>923</v>
      </c>
      <c r="AB1279" s="12" t="s">
        <v>936</v>
      </c>
      <c r="AC1279" s="13">
        <v>522</v>
      </c>
      <c r="AD1279" s="12" t="s">
        <v>6778</v>
      </c>
      <c r="AE1279" s="12" t="s">
        <v>6777</v>
      </c>
      <c r="AF1279" s="12" t="s">
        <v>6776</v>
      </c>
      <c r="AG1279" s="12" t="s">
        <v>6775</v>
      </c>
      <c r="AH1279" s="12"/>
      <c r="AI1279" s="12" t="s">
        <v>6774</v>
      </c>
      <c r="AJ1279" s="12" t="s">
        <v>950</v>
      </c>
      <c r="AK1279" s="12" t="s">
        <v>6773</v>
      </c>
      <c r="AL1279" s="12" t="s">
        <v>6772</v>
      </c>
    </row>
    <row r="1280" spans="1:38" hidden="1" x14ac:dyDescent="0.25">
      <c r="A1280" s="17">
        <v>1098409142</v>
      </c>
      <c r="B1280" s="14">
        <v>99122</v>
      </c>
      <c r="C1280" s="12" t="s">
        <v>6774</v>
      </c>
      <c r="D1280" s="12" t="s">
        <v>6780</v>
      </c>
      <c r="E1280" s="12" t="s">
        <v>934</v>
      </c>
      <c r="F1280" s="3" t="s">
        <v>933</v>
      </c>
      <c r="G1280" s="12" t="s">
        <v>932</v>
      </c>
      <c r="H1280" s="12" t="s">
        <v>963</v>
      </c>
      <c r="I1280" s="12" t="s">
        <v>962</v>
      </c>
      <c r="J1280" s="12" t="s">
        <v>931</v>
      </c>
      <c r="K1280" s="12" t="s">
        <v>930</v>
      </c>
      <c r="L1280" s="12" t="s">
        <v>929</v>
      </c>
      <c r="M1280" s="4">
        <v>31034</v>
      </c>
      <c r="N1280" s="4">
        <v>0</v>
      </c>
      <c r="O1280" s="4">
        <v>31034</v>
      </c>
      <c r="P1280" s="4">
        <v>0</v>
      </c>
      <c r="Q1280" s="4">
        <v>31034</v>
      </c>
      <c r="R1280" s="68">
        <f t="shared" si="19"/>
        <v>1</v>
      </c>
      <c r="S1280" s="3" t="s">
        <v>928</v>
      </c>
      <c r="T1280" s="12" t="s">
        <v>6779</v>
      </c>
      <c r="U1280" s="12" t="s">
        <v>4737</v>
      </c>
      <c r="V1280" s="12" t="s">
        <v>927</v>
      </c>
      <c r="W1280" s="12" t="s">
        <v>926</v>
      </c>
      <c r="X1280" s="12" t="s">
        <v>4736</v>
      </c>
      <c r="Y1280" s="12" t="s">
        <v>925</v>
      </c>
      <c r="Z1280" s="12" t="s">
        <v>924</v>
      </c>
      <c r="AA1280" s="12" t="s">
        <v>923</v>
      </c>
      <c r="AB1280" s="12" t="s">
        <v>936</v>
      </c>
      <c r="AC1280" s="13">
        <v>522</v>
      </c>
      <c r="AD1280" s="12" t="s">
        <v>6778</v>
      </c>
      <c r="AE1280" s="12" t="s">
        <v>6777</v>
      </c>
      <c r="AF1280" s="12" t="s">
        <v>6776</v>
      </c>
      <c r="AG1280" s="12" t="s">
        <v>6775</v>
      </c>
      <c r="AH1280" s="12"/>
      <c r="AI1280" s="12" t="s">
        <v>6774</v>
      </c>
      <c r="AJ1280" s="12" t="s">
        <v>950</v>
      </c>
      <c r="AK1280" s="12" t="s">
        <v>6773</v>
      </c>
      <c r="AL1280" s="12" t="s">
        <v>6772</v>
      </c>
    </row>
    <row r="1281" spans="1:38" hidden="1" x14ac:dyDescent="0.25">
      <c r="A1281" s="17">
        <v>1098409142</v>
      </c>
      <c r="B1281" s="14">
        <v>99122</v>
      </c>
      <c r="C1281" s="12" t="s">
        <v>6774</v>
      </c>
      <c r="D1281" s="12" t="s">
        <v>6780</v>
      </c>
      <c r="E1281" s="12" t="s">
        <v>934</v>
      </c>
      <c r="F1281" s="3" t="s">
        <v>933</v>
      </c>
      <c r="G1281" s="12" t="s">
        <v>932</v>
      </c>
      <c r="H1281" s="12" t="s">
        <v>3191</v>
      </c>
      <c r="I1281" s="12" t="s">
        <v>3190</v>
      </c>
      <c r="J1281" s="12" t="s">
        <v>931</v>
      </c>
      <c r="K1281" s="12" t="s">
        <v>930</v>
      </c>
      <c r="L1281" s="12" t="s">
        <v>929</v>
      </c>
      <c r="M1281" s="4">
        <v>3653</v>
      </c>
      <c r="N1281" s="4">
        <v>0</v>
      </c>
      <c r="O1281" s="4">
        <v>3653</v>
      </c>
      <c r="P1281" s="4">
        <v>0</v>
      </c>
      <c r="Q1281" s="4">
        <v>3653</v>
      </c>
      <c r="R1281" s="68">
        <f t="shared" ref="R1281:R1344" si="20">+IFERROR(Q1281/O1281,0)</f>
        <v>1</v>
      </c>
      <c r="S1281" s="3" t="s">
        <v>928</v>
      </c>
      <c r="T1281" s="12" t="s">
        <v>6779</v>
      </c>
      <c r="U1281" s="12" t="s">
        <v>4737</v>
      </c>
      <c r="V1281" s="12" t="s">
        <v>927</v>
      </c>
      <c r="W1281" s="12" t="s">
        <v>926</v>
      </c>
      <c r="X1281" s="12" t="s">
        <v>4736</v>
      </c>
      <c r="Y1281" s="12" t="s">
        <v>925</v>
      </c>
      <c r="Z1281" s="12" t="s">
        <v>924</v>
      </c>
      <c r="AA1281" s="12" t="s">
        <v>923</v>
      </c>
      <c r="AB1281" s="12" t="s">
        <v>936</v>
      </c>
      <c r="AC1281" s="13">
        <v>522</v>
      </c>
      <c r="AD1281" s="12" t="s">
        <v>6778</v>
      </c>
      <c r="AE1281" s="12" t="s">
        <v>6777</v>
      </c>
      <c r="AF1281" s="12" t="s">
        <v>6776</v>
      </c>
      <c r="AG1281" s="12" t="s">
        <v>6775</v>
      </c>
      <c r="AH1281" s="12"/>
      <c r="AI1281" s="12" t="s">
        <v>6774</v>
      </c>
      <c r="AJ1281" s="12" t="s">
        <v>950</v>
      </c>
      <c r="AK1281" s="12" t="s">
        <v>6773</v>
      </c>
      <c r="AL1281" s="12" t="s">
        <v>6772</v>
      </c>
    </row>
    <row r="1282" spans="1:38" hidden="1" x14ac:dyDescent="0.25">
      <c r="A1282" s="17">
        <v>1098409142</v>
      </c>
      <c r="B1282" s="14">
        <v>99122</v>
      </c>
      <c r="C1282" s="12" t="s">
        <v>6774</v>
      </c>
      <c r="D1282" s="12" t="s">
        <v>6780</v>
      </c>
      <c r="E1282" s="12" t="s">
        <v>934</v>
      </c>
      <c r="F1282" s="3" t="s">
        <v>933</v>
      </c>
      <c r="G1282" s="12" t="s">
        <v>932</v>
      </c>
      <c r="H1282" s="12" t="s">
        <v>940</v>
      </c>
      <c r="I1282" s="12" t="s">
        <v>939</v>
      </c>
      <c r="J1282" s="12" t="s">
        <v>931</v>
      </c>
      <c r="K1282" s="12" t="s">
        <v>930</v>
      </c>
      <c r="L1282" s="12" t="s">
        <v>929</v>
      </c>
      <c r="M1282" s="4">
        <v>9562</v>
      </c>
      <c r="N1282" s="4">
        <v>0</v>
      </c>
      <c r="O1282" s="4">
        <v>9562</v>
      </c>
      <c r="P1282" s="4">
        <v>0</v>
      </c>
      <c r="Q1282" s="4">
        <v>9562</v>
      </c>
      <c r="R1282" s="68">
        <f t="shared" si="20"/>
        <v>1</v>
      </c>
      <c r="S1282" s="3" t="s">
        <v>928</v>
      </c>
      <c r="T1282" s="12" t="s">
        <v>6779</v>
      </c>
      <c r="U1282" s="12" t="s">
        <v>4737</v>
      </c>
      <c r="V1282" s="12" t="s">
        <v>927</v>
      </c>
      <c r="W1282" s="12" t="s">
        <v>926</v>
      </c>
      <c r="X1282" s="12" t="s">
        <v>4736</v>
      </c>
      <c r="Y1282" s="12" t="s">
        <v>925</v>
      </c>
      <c r="Z1282" s="12" t="s">
        <v>924</v>
      </c>
      <c r="AA1282" s="12" t="s">
        <v>923</v>
      </c>
      <c r="AB1282" s="12" t="s">
        <v>936</v>
      </c>
      <c r="AC1282" s="13">
        <v>522</v>
      </c>
      <c r="AD1282" s="12" t="s">
        <v>6778</v>
      </c>
      <c r="AE1282" s="12" t="s">
        <v>6777</v>
      </c>
      <c r="AF1282" s="12" t="s">
        <v>6776</v>
      </c>
      <c r="AG1282" s="12" t="s">
        <v>6775</v>
      </c>
      <c r="AH1282" s="12"/>
      <c r="AI1282" s="12" t="s">
        <v>6774</v>
      </c>
      <c r="AJ1282" s="12" t="s">
        <v>950</v>
      </c>
      <c r="AK1282" s="12" t="s">
        <v>6773</v>
      </c>
      <c r="AL1282" s="12" t="s">
        <v>6772</v>
      </c>
    </row>
    <row r="1283" spans="1:38" hidden="1" x14ac:dyDescent="0.25">
      <c r="A1283" s="17">
        <v>1098409142</v>
      </c>
      <c r="B1283" s="14">
        <v>99122</v>
      </c>
      <c r="C1283" s="12" t="s">
        <v>6774</v>
      </c>
      <c r="D1283" s="12" t="s">
        <v>6780</v>
      </c>
      <c r="E1283" s="12" t="s">
        <v>934</v>
      </c>
      <c r="F1283" s="3" t="s">
        <v>933</v>
      </c>
      <c r="G1283" s="12" t="s">
        <v>932</v>
      </c>
      <c r="H1283" s="12" t="s">
        <v>3188</v>
      </c>
      <c r="I1283" s="12" t="s">
        <v>3187</v>
      </c>
      <c r="J1283" s="12" t="s">
        <v>931</v>
      </c>
      <c r="K1283" s="12" t="s">
        <v>930</v>
      </c>
      <c r="L1283" s="12" t="s">
        <v>929</v>
      </c>
      <c r="M1283" s="4">
        <v>13734</v>
      </c>
      <c r="N1283" s="4">
        <v>0</v>
      </c>
      <c r="O1283" s="4">
        <v>13734</v>
      </c>
      <c r="P1283" s="4">
        <v>0</v>
      </c>
      <c r="Q1283" s="4">
        <v>13734</v>
      </c>
      <c r="R1283" s="68">
        <f t="shared" si="20"/>
        <v>1</v>
      </c>
      <c r="S1283" s="3" t="s">
        <v>928</v>
      </c>
      <c r="T1283" s="12" t="s">
        <v>6779</v>
      </c>
      <c r="U1283" s="12" t="s">
        <v>4737</v>
      </c>
      <c r="V1283" s="12" t="s">
        <v>927</v>
      </c>
      <c r="W1283" s="12" t="s">
        <v>926</v>
      </c>
      <c r="X1283" s="12" t="s">
        <v>4736</v>
      </c>
      <c r="Y1283" s="12" t="s">
        <v>925</v>
      </c>
      <c r="Z1283" s="12" t="s">
        <v>924</v>
      </c>
      <c r="AA1283" s="12" t="s">
        <v>923</v>
      </c>
      <c r="AB1283" s="12" t="s">
        <v>936</v>
      </c>
      <c r="AC1283" s="13">
        <v>522</v>
      </c>
      <c r="AD1283" s="12" t="s">
        <v>6778</v>
      </c>
      <c r="AE1283" s="12" t="s">
        <v>6777</v>
      </c>
      <c r="AF1283" s="12" t="s">
        <v>6776</v>
      </c>
      <c r="AG1283" s="12" t="s">
        <v>6775</v>
      </c>
      <c r="AH1283" s="12"/>
      <c r="AI1283" s="12" t="s">
        <v>6774</v>
      </c>
      <c r="AJ1283" s="12" t="s">
        <v>950</v>
      </c>
      <c r="AK1283" s="12" t="s">
        <v>6773</v>
      </c>
      <c r="AL1283" s="12" t="s">
        <v>6772</v>
      </c>
    </row>
    <row r="1284" spans="1:38" hidden="1" x14ac:dyDescent="0.25">
      <c r="A1284" s="17">
        <v>899999115</v>
      </c>
      <c r="B1284" s="14">
        <v>99522</v>
      </c>
      <c r="C1284" s="12" t="s">
        <v>6766</v>
      </c>
      <c r="D1284" s="12" t="s">
        <v>6771</v>
      </c>
      <c r="E1284" s="12" t="s">
        <v>934</v>
      </c>
      <c r="F1284" s="3" t="s">
        <v>933</v>
      </c>
      <c r="G1284" s="12" t="s">
        <v>932</v>
      </c>
      <c r="H1284" s="12" t="s">
        <v>982</v>
      </c>
      <c r="I1284" s="12" t="s">
        <v>981</v>
      </c>
      <c r="J1284" s="12" t="s">
        <v>931</v>
      </c>
      <c r="K1284" s="12" t="s">
        <v>930</v>
      </c>
      <c r="L1284" s="12" t="s">
        <v>929</v>
      </c>
      <c r="M1284" s="4">
        <v>1364050</v>
      </c>
      <c r="N1284" s="4">
        <v>0</v>
      </c>
      <c r="O1284" s="4">
        <v>1364050</v>
      </c>
      <c r="P1284" s="4">
        <v>0</v>
      </c>
      <c r="Q1284" s="4">
        <v>1364050</v>
      </c>
      <c r="R1284" s="68">
        <f t="shared" si="20"/>
        <v>1</v>
      </c>
      <c r="S1284" s="3" t="s">
        <v>957</v>
      </c>
      <c r="T1284" s="12" t="s">
        <v>6004</v>
      </c>
      <c r="U1284" s="12" t="s">
        <v>3373</v>
      </c>
      <c r="V1284" s="12" t="s">
        <v>927</v>
      </c>
      <c r="W1284" s="12" t="s">
        <v>955</v>
      </c>
      <c r="X1284" s="12" t="s">
        <v>3372</v>
      </c>
      <c r="Y1284" s="12" t="s">
        <v>925</v>
      </c>
      <c r="Z1284" s="12" t="s">
        <v>3264</v>
      </c>
      <c r="AA1284" s="12" t="s">
        <v>3263</v>
      </c>
      <c r="AB1284" s="12" t="s">
        <v>2631</v>
      </c>
      <c r="AC1284" s="13">
        <v>8322</v>
      </c>
      <c r="AD1284" s="12" t="s">
        <v>6770</v>
      </c>
      <c r="AE1284" s="12" t="s">
        <v>6769</v>
      </c>
      <c r="AF1284" s="12" t="s">
        <v>6768</v>
      </c>
      <c r="AG1284" s="12" t="s">
        <v>6767</v>
      </c>
      <c r="AH1284" s="12"/>
      <c r="AI1284" s="12" t="s">
        <v>6766</v>
      </c>
      <c r="AJ1284" s="12" t="s">
        <v>950</v>
      </c>
      <c r="AK1284" s="12" t="s">
        <v>6765</v>
      </c>
      <c r="AL1284" s="12" t="s">
        <v>6764</v>
      </c>
    </row>
    <row r="1285" spans="1:38" hidden="1" x14ac:dyDescent="0.25">
      <c r="A1285" s="17">
        <v>93389416</v>
      </c>
      <c r="B1285" s="14">
        <v>99722</v>
      </c>
      <c r="C1285" s="12" t="s">
        <v>6755</v>
      </c>
      <c r="D1285" s="12" t="s">
        <v>6763</v>
      </c>
      <c r="E1285" s="12" t="s">
        <v>934</v>
      </c>
      <c r="F1285" s="3" t="s">
        <v>933</v>
      </c>
      <c r="G1285" s="12" t="s">
        <v>932</v>
      </c>
      <c r="H1285" s="12" t="s">
        <v>3249</v>
      </c>
      <c r="I1285" s="12" t="s">
        <v>3248</v>
      </c>
      <c r="J1285" s="12" t="s">
        <v>931</v>
      </c>
      <c r="K1285" s="12" t="s">
        <v>930</v>
      </c>
      <c r="L1285" s="12" t="s">
        <v>929</v>
      </c>
      <c r="M1285" s="4">
        <v>252654</v>
      </c>
      <c r="N1285" s="4">
        <v>0</v>
      </c>
      <c r="O1285" s="4">
        <v>252654</v>
      </c>
      <c r="P1285" s="4">
        <v>0</v>
      </c>
      <c r="Q1285" s="4">
        <v>252654</v>
      </c>
      <c r="R1285" s="68">
        <f t="shared" si="20"/>
        <v>1</v>
      </c>
      <c r="S1285" s="3" t="s">
        <v>928</v>
      </c>
      <c r="T1285" s="12" t="s">
        <v>6762</v>
      </c>
      <c r="U1285" s="12" t="s">
        <v>6761</v>
      </c>
      <c r="V1285" s="12" t="s">
        <v>927</v>
      </c>
      <c r="W1285" s="12" t="s">
        <v>926</v>
      </c>
      <c r="X1285" s="12" t="s">
        <v>6760</v>
      </c>
      <c r="Y1285" s="12" t="s">
        <v>925</v>
      </c>
      <c r="Z1285" s="12" t="s">
        <v>984</v>
      </c>
      <c r="AA1285" s="12" t="s">
        <v>983</v>
      </c>
      <c r="AB1285" s="12" t="s">
        <v>5226</v>
      </c>
      <c r="AC1285" s="13">
        <v>49522</v>
      </c>
      <c r="AD1285" s="12" t="s">
        <v>6759</v>
      </c>
      <c r="AE1285" s="12" t="s">
        <v>6758</v>
      </c>
      <c r="AF1285" s="12" t="s">
        <v>6757</v>
      </c>
      <c r="AG1285" s="12" t="s">
        <v>6756</v>
      </c>
      <c r="AH1285" s="12"/>
      <c r="AI1285" s="12" t="s">
        <v>6755</v>
      </c>
      <c r="AJ1285" s="12" t="s">
        <v>950</v>
      </c>
      <c r="AK1285" s="12" t="s">
        <v>6754</v>
      </c>
      <c r="AL1285" s="12" t="s">
        <v>6753</v>
      </c>
    </row>
    <row r="1286" spans="1:38" hidden="1" x14ac:dyDescent="0.25">
      <c r="A1286" s="17">
        <v>80232474</v>
      </c>
      <c r="B1286" s="14">
        <v>99922</v>
      </c>
      <c r="C1286" s="12" t="s">
        <v>6745</v>
      </c>
      <c r="D1286" s="12" t="s">
        <v>6752</v>
      </c>
      <c r="E1286" s="12" t="s">
        <v>934</v>
      </c>
      <c r="F1286" s="3" t="s">
        <v>933</v>
      </c>
      <c r="G1286" s="12" t="s">
        <v>932</v>
      </c>
      <c r="H1286" s="12" t="s">
        <v>3193</v>
      </c>
      <c r="I1286" s="12" t="s">
        <v>3192</v>
      </c>
      <c r="J1286" s="12" t="s">
        <v>931</v>
      </c>
      <c r="K1286" s="12" t="s">
        <v>930</v>
      </c>
      <c r="L1286" s="12" t="s">
        <v>929</v>
      </c>
      <c r="M1286" s="4">
        <v>925682</v>
      </c>
      <c r="N1286" s="4">
        <v>0</v>
      </c>
      <c r="O1286" s="4">
        <v>925682</v>
      </c>
      <c r="P1286" s="4">
        <v>0</v>
      </c>
      <c r="Q1286" s="4">
        <v>925682</v>
      </c>
      <c r="R1286" s="68">
        <f t="shared" si="20"/>
        <v>1</v>
      </c>
      <c r="S1286" s="3" t="s">
        <v>928</v>
      </c>
      <c r="T1286" s="12" t="s">
        <v>6751</v>
      </c>
      <c r="U1286" s="12" t="s">
        <v>6750</v>
      </c>
      <c r="V1286" s="12" t="s">
        <v>927</v>
      </c>
      <c r="W1286" s="12" t="s">
        <v>926</v>
      </c>
      <c r="X1286" s="12" t="s">
        <v>6749</v>
      </c>
      <c r="Y1286" s="12" t="s">
        <v>925</v>
      </c>
      <c r="Z1286" s="12" t="s">
        <v>1013</v>
      </c>
      <c r="AA1286" s="12" t="s">
        <v>1012</v>
      </c>
      <c r="AB1286" s="12" t="s">
        <v>936</v>
      </c>
      <c r="AC1286" s="13">
        <v>522</v>
      </c>
      <c r="AD1286" s="12" t="s">
        <v>5210</v>
      </c>
      <c r="AE1286" s="12" t="s">
        <v>6748</v>
      </c>
      <c r="AF1286" s="12" t="s">
        <v>6747</v>
      </c>
      <c r="AG1286" s="12" t="s">
        <v>6746</v>
      </c>
      <c r="AH1286" s="12"/>
      <c r="AI1286" s="12" t="s">
        <v>6745</v>
      </c>
      <c r="AJ1286" s="12" t="s">
        <v>950</v>
      </c>
      <c r="AK1286" s="12" t="s">
        <v>6744</v>
      </c>
      <c r="AL1286" s="12" t="s">
        <v>6743</v>
      </c>
    </row>
    <row r="1287" spans="1:38" hidden="1" x14ac:dyDescent="0.25">
      <c r="A1287" s="17">
        <v>80232474</v>
      </c>
      <c r="B1287" s="14">
        <v>99922</v>
      </c>
      <c r="C1287" s="12" t="s">
        <v>6745</v>
      </c>
      <c r="D1287" s="12" t="s">
        <v>6752</v>
      </c>
      <c r="E1287" s="12" t="s">
        <v>934</v>
      </c>
      <c r="F1287" s="3" t="s">
        <v>933</v>
      </c>
      <c r="G1287" s="12" t="s">
        <v>932</v>
      </c>
      <c r="H1287" s="12" t="s">
        <v>938</v>
      </c>
      <c r="I1287" s="12" t="s">
        <v>937</v>
      </c>
      <c r="J1287" s="12" t="s">
        <v>931</v>
      </c>
      <c r="K1287" s="12" t="s">
        <v>930</v>
      </c>
      <c r="L1287" s="12" t="s">
        <v>929</v>
      </c>
      <c r="M1287" s="4">
        <v>198247</v>
      </c>
      <c r="N1287" s="4">
        <v>0</v>
      </c>
      <c r="O1287" s="4">
        <v>198247</v>
      </c>
      <c r="P1287" s="4">
        <v>0</v>
      </c>
      <c r="Q1287" s="4">
        <v>198247</v>
      </c>
      <c r="R1287" s="68">
        <f t="shared" si="20"/>
        <v>1</v>
      </c>
      <c r="S1287" s="3" t="s">
        <v>928</v>
      </c>
      <c r="T1287" s="12" t="s">
        <v>6751</v>
      </c>
      <c r="U1287" s="12" t="s">
        <v>6750</v>
      </c>
      <c r="V1287" s="12" t="s">
        <v>927</v>
      </c>
      <c r="W1287" s="12" t="s">
        <v>926</v>
      </c>
      <c r="X1287" s="12" t="s">
        <v>6749</v>
      </c>
      <c r="Y1287" s="12" t="s">
        <v>925</v>
      </c>
      <c r="Z1287" s="12" t="s">
        <v>1013</v>
      </c>
      <c r="AA1287" s="12" t="s">
        <v>1012</v>
      </c>
      <c r="AB1287" s="12" t="s">
        <v>936</v>
      </c>
      <c r="AC1287" s="13">
        <v>522</v>
      </c>
      <c r="AD1287" s="12" t="s">
        <v>5210</v>
      </c>
      <c r="AE1287" s="12" t="s">
        <v>6748</v>
      </c>
      <c r="AF1287" s="12" t="s">
        <v>6747</v>
      </c>
      <c r="AG1287" s="12" t="s">
        <v>6746</v>
      </c>
      <c r="AH1287" s="12"/>
      <c r="AI1287" s="12" t="s">
        <v>6745</v>
      </c>
      <c r="AJ1287" s="12" t="s">
        <v>950</v>
      </c>
      <c r="AK1287" s="12" t="s">
        <v>6744</v>
      </c>
      <c r="AL1287" s="12" t="s">
        <v>6743</v>
      </c>
    </row>
    <row r="1288" spans="1:38" hidden="1" x14ac:dyDescent="0.25">
      <c r="A1288" s="17">
        <v>80232474</v>
      </c>
      <c r="B1288" s="14">
        <v>99922</v>
      </c>
      <c r="C1288" s="12" t="s">
        <v>6745</v>
      </c>
      <c r="D1288" s="12" t="s">
        <v>6752</v>
      </c>
      <c r="E1288" s="12" t="s">
        <v>934</v>
      </c>
      <c r="F1288" s="3" t="s">
        <v>933</v>
      </c>
      <c r="G1288" s="12" t="s">
        <v>932</v>
      </c>
      <c r="H1288" s="12" t="s">
        <v>963</v>
      </c>
      <c r="I1288" s="12" t="s">
        <v>962</v>
      </c>
      <c r="J1288" s="12" t="s">
        <v>931</v>
      </c>
      <c r="K1288" s="12" t="s">
        <v>930</v>
      </c>
      <c r="L1288" s="12" t="s">
        <v>929</v>
      </c>
      <c r="M1288" s="4">
        <v>611603</v>
      </c>
      <c r="N1288" s="4">
        <v>0</v>
      </c>
      <c r="O1288" s="4">
        <v>611603</v>
      </c>
      <c r="P1288" s="4">
        <v>0</v>
      </c>
      <c r="Q1288" s="4">
        <v>611603</v>
      </c>
      <c r="R1288" s="68">
        <f t="shared" si="20"/>
        <v>1</v>
      </c>
      <c r="S1288" s="3" t="s">
        <v>928</v>
      </c>
      <c r="T1288" s="12" t="s">
        <v>6751</v>
      </c>
      <c r="U1288" s="12" t="s">
        <v>6750</v>
      </c>
      <c r="V1288" s="12" t="s">
        <v>927</v>
      </c>
      <c r="W1288" s="12" t="s">
        <v>926</v>
      </c>
      <c r="X1288" s="12" t="s">
        <v>6749</v>
      </c>
      <c r="Y1288" s="12" t="s">
        <v>925</v>
      </c>
      <c r="Z1288" s="12" t="s">
        <v>1013</v>
      </c>
      <c r="AA1288" s="12" t="s">
        <v>1012</v>
      </c>
      <c r="AB1288" s="12" t="s">
        <v>936</v>
      </c>
      <c r="AC1288" s="13">
        <v>522</v>
      </c>
      <c r="AD1288" s="12" t="s">
        <v>5210</v>
      </c>
      <c r="AE1288" s="12" t="s">
        <v>6748</v>
      </c>
      <c r="AF1288" s="12" t="s">
        <v>6747</v>
      </c>
      <c r="AG1288" s="12" t="s">
        <v>6746</v>
      </c>
      <c r="AH1288" s="12"/>
      <c r="AI1288" s="12" t="s">
        <v>6745</v>
      </c>
      <c r="AJ1288" s="12" t="s">
        <v>950</v>
      </c>
      <c r="AK1288" s="12" t="s">
        <v>6744</v>
      </c>
      <c r="AL1288" s="12" t="s">
        <v>6743</v>
      </c>
    </row>
    <row r="1289" spans="1:38" hidden="1" x14ac:dyDescent="0.25">
      <c r="A1289" s="17">
        <v>80232474</v>
      </c>
      <c r="B1289" s="14">
        <v>99922</v>
      </c>
      <c r="C1289" s="12" t="s">
        <v>6745</v>
      </c>
      <c r="D1289" s="12" t="s">
        <v>6752</v>
      </c>
      <c r="E1289" s="12" t="s">
        <v>934</v>
      </c>
      <c r="F1289" s="3" t="s">
        <v>933</v>
      </c>
      <c r="G1289" s="12" t="s">
        <v>932</v>
      </c>
      <c r="H1289" s="12" t="s">
        <v>3191</v>
      </c>
      <c r="I1289" s="12" t="s">
        <v>3190</v>
      </c>
      <c r="J1289" s="12" t="s">
        <v>931</v>
      </c>
      <c r="K1289" s="12" t="s">
        <v>930</v>
      </c>
      <c r="L1289" s="12" t="s">
        <v>929</v>
      </c>
      <c r="M1289" s="4">
        <v>885541</v>
      </c>
      <c r="N1289" s="4">
        <v>0</v>
      </c>
      <c r="O1289" s="4">
        <v>885541</v>
      </c>
      <c r="P1289" s="4">
        <v>0</v>
      </c>
      <c r="Q1289" s="4">
        <v>885541</v>
      </c>
      <c r="R1289" s="68">
        <f t="shared" si="20"/>
        <v>1</v>
      </c>
      <c r="S1289" s="3" t="s">
        <v>928</v>
      </c>
      <c r="T1289" s="12" t="s">
        <v>6751</v>
      </c>
      <c r="U1289" s="12" t="s">
        <v>6750</v>
      </c>
      <c r="V1289" s="12" t="s">
        <v>927</v>
      </c>
      <c r="W1289" s="12" t="s">
        <v>926</v>
      </c>
      <c r="X1289" s="12" t="s">
        <v>6749</v>
      </c>
      <c r="Y1289" s="12" t="s">
        <v>925</v>
      </c>
      <c r="Z1289" s="12" t="s">
        <v>1013</v>
      </c>
      <c r="AA1289" s="12" t="s">
        <v>1012</v>
      </c>
      <c r="AB1289" s="12" t="s">
        <v>936</v>
      </c>
      <c r="AC1289" s="13">
        <v>522</v>
      </c>
      <c r="AD1289" s="12" t="s">
        <v>5210</v>
      </c>
      <c r="AE1289" s="12" t="s">
        <v>6748</v>
      </c>
      <c r="AF1289" s="12" t="s">
        <v>6747</v>
      </c>
      <c r="AG1289" s="12" t="s">
        <v>6746</v>
      </c>
      <c r="AH1289" s="12"/>
      <c r="AI1289" s="12" t="s">
        <v>6745</v>
      </c>
      <c r="AJ1289" s="12" t="s">
        <v>950</v>
      </c>
      <c r="AK1289" s="12" t="s">
        <v>6744</v>
      </c>
      <c r="AL1289" s="12" t="s">
        <v>6743</v>
      </c>
    </row>
    <row r="1290" spans="1:38" hidden="1" x14ac:dyDescent="0.25">
      <c r="A1290" s="17">
        <v>80232474</v>
      </c>
      <c r="B1290" s="14">
        <v>99922</v>
      </c>
      <c r="C1290" s="12" t="s">
        <v>6745</v>
      </c>
      <c r="D1290" s="12" t="s">
        <v>6752</v>
      </c>
      <c r="E1290" s="12" t="s">
        <v>934</v>
      </c>
      <c r="F1290" s="3" t="s">
        <v>933</v>
      </c>
      <c r="G1290" s="12" t="s">
        <v>932</v>
      </c>
      <c r="H1290" s="12" t="s">
        <v>940</v>
      </c>
      <c r="I1290" s="12" t="s">
        <v>939</v>
      </c>
      <c r="J1290" s="12" t="s">
        <v>931</v>
      </c>
      <c r="K1290" s="12" t="s">
        <v>930</v>
      </c>
      <c r="L1290" s="12" t="s">
        <v>929</v>
      </c>
      <c r="M1290" s="4">
        <v>1882988</v>
      </c>
      <c r="N1290" s="4">
        <v>0</v>
      </c>
      <c r="O1290" s="4">
        <v>1882988</v>
      </c>
      <c r="P1290" s="4">
        <v>0</v>
      </c>
      <c r="Q1290" s="4">
        <v>1882988</v>
      </c>
      <c r="R1290" s="68">
        <f t="shared" si="20"/>
        <v>1</v>
      </c>
      <c r="S1290" s="3" t="s">
        <v>928</v>
      </c>
      <c r="T1290" s="12" t="s">
        <v>6751</v>
      </c>
      <c r="U1290" s="12" t="s">
        <v>6750</v>
      </c>
      <c r="V1290" s="12" t="s">
        <v>927</v>
      </c>
      <c r="W1290" s="12" t="s">
        <v>926</v>
      </c>
      <c r="X1290" s="12" t="s">
        <v>6749</v>
      </c>
      <c r="Y1290" s="12" t="s">
        <v>925</v>
      </c>
      <c r="Z1290" s="12" t="s">
        <v>1013</v>
      </c>
      <c r="AA1290" s="12" t="s">
        <v>1012</v>
      </c>
      <c r="AB1290" s="12" t="s">
        <v>936</v>
      </c>
      <c r="AC1290" s="13">
        <v>522</v>
      </c>
      <c r="AD1290" s="12" t="s">
        <v>5210</v>
      </c>
      <c r="AE1290" s="12" t="s">
        <v>6748</v>
      </c>
      <c r="AF1290" s="12" t="s">
        <v>6747</v>
      </c>
      <c r="AG1290" s="12" t="s">
        <v>6746</v>
      </c>
      <c r="AH1290" s="12"/>
      <c r="AI1290" s="12" t="s">
        <v>6745</v>
      </c>
      <c r="AJ1290" s="12" t="s">
        <v>950</v>
      </c>
      <c r="AK1290" s="12" t="s">
        <v>6744</v>
      </c>
      <c r="AL1290" s="12" t="s">
        <v>6743</v>
      </c>
    </row>
    <row r="1291" spans="1:38" hidden="1" x14ac:dyDescent="0.25">
      <c r="A1291" s="17">
        <v>80232474</v>
      </c>
      <c r="B1291" s="14">
        <v>99922</v>
      </c>
      <c r="C1291" s="12" t="s">
        <v>6745</v>
      </c>
      <c r="D1291" s="12" t="s">
        <v>6752</v>
      </c>
      <c r="E1291" s="12" t="s">
        <v>934</v>
      </c>
      <c r="F1291" s="3" t="s">
        <v>933</v>
      </c>
      <c r="G1291" s="12" t="s">
        <v>932</v>
      </c>
      <c r="H1291" s="12" t="s">
        <v>3188</v>
      </c>
      <c r="I1291" s="12" t="s">
        <v>3187</v>
      </c>
      <c r="J1291" s="12" t="s">
        <v>931</v>
      </c>
      <c r="K1291" s="12" t="s">
        <v>930</v>
      </c>
      <c r="L1291" s="12" t="s">
        <v>929</v>
      </c>
      <c r="M1291" s="4">
        <v>2770492</v>
      </c>
      <c r="N1291" s="4">
        <v>0</v>
      </c>
      <c r="O1291" s="4">
        <v>2770492</v>
      </c>
      <c r="P1291" s="4">
        <v>0</v>
      </c>
      <c r="Q1291" s="4">
        <v>2770492</v>
      </c>
      <c r="R1291" s="68">
        <f t="shared" si="20"/>
        <v>1</v>
      </c>
      <c r="S1291" s="3" t="s">
        <v>928</v>
      </c>
      <c r="T1291" s="12" t="s">
        <v>6751</v>
      </c>
      <c r="U1291" s="12" t="s">
        <v>6750</v>
      </c>
      <c r="V1291" s="12" t="s">
        <v>927</v>
      </c>
      <c r="W1291" s="12" t="s">
        <v>926</v>
      </c>
      <c r="X1291" s="12" t="s">
        <v>6749</v>
      </c>
      <c r="Y1291" s="12" t="s">
        <v>925</v>
      </c>
      <c r="Z1291" s="12" t="s">
        <v>1013</v>
      </c>
      <c r="AA1291" s="12" t="s">
        <v>1012</v>
      </c>
      <c r="AB1291" s="12" t="s">
        <v>936</v>
      </c>
      <c r="AC1291" s="13">
        <v>522</v>
      </c>
      <c r="AD1291" s="12" t="s">
        <v>5210</v>
      </c>
      <c r="AE1291" s="12" t="s">
        <v>6748</v>
      </c>
      <c r="AF1291" s="12" t="s">
        <v>6747</v>
      </c>
      <c r="AG1291" s="12" t="s">
        <v>6746</v>
      </c>
      <c r="AH1291" s="12"/>
      <c r="AI1291" s="12" t="s">
        <v>6745</v>
      </c>
      <c r="AJ1291" s="12" t="s">
        <v>950</v>
      </c>
      <c r="AK1291" s="12" t="s">
        <v>6744</v>
      </c>
      <c r="AL1291" s="12" t="s">
        <v>6743</v>
      </c>
    </row>
    <row r="1292" spans="1:38" hidden="1" x14ac:dyDescent="0.25">
      <c r="A1292" s="17">
        <v>800170433</v>
      </c>
      <c r="B1292" s="14">
        <v>100022</v>
      </c>
      <c r="C1292" s="12" t="s">
        <v>6737</v>
      </c>
      <c r="D1292" s="12" t="s">
        <v>6742</v>
      </c>
      <c r="E1292" s="12" t="s">
        <v>934</v>
      </c>
      <c r="F1292" s="3" t="s">
        <v>933</v>
      </c>
      <c r="G1292" s="12" t="s">
        <v>932</v>
      </c>
      <c r="H1292" s="12" t="s">
        <v>977</v>
      </c>
      <c r="I1292" s="12" t="s">
        <v>976</v>
      </c>
      <c r="J1292" s="12" t="s">
        <v>931</v>
      </c>
      <c r="K1292" s="12" t="s">
        <v>930</v>
      </c>
      <c r="L1292" s="12" t="s">
        <v>929</v>
      </c>
      <c r="M1292" s="4">
        <v>3040906</v>
      </c>
      <c r="N1292" s="4">
        <v>0</v>
      </c>
      <c r="O1292" s="4">
        <v>3040906</v>
      </c>
      <c r="P1292" s="4">
        <v>0</v>
      </c>
      <c r="Q1292" s="4">
        <v>3040906</v>
      </c>
      <c r="R1292" s="68">
        <f t="shared" si="20"/>
        <v>1</v>
      </c>
      <c r="S1292" s="3" t="s">
        <v>957</v>
      </c>
      <c r="T1292" s="12" t="s">
        <v>5989</v>
      </c>
      <c r="U1292" s="12" t="s">
        <v>956</v>
      </c>
      <c r="V1292" s="12" t="s">
        <v>927</v>
      </c>
      <c r="W1292" s="12" t="s">
        <v>955</v>
      </c>
      <c r="X1292" s="12" t="s">
        <v>954</v>
      </c>
      <c r="Y1292" s="12" t="s">
        <v>925</v>
      </c>
      <c r="Z1292" s="12" t="s">
        <v>953</v>
      </c>
      <c r="AA1292" s="12" t="s">
        <v>952</v>
      </c>
      <c r="AB1292" s="12" t="s">
        <v>936</v>
      </c>
      <c r="AC1292" s="13">
        <v>522</v>
      </c>
      <c r="AD1292" s="12" t="s">
        <v>5206</v>
      </c>
      <c r="AE1292" s="12" t="s">
        <v>6741</v>
      </c>
      <c r="AF1292" s="12" t="s">
        <v>6740</v>
      </c>
      <c r="AG1292" s="12" t="s">
        <v>6739</v>
      </c>
      <c r="AH1292" s="12" t="s">
        <v>6738</v>
      </c>
      <c r="AI1292" s="12" t="s">
        <v>6737</v>
      </c>
      <c r="AJ1292" s="12" t="s">
        <v>950</v>
      </c>
      <c r="AK1292" s="12" t="s">
        <v>6724</v>
      </c>
      <c r="AL1292" s="12" t="s">
        <v>6736</v>
      </c>
    </row>
    <row r="1293" spans="1:38" hidden="1" x14ac:dyDescent="0.25">
      <c r="A1293" s="17">
        <v>800170433</v>
      </c>
      <c r="B1293" s="14">
        <v>100022</v>
      </c>
      <c r="C1293" s="12" t="s">
        <v>6737</v>
      </c>
      <c r="D1293" s="12" t="s">
        <v>6742</v>
      </c>
      <c r="E1293" s="12" t="s">
        <v>934</v>
      </c>
      <c r="F1293" s="3" t="s">
        <v>933</v>
      </c>
      <c r="G1293" s="12" t="s">
        <v>932</v>
      </c>
      <c r="H1293" s="12" t="s">
        <v>3303</v>
      </c>
      <c r="I1293" s="12" t="s">
        <v>3302</v>
      </c>
      <c r="J1293" s="12" t="s">
        <v>931</v>
      </c>
      <c r="K1293" s="12" t="s">
        <v>930</v>
      </c>
      <c r="L1293" s="12" t="s">
        <v>929</v>
      </c>
      <c r="M1293" s="4">
        <v>4792334</v>
      </c>
      <c r="N1293" s="4">
        <v>0</v>
      </c>
      <c r="O1293" s="4">
        <v>4792334</v>
      </c>
      <c r="P1293" s="4">
        <v>0</v>
      </c>
      <c r="Q1293" s="4">
        <v>4792334</v>
      </c>
      <c r="R1293" s="68">
        <f t="shared" si="20"/>
        <v>1</v>
      </c>
      <c r="S1293" s="3" t="s">
        <v>957</v>
      </c>
      <c r="T1293" s="12" t="s">
        <v>5989</v>
      </c>
      <c r="U1293" s="12" t="s">
        <v>956</v>
      </c>
      <c r="V1293" s="12" t="s">
        <v>927</v>
      </c>
      <c r="W1293" s="12" t="s">
        <v>955</v>
      </c>
      <c r="X1293" s="12" t="s">
        <v>954</v>
      </c>
      <c r="Y1293" s="12" t="s">
        <v>925</v>
      </c>
      <c r="Z1293" s="12" t="s">
        <v>953</v>
      </c>
      <c r="AA1293" s="12" t="s">
        <v>952</v>
      </c>
      <c r="AB1293" s="12" t="s">
        <v>936</v>
      </c>
      <c r="AC1293" s="13">
        <v>522</v>
      </c>
      <c r="AD1293" s="12" t="s">
        <v>5206</v>
      </c>
      <c r="AE1293" s="12" t="s">
        <v>6741</v>
      </c>
      <c r="AF1293" s="12" t="s">
        <v>6740</v>
      </c>
      <c r="AG1293" s="12" t="s">
        <v>6739</v>
      </c>
      <c r="AH1293" s="12" t="s">
        <v>6738</v>
      </c>
      <c r="AI1293" s="12" t="s">
        <v>6737</v>
      </c>
      <c r="AJ1293" s="12" t="s">
        <v>950</v>
      </c>
      <c r="AK1293" s="12" t="s">
        <v>6724</v>
      </c>
      <c r="AL1293" s="12" t="s">
        <v>6736</v>
      </c>
    </row>
    <row r="1294" spans="1:38" hidden="1" x14ac:dyDescent="0.25">
      <c r="A1294" s="17">
        <v>800170433</v>
      </c>
      <c r="B1294" s="14">
        <v>100022</v>
      </c>
      <c r="C1294" s="12" t="s">
        <v>6737</v>
      </c>
      <c r="D1294" s="12" t="s">
        <v>6742</v>
      </c>
      <c r="E1294" s="12" t="s">
        <v>934</v>
      </c>
      <c r="F1294" s="3" t="s">
        <v>933</v>
      </c>
      <c r="G1294" s="12" t="s">
        <v>932</v>
      </c>
      <c r="H1294" s="12" t="s">
        <v>3301</v>
      </c>
      <c r="I1294" s="12" t="s">
        <v>3300</v>
      </c>
      <c r="J1294" s="12" t="s">
        <v>931</v>
      </c>
      <c r="K1294" s="12" t="s">
        <v>930</v>
      </c>
      <c r="L1294" s="12" t="s">
        <v>929</v>
      </c>
      <c r="M1294" s="4">
        <v>4456165</v>
      </c>
      <c r="N1294" s="4">
        <v>0</v>
      </c>
      <c r="O1294" s="4">
        <v>4456165</v>
      </c>
      <c r="P1294" s="4">
        <v>0</v>
      </c>
      <c r="Q1294" s="4">
        <v>4456165</v>
      </c>
      <c r="R1294" s="68">
        <f t="shared" si="20"/>
        <v>1</v>
      </c>
      <c r="S1294" s="3" t="s">
        <v>957</v>
      </c>
      <c r="T1294" s="12" t="s">
        <v>5989</v>
      </c>
      <c r="U1294" s="12" t="s">
        <v>956</v>
      </c>
      <c r="V1294" s="12" t="s">
        <v>927</v>
      </c>
      <c r="W1294" s="12" t="s">
        <v>955</v>
      </c>
      <c r="X1294" s="12" t="s">
        <v>954</v>
      </c>
      <c r="Y1294" s="12" t="s">
        <v>925</v>
      </c>
      <c r="Z1294" s="12" t="s">
        <v>953</v>
      </c>
      <c r="AA1294" s="12" t="s">
        <v>952</v>
      </c>
      <c r="AB1294" s="12" t="s">
        <v>936</v>
      </c>
      <c r="AC1294" s="13">
        <v>522</v>
      </c>
      <c r="AD1294" s="12" t="s">
        <v>5206</v>
      </c>
      <c r="AE1294" s="12" t="s">
        <v>6741</v>
      </c>
      <c r="AF1294" s="12" t="s">
        <v>6740</v>
      </c>
      <c r="AG1294" s="12" t="s">
        <v>6739</v>
      </c>
      <c r="AH1294" s="12" t="s">
        <v>6738</v>
      </c>
      <c r="AI1294" s="12" t="s">
        <v>6737</v>
      </c>
      <c r="AJ1294" s="12" t="s">
        <v>950</v>
      </c>
      <c r="AK1294" s="12" t="s">
        <v>6724</v>
      </c>
      <c r="AL1294" s="12" t="s">
        <v>6736</v>
      </c>
    </row>
    <row r="1295" spans="1:38" hidden="1" x14ac:dyDescent="0.25">
      <c r="A1295" s="17">
        <v>800170433</v>
      </c>
      <c r="B1295" s="14">
        <v>100022</v>
      </c>
      <c r="C1295" s="12" t="s">
        <v>6737</v>
      </c>
      <c r="D1295" s="12" t="s">
        <v>6742</v>
      </c>
      <c r="E1295" s="12" t="s">
        <v>934</v>
      </c>
      <c r="F1295" s="3" t="s">
        <v>933</v>
      </c>
      <c r="G1295" s="12" t="s">
        <v>932</v>
      </c>
      <c r="H1295" s="12" t="s">
        <v>938</v>
      </c>
      <c r="I1295" s="12" t="s">
        <v>937</v>
      </c>
      <c r="J1295" s="12" t="s">
        <v>931</v>
      </c>
      <c r="K1295" s="12" t="s">
        <v>930</v>
      </c>
      <c r="L1295" s="12" t="s">
        <v>929</v>
      </c>
      <c r="M1295" s="4">
        <v>4092832</v>
      </c>
      <c r="N1295" s="4">
        <v>0</v>
      </c>
      <c r="O1295" s="4">
        <v>4092832</v>
      </c>
      <c r="P1295" s="4">
        <v>0</v>
      </c>
      <c r="Q1295" s="4">
        <v>4092832</v>
      </c>
      <c r="R1295" s="68">
        <f t="shared" si="20"/>
        <v>1</v>
      </c>
      <c r="S1295" s="3" t="s">
        <v>957</v>
      </c>
      <c r="T1295" s="12" t="s">
        <v>5989</v>
      </c>
      <c r="U1295" s="12" t="s">
        <v>956</v>
      </c>
      <c r="V1295" s="12" t="s">
        <v>927</v>
      </c>
      <c r="W1295" s="12" t="s">
        <v>955</v>
      </c>
      <c r="X1295" s="12" t="s">
        <v>954</v>
      </c>
      <c r="Y1295" s="12" t="s">
        <v>925</v>
      </c>
      <c r="Z1295" s="12" t="s">
        <v>953</v>
      </c>
      <c r="AA1295" s="12" t="s">
        <v>952</v>
      </c>
      <c r="AB1295" s="12" t="s">
        <v>936</v>
      </c>
      <c r="AC1295" s="13">
        <v>522</v>
      </c>
      <c r="AD1295" s="12" t="s">
        <v>5206</v>
      </c>
      <c r="AE1295" s="12" t="s">
        <v>6741</v>
      </c>
      <c r="AF1295" s="12" t="s">
        <v>6740</v>
      </c>
      <c r="AG1295" s="12" t="s">
        <v>6739</v>
      </c>
      <c r="AH1295" s="12" t="s">
        <v>6738</v>
      </c>
      <c r="AI1295" s="12" t="s">
        <v>6737</v>
      </c>
      <c r="AJ1295" s="12" t="s">
        <v>950</v>
      </c>
      <c r="AK1295" s="12" t="s">
        <v>6724</v>
      </c>
      <c r="AL1295" s="12" t="s">
        <v>6736</v>
      </c>
    </row>
    <row r="1296" spans="1:38" hidden="1" x14ac:dyDescent="0.25">
      <c r="A1296" s="17">
        <v>800170433</v>
      </c>
      <c r="B1296" s="14">
        <v>100022</v>
      </c>
      <c r="C1296" s="12" t="s">
        <v>6737</v>
      </c>
      <c r="D1296" s="12" t="s">
        <v>6742</v>
      </c>
      <c r="E1296" s="12" t="s">
        <v>934</v>
      </c>
      <c r="F1296" s="3" t="s">
        <v>933</v>
      </c>
      <c r="G1296" s="12" t="s">
        <v>932</v>
      </c>
      <c r="H1296" s="12" t="s">
        <v>971</v>
      </c>
      <c r="I1296" s="12" t="s">
        <v>970</v>
      </c>
      <c r="J1296" s="12" t="s">
        <v>931</v>
      </c>
      <c r="K1296" s="12" t="s">
        <v>930</v>
      </c>
      <c r="L1296" s="12" t="s">
        <v>929</v>
      </c>
      <c r="M1296" s="4">
        <v>8737872</v>
      </c>
      <c r="N1296" s="4">
        <v>-88355.85</v>
      </c>
      <c r="O1296" s="4">
        <v>8649516.1500000004</v>
      </c>
      <c r="P1296" s="4">
        <v>0</v>
      </c>
      <c r="Q1296" s="4">
        <v>8649516.1500000004</v>
      </c>
      <c r="R1296" s="68">
        <f t="shared" si="20"/>
        <v>1</v>
      </c>
      <c r="S1296" s="3" t="s">
        <v>957</v>
      </c>
      <c r="T1296" s="12" t="s">
        <v>5989</v>
      </c>
      <c r="U1296" s="12" t="s">
        <v>956</v>
      </c>
      <c r="V1296" s="12" t="s">
        <v>927</v>
      </c>
      <c r="W1296" s="12" t="s">
        <v>955</v>
      </c>
      <c r="X1296" s="12" t="s">
        <v>954</v>
      </c>
      <c r="Y1296" s="12" t="s">
        <v>925</v>
      </c>
      <c r="Z1296" s="12" t="s">
        <v>953</v>
      </c>
      <c r="AA1296" s="12" t="s">
        <v>952</v>
      </c>
      <c r="AB1296" s="12" t="s">
        <v>936</v>
      </c>
      <c r="AC1296" s="13">
        <v>522</v>
      </c>
      <c r="AD1296" s="12" t="s">
        <v>5206</v>
      </c>
      <c r="AE1296" s="12" t="s">
        <v>6741</v>
      </c>
      <c r="AF1296" s="12" t="s">
        <v>6740</v>
      </c>
      <c r="AG1296" s="12" t="s">
        <v>6739</v>
      </c>
      <c r="AH1296" s="12" t="s">
        <v>6738</v>
      </c>
      <c r="AI1296" s="12" t="s">
        <v>6737</v>
      </c>
      <c r="AJ1296" s="12" t="s">
        <v>950</v>
      </c>
      <c r="AK1296" s="12" t="s">
        <v>6724</v>
      </c>
      <c r="AL1296" s="12" t="s">
        <v>6736</v>
      </c>
    </row>
    <row r="1297" spans="1:38" hidden="1" x14ac:dyDescent="0.25">
      <c r="A1297" s="17">
        <v>800170433</v>
      </c>
      <c r="B1297" s="14">
        <v>100022</v>
      </c>
      <c r="C1297" s="12" t="s">
        <v>6737</v>
      </c>
      <c r="D1297" s="12" t="s">
        <v>6742</v>
      </c>
      <c r="E1297" s="12" t="s">
        <v>934</v>
      </c>
      <c r="F1297" s="3" t="s">
        <v>933</v>
      </c>
      <c r="G1297" s="12" t="s">
        <v>932</v>
      </c>
      <c r="H1297" s="12" t="s">
        <v>969</v>
      </c>
      <c r="I1297" s="12" t="s">
        <v>968</v>
      </c>
      <c r="J1297" s="12" t="s">
        <v>931</v>
      </c>
      <c r="K1297" s="12" t="s">
        <v>930</v>
      </c>
      <c r="L1297" s="12" t="s">
        <v>929</v>
      </c>
      <c r="M1297" s="4">
        <v>6361053</v>
      </c>
      <c r="N1297" s="4">
        <v>0</v>
      </c>
      <c r="O1297" s="4">
        <v>6361053</v>
      </c>
      <c r="P1297" s="4">
        <v>0</v>
      </c>
      <c r="Q1297" s="4">
        <v>6361053</v>
      </c>
      <c r="R1297" s="68">
        <f t="shared" si="20"/>
        <v>1</v>
      </c>
      <c r="S1297" s="3" t="s">
        <v>957</v>
      </c>
      <c r="T1297" s="12" t="s">
        <v>5989</v>
      </c>
      <c r="U1297" s="12" t="s">
        <v>956</v>
      </c>
      <c r="V1297" s="12" t="s">
        <v>927</v>
      </c>
      <c r="W1297" s="12" t="s">
        <v>955</v>
      </c>
      <c r="X1297" s="12" t="s">
        <v>954</v>
      </c>
      <c r="Y1297" s="12" t="s">
        <v>925</v>
      </c>
      <c r="Z1297" s="12" t="s">
        <v>953</v>
      </c>
      <c r="AA1297" s="12" t="s">
        <v>952</v>
      </c>
      <c r="AB1297" s="12" t="s">
        <v>936</v>
      </c>
      <c r="AC1297" s="13">
        <v>522</v>
      </c>
      <c r="AD1297" s="12" t="s">
        <v>5206</v>
      </c>
      <c r="AE1297" s="12" t="s">
        <v>6741</v>
      </c>
      <c r="AF1297" s="12" t="s">
        <v>6740</v>
      </c>
      <c r="AG1297" s="12" t="s">
        <v>6739</v>
      </c>
      <c r="AH1297" s="12" t="s">
        <v>6738</v>
      </c>
      <c r="AI1297" s="12" t="s">
        <v>6737</v>
      </c>
      <c r="AJ1297" s="12" t="s">
        <v>950</v>
      </c>
      <c r="AK1297" s="12" t="s">
        <v>6724</v>
      </c>
      <c r="AL1297" s="12" t="s">
        <v>6736</v>
      </c>
    </row>
    <row r="1298" spans="1:38" hidden="1" x14ac:dyDescent="0.25">
      <c r="A1298" s="17">
        <v>800170433</v>
      </c>
      <c r="B1298" s="14">
        <v>100022</v>
      </c>
      <c r="C1298" s="12" t="s">
        <v>6737</v>
      </c>
      <c r="D1298" s="12" t="s">
        <v>6742</v>
      </c>
      <c r="E1298" s="12" t="s">
        <v>934</v>
      </c>
      <c r="F1298" s="3" t="s">
        <v>933</v>
      </c>
      <c r="G1298" s="12" t="s">
        <v>932</v>
      </c>
      <c r="H1298" s="12" t="s">
        <v>967</v>
      </c>
      <c r="I1298" s="12" t="s">
        <v>966</v>
      </c>
      <c r="J1298" s="12" t="s">
        <v>931</v>
      </c>
      <c r="K1298" s="12" t="s">
        <v>930</v>
      </c>
      <c r="L1298" s="12" t="s">
        <v>929</v>
      </c>
      <c r="M1298" s="4">
        <v>971907944</v>
      </c>
      <c r="N1298" s="4">
        <v>0</v>
      </c>
      <c r="O1298" s="4">
        <v>971907944</v>
      </c>
      <c r="P1298" s="4">
        <v>0</v>
      </c>
      <c r="Q1298" s="4">
        <v>971907944</v>
      </c>
      <c r="R1298" s="68">
        <f t="shared" si="20"/>
        <v>1</v>
      </c>
      <c r="S1298" s="3" t="s">
        <v>957</v>
      </c>
      <c r="T1298" s="12" t="s">
        <v>5989</v>
      </c>
      <c r="U1298" s="12" t="s">
        <v>956</v>
      </c>
      <c r="V1298" s="12" t="s">
        <v>927</v>
      </c>
      <c r="W1298" s="12" t="s">
        <v>955</v>
      </c>
      <c r="X1298" s="12" t="s">
        <v>954</v>
      </c>
      <c r="Y1298" s="12" t="s">
        <v>925</v>
      </c>
      <c r="Z1298" s="12" t="s">
        <v>953</v>
      </c>
      <c r="AA1298" s="12" t="s">
        <v>952</v>
      </c>
      <c r="AB1298" s="12" t="s">
        <v>936</v>
      </c>
      <c r="AC1298" s="13">
        <v>522</v>
      </c>
      <c r="AD1298" s="12" t="s">
        <v>5206</v>
      </c>
      <c r="AE1298" s="12" t="s">
        <v>6741</v>
      </c>
      <c r="AF1298" s="12" t="s">
        <v>6740</v>
      </c>
      <c r="AG1298" s="12" t="s">
        <v>6739</v>
      </c>
      <c r="AH1298" s="12" t="s">
        <v>6738</v>
      </c>
      <c r="AI1298" s="12" t="s">
        <v>6737</v>
      </c>
      <c r="AJ1298" s="12" t="s">
        <v>950</v>
      </c>
      <c r="AK1298" s="12" t="s">
        <v>6724</v>
      </c>
      <c r="AL1298" s="12" t="s">
        <v>6736</v>
      </c>
    </row>
    <row r="1299" spans="1:38" hidden="1" x14ac:dyDescent="0.25">
      <c r="A1299" s="17">
        <v>800170433</v>
      </c>
      <c r="B1299" s="14">
        <v>100022</v>
      </c>
      <c r="C1299" s="12" t="s">
        <v>6737</v>
      </c>
      <c r="D1299" s="12" t="s">
        <v>6742</v>
      </c>
      <c r="E1299" s="12" t="s">
        <v>934</v>
      </c>
      <c r="F1299" s="3" t="s">
        <v>933</v>
      </c>
      <c r="G1299" s="12" t="s">
        <v>932</v>
      </c>
      <c r="H1299" s="12" t="s">
        <v>965</v>
      </c>
      <c r="I1299" s="12" t="s">
        <v>964</v>
      </c>
      <c r="J1299" s="12" t="s">
        <v>931</v>
      </c>
      <c r="K1299" s="12" t="s">
        <v>930</v>
      </c>
      <c r="L1299" s="12" t="s">
        <v>929</v>
      </c>
      <c r="M1299" s="4">
        <v>21319311</v>
      </c>
      <c r="N1299" s="4">
        <v>0</v>
      </c>
      <c r="O1299" s="4">
        <v>21319311</v>
      </c>
      <c r="P1299" s="4">
        <v>0</v>
      </c>
      <c r="Q1299" s="4">
        <v>21319311</v>
      </c>
      <c r="R1299" s="68">
        <f t="shared" si="20"/>
        <v>1</v>
      </c>
      <c r="S1299" s="3" t="s">
        <v>957</v>
      </c>
      <c r="T1299" s="12" t="s">
        <v>5989</v>
      </c>
      <c r="U1299" s="12" t="s">
        <v>956</v>
      </c>
      <c r="V1299" s="12" t="s">
        <v>927</v>
      </c>
      <c r="W1299" s="12" t="s">
        <v>955</v>
      </c>
      <c r="X1299" s="12" t="s">
        <v>954</v>
      </c>
      <c r="Y1299" s="12" t="s">
        <v>925</v>
      </c>
      <c r="Z1299" s="12" t="s">
        <v>953</v>
      </c>
      <c r="AA1299" s="12" t="s">
        <v>952</v>
      </c>
      <c r="AB1299" s="12" t="s">
        <v>936</v>
      </c>
      <c r="AC1299" s="13">
        <v>522</v>
      </c>
      <c r="AD1299" s="12" t="s">
        <v>5206</v>
      </c>
      <c r="AE1299" s="12" t="s">
        <v>6741</v>
      </c>
      <c r="AF1299" s="12" t="s">
        <v>6740</v>
      </c>
      <c r="AG1299" s="12" t="s">
        <v>6739</v>
      </c>
      <c r="AH1299" s="12" t="s">
        <v>6738</v>
      </c>
      <c r="AI1299" s="12" t="s">
        <v>6737</v>
      </c>
      <c r="AJ1299" s="12" t="s">
        <v>950</v>
      </c>
      <c r="AK1299" s="12" t="s">
        <v>6724</v>
      </c>
      <c r="AL1299" s="12" t="s">
        <v>6736</v>
      </c>
    </row>
    <row r="1300" spans="1:38" hidden="1" x14ac:dyDescent="0.25">
      <c r="A1300" s="17">
        <v>800170433</v>
      </c>
      <c r="B1300" s="14">
        <v>100022</v>
      </c>
      <c r="C1300" s="12" t="s">
        <v>6737</v>
      </c>
      <c r="D1300" s="12" t="s">
        <v>6742</v>
      </c>
      <c r="E1300" s="12" t="s">
        <v>934</v>
      </c>
      <c r="F1300" s="3" t="s">
        <v>933</v>
      </c>
      <c r="G1300" s="12" t="s">
        <v>932</v>
      </c>
      <c r="H1300" s="12" t="s">
        <v>963</v>
      </c>
      <c r="I1300" s="12" t="s">
        <v>962</v>
      </c>
      <c r="J1300" s="12" t="s">
        <v>931</v>
      </c>
      <c r="K1300" s="12" t="s">
        <v>930</v>
      </c>
      <c r="L1300" s="12" t="s">
        <v>929</v>
      </c>
      <c r="M1300" s="4">
        <v>55028894</v>
      </c>
      <c r="N1300" s="4">
        <v>0</v>
      </c>
      <c r="O1300" s="4">
        <v>55028894</v>
      </c>
      <c r="P1300" s="4">
        <v>0</v>
      </c>
      <c r="Q1300" s="4">
        <v>55028894</v>
      </c>
      <c r="R1300" s="68">
        <f t="shared" si="20"/>
        <v>1</v>
      </c>
      <c r="S1300" s="3" t="s">
        <v>957</v>
      </c>
      <c r="T1300" s="12" t="s">
        <v>5989</v>
      </c>
      <c r="U1300" s="12" t="s">
        <v>956</v>
      </c>
      <c r="V1300" s="12" t="s">
        <v>927</v>
      </c>
      <c r="W1300" s="12" t="s">
        <v>955</v>
      </c>
      <c r="X1300" s="12" t="s">
        <v>954</v>
      </c>
      <c r="Y1300" s="12" t="s">
        <v>925</v>
      </c>
      <c r="Z1300" s="12" t="s">
        <v>953</v>
      </c>
      <c r="AA1300" s="12" t="s">
        <v>952</v>
      </c>
      <c r="AB1300" s="12" t="s">
        <v>936</v>
      </c>
      <c r="AC1300" s="13">
        <v>522</v>
      </c>
      <c r="AD1300" s="12" t="s">
        <v>5206</v>
      </c>
      <c r="AE1300" s="12" t="s">
        <v>6741</v>
      </c>
      <c r="AF1300" s="12" t="s">
        <v>6740</v>
      </c>
      <c r="AG1300" s="12" t="s">
        <v>6739</v>
      </c>
      <c r="AH1300" s="12" t="s">
        <v>6738</v>
      </c>
      <c r="AI1300" s="12" t="s">
        <v>6737</v>
      </c>
      <c r="AJ1300" s="12" t="s">
        <v>950</v>
      </c>
      <c r="AK1300" s="12" t="s">
        <v>6724</v>
      </c>
      <c r="AL1300" s="12" t="s">
        <v>6736</v>
      </c>
    </row>
    <row r="1301" spans="1:38" hidden="1" x14ac:dyDescent="0.25">
      <c r="A1301" s="17">
        <v>800170433</v>
      </c>
      <c r="B1301" s="14">
        <v>100022</v>
      </c>
      <c r="C1301" s="12" t="s">
        <v>6737</v>
      </c>
      <c r="D1301" s="12" t="s">
        <v>6742</v>
      </c>
      <c r="E1301" s="12" t="s">
        <v>934</v>
      </c>
      <c r="F1301" s="3" t="s">
        <v>933</v>
      </c>
      <c r="G1301" s="12" t="s">
        <v>932</v>
      </c>
      <c r="H1301" s="12" t="s">
        <v>940</v>
      </c>
      <c r="I1301" s="12" t="s">
        <v>939</v>
      </c>
      <c r="J1301" s="12" t="s">
        <v>931</v>
      </c>
      <c r="K1301" s="12" t="s">
        <v>930</v>
      </c>
      <c r="L1301" s="12" t="s">
        <v>929</v>
      </c>
      <c r="M1301" s="4">
        <v>33287290</v>
      </c>
      <c r="N1301" s="4">
        <v>0</v>
      </c>
      <c r="O1301" s="4">
        <v>33287290</v>
      </c>
      <c r="P1301" s="4">
        <v>0</v>
      </c>
      <c r="Q1301" s="4">
        <v>33287290</v>
      </c>
      <c r="R1301" s="68">
        <f t="shared" si="20"/>
        <v>1</v>
      </c>
      <c r="S1301" s="3" t="s">
        <v>957</v>
      </c>
      <c r="T1301" s="12" t="s">
        <v>5989</v>
      </c>
      <c r="U1301" s="12" t="s">
        <v>956</v>
      </c>
      <c r="V1301" s="12" t="s">
        <v>927</v>
      </c>
      <c r="W1301" s="12" t="s">
        <v>955</v>
      </c>
      <c r="X1301" s="12" t="s">
        <v>954</v>
      </c>
      <c r="Y1301" s="12" t="s">
        <v>925</v>
      </c>
      <c r="Z1301" s="12" t="s">
        <v>953</v>
      </c>
      <c r="AA1301" s="12" t="s">
        <v>952</v>
      </c>
      <c r="AB1301" s="12" t="s">
        <v>936</v>
      </c>
      <c r="AC1301" s="13">
        <v>522</v>
      </c>
      <c r="AD1301" s="12" t="s">
        <v>5206</v>
      </c>
      <c r="AE1301" s="12" t="s">
        <v>6741</v>
      </c>
      <c r="AF1301" s="12" t="s">
        <v>6740</v>
      </c>
      <c r="AG1301" s="12" t="s">
        <v>6739</v>
      </c>
      <c r="AH1301" s="12" t="s">
        <v>6738</v>
      </c>
      <c r="AI1301" s="12" t="s">
        <v>6737</v>
      </c>
      <c r="AJ1301" s="12" t="s">
        <v>950</v>
      </c>
      <c r="AK1301" s="12" t="s">
        <v>6724</v>
      </c>
      <c r="AL1301" s="12" t="s">
        <v>6736</v>
      </c>
    </row>
    <row r="1302" spans="1:38" hidden="1" x14ac:dyDescent="0.25">
      <c r="A1302" s="17">
        <v>800170433</v>
      </c>
      <c r="B1302" s="14">
        <v>100022</v>
      </c>
      <c r="C1302" s="12" t="s">
        <v>6737</v>
      </c>
      <c r="D1302" s="12" t="s">
        <v>6742</v>
      </c>
      <c r="E1302" s="12" t="s">
        <v>934</v>
      </c>
      <c r="F1302" s="3" t="s">
        <v>933</v>
      </c>
      <c r="G1302" s="12" t="s">
        <v>932</v>
      </c>
      <c r="H1302" s="12" t="s">
        <v>961</v>
      </c>
      <c r="I1302" s="12" t="s">
        <v>960</v>
      </c>
      <c r="J1302" s="12" t="s">
        <v>931</v>
      </c>
      <c r="K1302" s="12" t="s">
        <v>930</v>
      </c>
      <c r="L1302" s="12" t="s">
        <v>929</v>
      </c>
      <c r="M1302" s="4">
        <v>43309280</v>
      </c>
      <c r="N1302" s="4">
        <v>0</v>
      </c>
      <c r="O1302" s="4">
        <v>43309280</v>
      </c>
      <c r="P1302" s="4">
        <v>0</v>
      </c>
      <c r="Q1302" s="4">
        <v>43309280</v>
      </c>
      <c r="R1302" s="68">
        <f t="shared" si="20"/>
        <v>1</v>
      </c>
      <c r="S1302" s="3" t="s">
        <v>957</v>
      </c>
      <c r="T1302" s="12" t="s">
        <v>5989</v>
      </c>
      <c r="U1302" s="12" t="s">
        <v>956</v>
      </c>
      <c r="V1302" s="12" t="s">
        <v>927</v>
      </c>
      <c r="W1302" s="12" t="s">
        <v>955</v>
      </c>
      <c r="X1302" s="12" t="s">
        <v>954</v>
      </c>
      <c r="Y1302" s="12" t="s">
        <v>925</v>
      </c>
      <c r="Z1302" s="12" t="s">
        <v>953</v>
      </c>
      <c r="AA1302" s="12" t="s">
        <v>952</v>
      </c>
      <c r="AB1302" s="12" t="s">
        <v>936</v>
      </c>
      <c r="AC1302" s="13">
        <v>522</v>
      </c>
      <c r="AD1302" s="12" t="s">
        <v>5206</v>
      </c>
      <c r="AE1302" s="12" t="s">
        <v>6741</v>
      </c>
      <c r="AF1302" s="12" t="s">
        <v>6740</v>
      </c>
      <c r="AG1302" s="12" t="s">
        <v>6739</v>
      </c>
      <c r="AH1302" s="12" t="s">
        <v>6738</v>
      </c>
      <c r="AI1302" s="12" t="s">
        <v>6737</v>
      </c>
      <c r="AJ1302" s="12" t="s">
        <v>950</v>
      </c>
      <c r="AK1302" s="12" t="s">
        <v>6724</v>
      </c>
      <c r="AL1302" s="12" t="s">
        <v>6736</v>
      </c>
    </row>
    <row r="1303" spans="1:38" hidden="1" x14ac:dyDescent="0.25">
      <c r="A1303" s="17">
        <v>800170433</v>
      </c>
      <c r="B1303" s="14">
        <v>100022</v>
      </c>
      <c r="C1303" s="12" t="s">
        <v>6737</v>
      </c>
      <c r="D1303" s="12" t="s">
        <v>6742</v>
      </c>
      <c r="E1303" s="12" t="s">
        <v>934</v>
      </c>
      <c r="F1303" s="3" t="s">
        <v>933</v>
      </c>
      <c r="G1303" s="12" t="s">
        <v>932</v>
      </c>
      <c r="H1303" s="12" t="s">
        <v>959</v>
      </c>
      <c r="I1303" s="12" t="s">
        <v>958</v>
      </c>
      <c r="J1303" s="12" t="s">
        <v>931</v>
      </c>
      <c r="K1303" s="12" t="s">
        <v>930</v>
      </c>
      <c r="L1303" s="12" t="s">
        <v>929</v>
      </c>
      <c r="M1303" s="4">
        <v>124013044</v>
      </c>
      <c r="N1303" s="4">
        <v>0</v>
      </c>
      <c r="O1303" s="4">
        <v>124013044</v>
      </c>
      <c r="P1303" s="4">
        <v>0</v>
      </c>
      <c r="Q1303" s="4">
        <v>124013044</v>
      </c>
      <c r="R1303" s="68">
        <f t="shared" si="20"/>
        <v>1</v>
      </c>
      <c r="S1303" s="3" t="s">
        <v>957</v>
      </c>
      <c r="T1303" s="12" t="s">
        <v>5989</v>
      </c>
      <c r="U1303" s="12" t="s">
        <v>956</v>
      </c>
      <c r="V1303" s="12" t="s">
        <v>927</v>
      </c>
      <c r="W1303" s="12" t="s">
        <v>955</v>
      </c>
      <c r="X1303" s="12" t="s">
        <v>954</v>
      </c>
      <c r="Y1303" s="12" t="s">
        <v>925</v>
      </c>
      <c r="Z1303" s="12" t="s">
        <v>953</v>
      </c>
      <c r="AA1303" s="12" t="s">
        <v>952</v>
      </c>
      <c r="AB1303" s="12" t="s">
        <v>936</v>
      </c>
      <c r="AC1303" s="13">
        <v>522</v>
      </c>
      <c r="AD1303" s="12" t="s">
        <v>5206</v>
      </c>
      <c r="AE1303" s="12" t="s">
        <v>6741</v>
      </c>
      <c r="AF1303" s="12" t="s">
        <v>6740</v>
      </c>
      <c r="AG1303" s="12" t="s">
        <v>6739</v>
      </c>
      <c r="AH1303" s="12" t="s">
        <v>6738</v>
      </c>
      <c r="AI1303" s="12" t="s">
        <v>6737</v>
      </c>
      <c r="AJ1303" s="12" t="s">
        <v>950</v>
      </c>
      <c r="AK1303" s="12" t="s">
        <v>6724</v>
      </c>
      <c r="AL1303" s="12" t="s">
        <v>6736</v>
      </c>
    </row>
    <row r="1304" spans="1:38" hidden="1" x14ac:dyDescent="0.25">
      <c r="A1304" s="17">
        <v>800170433</v>
      </c>
      <c r="B1304" s="14">
        <v>100022</v>
      </c>
      <c r="C1304" s="12" t="s">
        <v>6737</v>
      </c>
      <c r="D1304" s="12" t="s">
        <v>6742</v>
      </c>
      <c r="E1304" s="12" t="s">
        <v>934</v>
      </c>
      <c r="F1304" s="3" t="s">
        <v>933</v>
      </c>
      <c r="G1304" s="12" t="s">
        <v>932</v>
      </c>
      <c r="H1304" s="12" t="s">
        <v>973</v>
      </c>
      <c r="I1304" s="12" t="s">
        <v>972</v>
      </c>
      <c r="J1304" s="12" t="s">
        <v>931</v>
      </c>
      <c r="K1304" s="12" t="s">
        <v>930</v>
      </c>
      <c r="L1304" s="12" t="s">
        <v>929</v>
      </c>
      <c r="M1304" s="4">
        <v>9380941</v>
      </c>
      <c r="N1304" s="4">
        <v>0</v>
      </c>
      <c r="O1304" s="4">
        <v>9380941</v>
      </c>
      <c r="P1304" s="4">
        <v>0</v>
      </c>
      <c r="Q1304" s="4">
        <v>9380941</v>
      </c>
      <c r="R1304" s="68">
        <f t="shared" si="20"/>
        <v>1</v>
      </c>
      <c r="S1304" s="3" t="s">
        <v>957</v>
      </c>
      <c r="T1304" s="12" t="s">
        <v>5989</v>
      </c>
      <c r="U1304" s="12" t="s">
        <v>956</v>
      </c>
      <c r="V1304" s="12" t="s">
        <v>927</v>
      </c>
      <c r="W1304" s="12" t="s">
        <v>955</v>
      </c>
      <c r="X1304" s="12" t="s">
        <v>954</v>
      </c>
      <c r="Y1304" s="12" t="s">
        <v>925</v>
      </c>
      <c r="Z1304" s="12" t="s">
        <v>953</v>
      </c>
      <c r="AA1304" s="12" t="s">
        <v>952</v>
      </c>
      <c r="AB1304" s="12" t="s">
        <v>936</v>
      </c>
      <c r="AC1304" s="13">
        <v>522</v>
      </c>
      <c r="AD1304" s="12" t="s">
        <v>5206</v>
      </c>
      <c r="AE1304" s="12" t="s">
        <v>6741</v>
      </c>
      <c r="AF1304" s="12" t="s">
        <v>6740</v>
      </c>
      <c r="AG1304" s="12" t="s">
        <v>6739</v>
      </c>
      <c r="AH1304" s="12" t="s">
        <v>6738</v>
      </c>
      <c r="AI1304" s="12" t="s">
        <v>6737</v>
      </c>
      <c r="AJ1304" s="12" t="s">
        <v>950</v>
      </c>
      <c r="AK1304" s="12" t="s">
        <v>6724</v>
      </c>
      <c r="AL1304" s="12" t="s">
        <v>6736</v>
      </c>
    </row>
    <row r="1305" spans="1:38" hidden="1" x14ac:dyDescent="0.25">
      <c r="A1305" s="17">
        <v>13071583</v>
      </c>
      <c r="B1305" s="14">
        <v>100122</v>
      </c>
      <c r="C1305" s="12" t="s">
        <v>6731</v>
      </c>
      <c r="D1305" s="12" t="s">
        <v>6735</v>
      </c>
      <c r="E1305" s="12" t="s">
        <v>1002</v>
      </c>
      <c r="F1305" s="3" t="s">
        <v>933</v>
      </c>
      <c r="G1305" s="12" t="s">
        <v>932</v>
      </c>
      <c r="H1305" s="12" t="s">
        <v>1141</v>
      </c>
      <c r="I1305" s="12" t="s">
        <v>1140</v>
      </c>
      <c r="J1305" s="12" t="s">
        <v>931</v>
      </c>
      <c r="K1305" s="12" t="s">
        <v>930</v>
      </c>
      <c r="L1305" s="12" t="s">
        <v>929</v>
      </c>
      <c r="M1305" s="4">
        <v>31099017</v>
      </c>
      <c r="N1305" s="4">
        <v>0</v>
      </c>
      <c r="O1305" s="4">
        <v>31099017</v>
      </c>
      <c r="P1305" s="4">
        <v>31099017</v>
      </c>
      <c r="Q1305" s="4">
        <v>0</v>
      </c>
      <c r="R1305" s="68">
        <f t="shared" si="20"/>
        <v>0</v>
      </c>
      <c r="S1305" s="3" t="s">
        <v>928</v>
      </c>
      <c r="T1305" s="12" t="s">
        <v>6734</v>
      </c>
      <c r="U1305" s="12" t="s">
        <v>6733</v>
      </c>
      <c r="V1305" s="12" t="s">
        <v>927</v>
      </c>
      <c r="W1305" s="12" t="s">
        <v>926</v>
      </c>
      <c r="X1305" s="12" t="s">
        <v>6732</v>
      </c>
      <c r="Y1305" s="12" t="s">
        <v>925</v>
      </c>
      <c r="Z1305" s="12" t="s">
        <v>984</v>
      </c>
      <c r="AA1305" s="12" t="s">
        <v>983</v>
      </c>
      <c r="AB1305" s="12" t="s">
        <v>5199</v>
      </c>
      <c r="AC1305" s="13">
        <v>50022</v>
      </c>
      <c r="AD1305" s="12" t="s">
        <v>5202</v>
      </c>
      <c r="AE1305" s="12"/>
      <c r="AF1305" s="12"/>
      <c r="AG1305" s="12"/>
      <c r="AH1305" s="12"/>
      <c r="AI1305" s="12" t="s">
        <v>6731</v>
      </c>
      <c r="AJ1305" s="12" t="s">
        <v>1083</v>
      </c>
      <c r="AK1305" s="12" t="s">
        <v>6730</v>
      </c>
      <c r="AL1305" s="12" t="s">
        <v>6729</v>
      </c>
    </row>
    <row r="1306" spans="1:38" hidden="1" x14ac:dyDescent="0.25">
      <c r="A1306" s="17">
        <v>800170433</v>
      </c>
      <c r="B1306" s="14">
        <v>100222</v>
      </c>
      <c r="C1306" s="12" t="s">
        <v>6712</v>
      </c>
      <c r="D1306" s="12" t="s">
        <v>6728</v>
      </c>
      <c r="E1306" s="12" t="s">
        <v>934</v>
      </c>
      <c r="F1306" s="3" t="s">
        <v>933</v>
      </c>
      <c r="G1306" s="12" t="s">
        <v>932</v>
      </c>
      <c r="H1306" s="12" t="s">
        <v>967</v>
      </c>
      <c r="I1306" s="12" t="s">
        <v>966</v>
      </c>
      <c r="J1306" s="12" t="s">
        <v>931</v>
      </c>
      <c r="K1306" s="12" t="s">
        <v>930</v>
      </c>
      <c r="L1306" s="12" t="s">
        <v>929</v>
      </c>
      <c r="M1306" s="4">
        <v>147348</v>
      </c>
      <c r="N1306" s="4">
        <v>0</v>
      </c>
      <c r="O1306" s="4">
        <v>147348</v>
      </c>
      <c r="P1306" s="4">
        <v>0</v>
      </c>
      <c r="Q1306" s="4">
        <v>147348</v>
      </c>
      <c r="R1306" s="68">
        <f t="shared" si="20"/>
        <v>1</v>
      </c>
      <c r="S1306" s="3" t="s">
        <v>957</v>
      </c>
      <c r="T1306" s="12" t="s">
        <v>5989</v>
      </c>
      <c r="U1306" s="12" t="s">
        <v>956</v>
      </c>
      <c r="V1306" s="12" t="s">
        <v>927</v>
      </c>
      <c r="W1306" s="12" t="s">
        <v>955</v>
      </c>
      <c r="X1306" s="12" t="s">
        <v>954</v>
      </c>
      <c r="Y1306" s="12" t="s">
        <v>925</v>
      </c>
      <c r="Z1306" s="12" t="s">
        <v>953</v>
      </c>
      <c r="AA1306" s="12" t="s">
        <v>952</v>
      </c>
      <c r="AB1306" s="12" t="s">
        <v>936</v>
      </c>
      <c r="AC1306" s="13">
        <v>522</v>
      </c>
      <c r="AD1306" s="12" t="s">
        <v>5198</v>
      </c>
      <c r="AE1306" s="12" t="s">
        <v>6727</v>
      </c>
      <c r="AF1306" s="12" t="s">
        <v>6726</v>
      </c>
      <c r="AG1306" s="12" t="s">
        <v>6725</v>
      </c>
      <c r="AH1306" s="12"/>
      <c r="AI1306" s="12" t="s">
        <v>6712</v>
      </c>
      <c r="AJ1306" s="12" t="s">
        <v>950</v>
      </c>
      <c r="AK1306" s="12" t="s">
        <v>6724</v>
      </c>
      <c r="AL1306" s="12" t="s">
        <v>6723</v>
      </c>
    </row>
    <row r="1307" spans="1:38" hidden="1" x14ac:dyDescent="0.25">
      <c r="A1307" s="17">
        <v>1144100490</v>
      </c>
      <c r="B1307" s="14">
        <v>100322</v>
      </c>
      <c r="C1307" s="12" t="s">
        <v>6712</v>
      </c>
      <c r="D1307" s="12" t="s">
        <v>6722</v>
      </c>
      <c r="E1307" s="12" t="s">
        <v>1002</v>
      </c>
      <c r="F1307" s="3" t="s">
        <v>933</v>
      </c>
      <c r="G1307" s="12" t="s">
        <v>932</v>
      </c>
      <c r="H1307" s="12" t="s">
        <v>949</v>
      </c>
      <c r="I1307" s="12" t="s">
        <v>948</v>
      </c>
      <c r="J1307" s="12" t="s">
        <v>931</v>
      </c>
      <c r="K1307" s="12" t="s">
        <v>930</v>
      </c>
      <c r="L1307" s="12" t="s">
        <v>929</v>
      </c>
      <c r="M1307" s="4">
        <v>14824858</v>
      </c>
      <c r="N1307" s="4">
        <v>0</v>
      </c>
      <c r="O1307" s="4">
        <v>14824858</v>
      </c>
      <c r="P1307" s="4">
        <v>14824858</v>
      </c>
      <c r="Q1307" s="4">
        <v>0</v>
      </c>
      <c r="R1307" s="68">
        <f t="shared" si="20"/>
        <v>0</v>
      </c>
      <c r="S1307" s="3" t="s">
        <v>928</v>
      </c>
      <c r="T1307" s="12" t="s">
        <v>6721</v>
      </c>
      <c r="U1307" s="12" t="s">
        <v>6720</v>
      </c>
      <c r="V1307" s="12" t="s">
        <v>927</v>
      </c>
      <c r="W1307" s="12" t="s">
        <v>926</v>
      </c>
      <c r="X1307" s="12" t="s">
        <v>6719</v>
      </c>
      <c r="Y1307" s="12" t="s">
        <v>925</v>
      </c>
      <c r="Z1307" s="12" t="s">
        <v>979</v>
      </c>
      <c r="AA1307" s="12" t="s">
        <v>978</v>
      </c>
      <c r="AB1307" s="12" t="s">
        <v>2269</v>
      </c>
      <c r="AC1307" s="13">
        <v>11522</v>
      </c>
      <c r="AD1307" s="12" t="s">
        <v>5194</v>
      </c>
      <c r="AE1307" s="12"/>
      <c r="AF1307" s="12"/>
      <c r="AG1307" s="12"/>
      <c r="AH1307" s="12"/>
      <c r="AI1307" s="12" t="s">
        <v>6712</v>
      </c>
      <c r="AJ1307" s="12" t="s">
        <v>1083</v>
      </c>
      <c r="AK1307" s="12" t="s">
        <v>2267</v>
      </c>
      <c r="AL1307" s="12" t="s">
        <v>6718</v>
      </c>
    </row>
    <row r="1308" spans="1:38" hidden="1" x14ac:dyDescent="0.25">
      <c r="A1308" s="17">
        <v>860009578</v>
      </c>
      <c r="B1308" s="14">
        <v>100422</v>
      </c>
      <c r="C1308" s="12" t="s">
        <v>6712</v>
      </c>
      <c r="D1308" s="12" t="s">
        <v>6717</v>
      </c>
      <c r="E1308" s="12" t="s">
        <v>934</v>
      </c>
      <c r="F1308" s="3" t="s">
        <v>933</v>
      </c>
      <c r="G1308" s="12" t="s">
        <v>932</v>
      </c>
      <c r="H1308" s="12" t="s">
        <v>3231</v>
      </c>
      <c r="I1308" s="12" t="s">
        <v>3230</v>
      </c>
      <c r="J1308" s="12" t="s">
        <v>931</v>
      </c>
      <c r="K1308" s="12" t="s">
        <v>930</v>
      </c>
      <c r="L1308" s="12" t="s">
        <v>929</v>
      </c>
      <c r="M1308" s="4">
        <v>3902000</v>
      </c>
      <c r="N1308" s="4">
        <v>0</v>
      </c>
      <c r="O1308" s="4">
        <v>3902000</v>
      </c>
      <c r="P1308" s="4">
        <v>0</v>
      </c>
      <c r="Q1308" s="4">
        <v>3902000</v>
      </c>
      <c r="R1308" s="68">
        <f t="shared" si="20"/>
        <v>1</v>
      </c>
      <c r="S1308" s="3" t="s">
        <v>957</v>
      </c>
      <c r="T1308" s="12" t="s">
        <v>6716</v>
      </c>
      <c r="U1308" s="12" t="s">
        <v>854</v>
      </c>
      <c r="V1308" s="12" t="s">
        <v>927</v>
      </c>
      <c r="W1308" s="12" t="s">
        <v>926</v>
      </c>
      <c r="X1308" s="12" t="s">
        <v>5335</v>
      </c>
      <c r="Y1308" s="12" t="s">
        <v>925</v>
      </c>
      <c r="Z1308" s="12" t="s">
        <v>984</v>
      </c>
      <c r="AA1308" s="12" t="s">
        <v>983</v>
      </c>
      <c r="AB1308" s="12" t="s">
        <v>5236</v>
      </c>
      <c r="AC1308" s="13">
        <v>49222</v>
      </c>
      <c r="AD1308" s="12" t="s">
        <v>5189</v>
      </c>
      <c r="AE1308" s="12" t="s">
        <v>6715</v>
      </c>
      <c r="AF1308" s="12" t="s">
        <v>6714</v>
      </c>
      <c r="AG1308" s="12" t="s">
        <v>6713</v>
      </c>
      <c r="AH1308" s="12"/>
      <c r="AI1308" s="12" t="s">
        <v>6712</v>
      </c>
      <c r="AJ1308" s="12" t="s">
        <v>943</v>
      </c>
      <c r="AK1308" s="12" t="s">
        <v>6711</v>
      </c>
      <c r="AL1308" s="12" t="s">
        <v>6710</v>
      </c>
    </row>
    <row r="1309" spans="1:38" hidden="1" x14ac:dyDescent="0.25">
      <c r="A1309" s="17">
        <v>860011153</v>
      </c>
      <c r="B1309" s="14">
        <v>100522</v>
      </c>
      <c r="C1309" s="12" t="s">
        <v>6700</v>
      </c>
      <c r="D1309" s="12" t="s">
        <v>6709</v>
      </c>
      <c r="E1309" s="12" t="s">
        <v>934</v>
      </c>
      <c r="F1309" s="3" t="s">
        <v>933</v>
      </c>
      <c r="G1309" s="12" t="s">
        <v>932</v>
      </c>
      <c r="H1309" s="12" t="s">
        <v>3231</v>
      </c>
      <c r="I1309" s="12" t="s">
        <v>3230</v>
      </c>
      <c r="J1309" s="12" t="s">
        <v>931</v>
      </c>
      <c r="K1309" s="12" t="s">
        <v>930</v>
      </c>
      <c r="L1309" s="12" t="s">
        <v>929</v>
      </c>
      <c r="M1309" s="4">
        <v>42400</v>
      </c>
      <c r="N1309" s="4">
        <v>0</v>
      </c>
      <c r="O1309" s="4">
        <v>42400</v>
      </c>
      <c r="P1309" s="4">
        <v>0</v>
      </c>
      <c r="Q1309" s="4">
        <v>42400</v>
      </c>
      <c r="R1309" s="68">
        <f t="shared" si="20"/>
        <v>1</v>
      </c>
      <c r="S1309" s="3" t="s">
        <v>957</v>
      </c>
      <c r="T1309" s="12" t="s">
        <v>6178</v>
      </c>
      <c r="U1309" s="12" t="s">
        <v>3556</v>
      </c>
      <c r="V1309" s="12" t="s">
        <v>3555</v>
      </c>
      <c r="W1309" s="18"/>
      <c r="X1309" s="18"/>
      <c r="Y1309" s="18"/>
      <c r="Z1309" s="18"/>
      <c r="AA1309" s="18"/>
      <c r="AB1309" s="12" t="s">
        <v>3229</v>
      </c>
      <c r="AC1309" s="13">
        <v>37622</v>
      </c>
      <c r="AD1309" s="12" t="s">
        <v>5185</v>
      </c>
      <c r="AE1309" s="12" t="s">
        <v>6708</v>
      </c>
      <c r="AF1309" s="12" t="s">
        <v>6707</v>
      </c>
      <c r="AG1309" s="12" t="s">
        <v>6706</v>
      </c>
      <c r="AH1309" s="12"/>
      <c r="AI1309" s="12" t="s">
        <v>6700</v>
      </c>
      <c r="AJ1309" s="12" t="s">
        <v>950</v>
      </c>
      <c r="AK1309" s="12" t="s">
        <v>6699</v>
      </c>
      <c r="AL1309" s="12" t="s">
        <v>6705</v>
      </c>
    </row>
    <row r="1310" spans="1:38" hidden="1" x14ac:dyDescent="0.25">
      <c r="A1310" s="17">
        <v>800170433</v>
      </c>
      <c r="B1310" s="14">
        <v>100622</v>
      </c>
      <c r="C1310" s="12" t="s">
        <v>6700</v>
      </c>
      <c r="D1310" s="12" t="s">
        <v>6704</v>
      </c>
      <c r="E1310" s="12" t="s">
        <v>934</v>
      </c>
      <c r="F1310" s="3" t="s">
        <v>933</v>
      </c>
      <c r="G1310" s="12" t="s">
        <v>932</v>
      </c>
      <c r="H1310" s="12" t="s">
        <v>3231</v>
      </c>
      <c r="I1310" s="12" t="s">
        <v>3230</v>
      </c>
      <c r="J1310" s="12" t="s">
        <v>931</v>
      </c>
      <c r="K1310" s="12" t="s">
        <v>930</v>
      </c>
      <c r="L1310" s="12" t="s">
        <v>929</v>
      </c>
      <c r="M1310" s="4">
        <v>169.6</v>
      </c>
      <c r="N1310" s="4">
        <v>0</v>
      </c>
      <c r="O1310" s="4">
        <v>169.6</v>
      </c>
      <c r="P1310" s="4">
        <v>0</v>
      </c>
      <c r="Q1310" s="4">
        <v>169.6</v>
      </c>
      <c r="R1310" s="68">
        <f t="shared" si="20"/>
        <v>1</v>
      </c>
      <c r="S1310" s="3" t="s">
        <v>957</v>
      </c>
      <c r="T1310" s="12" t="s">
        <v>5989</v>
      </c>
      <c r="U1310" s="12" t="s">
        <v>956</v>
      </c>
      <c r="V1310" s="12" t="s">
        <v>927</v>
      </c>
      <c r="W1310" s="12" t="s">
        <v>955</v>
      </c>
      <c r="X1310" s="12" t="s">
        <v>954</v>
      </c>
      <c r="Y1310" s="12" t="s">
        <v>925</v>
      </c>
      <c r="Z1310" s="12" t="s">
        <v>953</v>
      </c>
      <c r="AA1310" s="12" t="s">
        <v>952</v>
      </c>
      <c r="AB1310" s="12" t="s">
        <v>3229</v>
      </c>
      <c r="AC1310" s="13">
        <v>37622</v>
      </c>
      <c r="AD1310" s="12" t="s">
        <v>5181</v>
      </c>
      <c r="AE1310" s="12" t="s">
        <v>6703</v>
      </c>
      <c r="AF1310" s="12" t="s">
        <v>6702</v>
      </c>
      <c r="AG1310" s="12" t="s">
        <v>6701</v>
      </c>
      <c r="AH1310" s="12"/>
      <c r="AI1310" s="12" t="s">
        <v>6700</v>
      </c>
      <c r="AJ1310" s="12" t="s">
        <v>950</v>
      </c>
      <c r="AK1310" s="12" t="s">
        <v>6699</v>
      </c>
      <c r="AL1310" s="12" t="s">
        <v>6698</v>
      </c>
    </row>
    <row r="1311" spans="1:38" hidden="1" x14ac:dyDescent="0.25">
      <c r="A1311" s="17">
        <v>80097502</v>
      </c>
      <c r="B1311" s="14">
        <v>100722</v>
      </c>
      <c r="C1311" s="12" t="s">
        <v>6674</v>
      </c>
      <c r="D1311" s="12" t="s">
        <v>6697</v>
      </c>
      <c r="E1311" s="12" t="s">
        <v>1002</v>
      </c>
      <c r="F1311" s="3" t="s">
        <v>933</v>
      </c>
      <c r="G1311" s="12" t="s">
        <v>932</v>
      </c>
      <c r="H1311" s="12" t="s">
        <v>1141</v>
      </c>
      <c r="I1311" s="12" t="s">
        <v>1140</v>
      </c>
      <c r="J1311" s="12" t="s">
        <v>931</v>
      </c>
      <c r="K1311" s="12" t="s">
        <v>930</v>
      </c>
      <c r="L1311" s="12" t="s">
        <v>929</v>
      </c>
      <c r="M1311" s="4">
        <v>29884211</v>
      </c>
      <c r="N1311" s="4">
        <v>0</v>
      </c>
      <c r="O1311" s="4">
        <v>29884211</v>
      </c>
      <c r="P1311" s="4">
        <v>29884211</v>
      </c>
      <c r="Q1311" s="4">
        <v>0</v>
      </c>
      <c r="R1311" s="68">
        <f t="shared" si="20"/>
        <v>0</v>
      </c>
      <c r="S1311" s="3" t="s">
        <v>928</v>
      </c>
      <c r="T1311" s="12" t="s">
        <v>6696</v>
      </c>
      <c r="U1311" s="12" t="s">
        <v>6695</v>
      </c>
      <c r="V1311" s="12" t="s">
        <v>927</v>
      </c>
      <c r="W1311" s="12" t="s">
        <v>926</v>
      </c>
      <c r="X1311" s="12" t="s">
        <v>6694</v>
      </c>
      <c r="Y1311" s="12" t="s">
        <v>925</v>
      </c>
      <c r="Z1311" s="12" t="s">
        <v>1015</v>
      </c>
      <c r="AA1311" s="12" t="s">
        <v>1014</v>
      </c>
      <c r="AB1311" s="12" t="s">
        <v>5203</v>
      </c>
      <c r="AC1311" s="13">
        <v>49922</v>
      </c>
      <c r="AD1311" s="12" t="s">
        <v>5177</v>
      </c>
      <c r="AE1311" s="12"/>
      <c r="AF1311" s="12"/>
      <c r="AG1311" s="12"/>
      <c r="AH1311" s="12"/>
      <c r="AI1311" s="12" t="s">
        <v>6674</v>
      </c>
      <c r="AJ1311" s="12" t="s">
        <v>1083</v>
      </c>
      <c r="AK1311" s="12" t="s">
        <v>6693</v>
      </c>
      <c r="AL1311" s="12" t="s">
        <v>6692</v>
      </c>
    </row>
    <row r="1312" spans="1:38" hidden="1" x14ac:dyDescent="0.25">
      <c r="A1312" s="17">
        <v>64547429</v>
      </c>
      <c r="B1312" s="14">
        <v>101022</v>
      </c>
      <c r="C1312" s="12" t="s">
        <v>6674</v>
      </c>
      <c r="D1312" s="12" t="s">
        <v>6691</v>
      </c>
      <c r="E1312" s="12" t="s">
        <v>934</v>
      </c>
      <c r="F1312" s="3" t="s">
        <v>933</v>
      </c>
      <c r="G1312" s="12" t="s">
        <v>932</v>
      </c>
      <c r="H1312" s="12" t="s">
        <v>3193</v>
      </c>
      <c r="I1312" s="12" t="s">
        <v>3192</v>
      </c>
      <c r="J1312" s="12" t="s">
        <v>931</v>
      </c>
      <c r="K1312" s="12" t="s">
        <v>930</v>
      </c>
      <c r="L1312" s="12" t="s">
        <v>929</v>
      </c>
      <c r="M1312" s="4">
        <v>402031</v>
      </c>
      <c r="N1312" s="4">
        <v>0</v>
      </c>
      <c r="O1312" s="4">
        <v>402031</v>
      </c>
      <c r="P1312" s="4">
        <v>0</v>
      </c>
      <c r="Q1312" s="4">
        <v>402031</v>
      </c>
      <c r="R1312" s="68">
        <f t="shared" si="20"/>
        <v>1</v>
      </c>
      <c r="S1312" s="3" t="s">
        <v>928</v>
      </c>
      <c r="T1312" s="12" t="s">
        <v>6685</v>
      </c>
      <c r="U1312" s="12" t="s">
        <v>6684</v>
      </c>
      <c r="V1312" s="12" t="s">
        <v>927</v>
      </c>
      <c r="W1312" s="12" t="s">
        <v>926</v>
      </c>
      <c r="X1312" s="12" t="s">
        <v>6683</v>
      </c>
      <c r="Y1312" s="12" t="s">
        <v>925</v>
      </c>
      <c r="Z1312" s="12" t="s">
        <v>924</v>
      </c>
      <c r="AA1312" s="12" t="s">
        <v>923</v>
      </c>
      <c r="AB1312" s="12" t="s">
        <v>5249</v>
      </c>
      <c r="AC1312" s="13">
        <v>49022</v>
      </c>
      <c r="AD1312" s="12" t="s">
        <v>5165</v>
      </c>
      <c r="AE1312" s="12" t="s">
        <v>6690</v>
      </c>
      <c r="AF1312" s="12" t="s">
        <v>6689</v>
      </c>
      <c r="AG1312" s="12" t="s">
        <v>6688</v>
      </c>
      <c r="AH1312" s="12" t="s">
        <v>2262</v>
      </c>
      <c r="AI1312" s="12" t="s">
        <v>6674</v>
      </c>
      <c r="AJ1312" s="12" t="s">
        <v>950</v>
      </c>
      <c r="AK1312" s="12" t="s">
        <v>6673</v>
      </c>
      <c r="AL1312" s="12" t="s">
        <v>6687</v>
      </c>
    </row>
    <row r="1313" spans="1:38" hidden="1" x14ac:dyDescent="0.25">
      <c r="A1313" s="17">
        <v>64547429</v>
      </c>
      <c r="B1313" s="14">
        <v>101022</v>
      </c>
      <c r="C1313" s="12" t="s">
        <v>6674</v>
      </c>
      <c r="D1313" s="12" t="s">
        <v>6691</v>
      </c>
      <c r="E1313" s="12" t="s">
        <v>934</v>
      </c>
      <c r="F1313" s="3" t="s">
        <v>933</v>
      </c>
      <c r="G1313" s="12" t="s">
        <v>932</v>
      </c>
      <c r="H1313" s="12" t="s">
        <v>963</v>
      </c>
      <c r="I1313" s="12" t="s">
        <v>962</v>
      </c>
      <c r="J1313" s="12" t="s">
        <v>931</v>
      </c>
      <c r="K1313" s="12" t="s">
        <v>930</v>
      </c>
      <c r="L1313" s="12" t="s">
        <v>929</v>
      </c>
      <c r="M1313" s="4">
        <v>714238</v>
      </c>
      <c r="N1313" s="4">
        <v>0</v>
      </c>
      <c r="O1313" s="4">
        <v>714238</v>
      </c>
      <c r="P1313" s="4">
        <v>0</v>
      </c>
      <c r="Q1313" s="4">
        <v>714238</v>
      </c>
      <c r="R1313" s="68">
        <f t="shared" si="20"/>
        <v>1</v>
      </c>
      <c r="S1313" s="3" t="s">
        <v>928</v>
      </c>
      <c r="T1313" s="12" t="s">
        <v>6685</v>
      </c>
      <c r="U1313" s="12" t="s">
        <v>6684</v>
      </c>
      <c r="V1313" s="12" t="s">
        <v>927</v>
      </c>
      <c r="W1313" s="12" t="s">
        <v>926</v>
      </c>
      <c r="X1313" s="12" t="s">
        <v>6683</v>
      </c>
      <c r="Y1313" s="12" t="s">
        <v>925</v>
      </c>
      <c r="Z1313" s="12" t="s">
        <v>924</v>
      </c>
      <c r="AA1313" s="12" t="s">
        <v>923</v>
      </c>
      <c r="AB1313" s="12" t="s">
        <v>5249</v>
      </c>
      <c r="AC1313" s="13">
        <v>49022</v>
      </c>
      <c r="AD1313" s="12" t="s">
        <v>5165</v>
      </c>
      <c r="AE1313" s="12" t="s">
        <v>6690</v>
      </c>
      <c r="AF1313" s="12" t="s">
        <v>6689</v>
      </c>
      <c r="AG1313" s="12" t="s">
        <v>6688</v>
      </c>
      <c r="AH1313" s="12" t="s">
        <v>2262</v>
      </c>
      <c r="AI1313" s="12" t="s">
        <v>6674</v>
      </c>
      <c r="AJ1313" s="12" t="s">
        <v>950</v>
      </c>
      <c r="AK1313" s="12" t="s">
        <v>6673</v>
      </c>
      <c r="AL1313" s="12" t="s">
        <v>6687</v>
      </c>
    </row>
    <row r="1314" spans="1:38" hidden="1" x14ac:dyDescent="0.25">
      <c r="A1314" s="17">
        <v>64547429</v>
      </c>
      <c r="B1314" s="14">
        <v>101022</v>
      </c>
      <c r="C1314" s="12" t="s">
        <v>6674</v>
      </c>
      <c r="D1314" s="12" t="s">
        <v>6691</v>
      </c>
      <c r="E1314" s="12" t="s">
        <v>934</v>
      </c>
      <c r="F1314" s="3" t="s">
        <v>933</v>
      </c>
      <c r="G1314" s="12" t="s">
        <v>932</v>
      </c>
      <c r="H1314" s="12" t="s">
        <v>3191</v>
      </c>
      <c r="I1314" s="12" t="s">
        <v>3190</v>
      </c>
      <c r="J1314" s="12" t="s">
        <v>931</v>
      </c>
      <c r="K1314" s="12" t="s">
        <v>930</v>
      </c>
      <c r="L1314" s="12" t="s">
        <v>929</v>
      </c>
      <c r="M1314" s="4">
        <v>236402</v>
      </c>
      <c r="N1314" s="4">
        <v>0</v>
      </c>
      <c r="O1314" s="4">
        <v>236402</v>
      </c>
      <c r="P1314" s="4">
        <v>0</v>
      </c>
      <c r="Q1314" s="4">
        <v>236402</v>
      </c>
      <c r="R1314" s="68">
        <f t="shared" si="20"/>
        <v>1</v>
      </c>
      <c r="S1314" s="3" t="s">
        <v>928</v>
      </c>
      <c r="T1314" s="12" t="s">
        <v>6685</v>
      </c>
      <c r="U1314" s="12" t="s">
        <v>6684</v>
      </c>
      <c r="V1314" s="12" t="s">
        <v>927</v>
      </c>
      <c r="W1314" s="12" t="s">
        <v>926</v>
      </c>
      <c r="X1314" s="12" t="s">
        <v>6683</v>
      </c>
      <c r="Y1314" s="12" t="s">
        <v>925</v>
      </c>
      <c r="Z1314" s="12" t="s">
        <v>924</v>
      </c>
      <c r="AA1314" s="12" t="s">
        <v>923</v>
      </c>
      <c r="AB1314" s="12" t="s">
        <v>5249</v>
      </c>
      <c r="AC1314" s="13">
        <v>49022</v>
      </c>
      <c r="AD1314" s="12" t="s">
        <v>5165</v>
      </c>
      <c r="AE1314" s="12" t="s">
        <v>6690</v>
      </c>
      <c r="AF1314" s="12" t="s">
        <v>6689</v>
      </c>
      <c r="AG1314" s="12" t="s">
        <v>6688</v>
      </c>
      <c r="AH1314" s="12" t="s">
        <v>2262</v>
      </c>
      <c r="AI1314" s="12" t="s">
        <v>6674</v>
      </c>
      <c r="AJ1314" s="12" t="s">
        <v>950</v>
      </c>
      <c r="AK1314" s="12" t="s">
        <v>6673</v>
      </c>
      <c r="AL1314" s="12" t="s">
        <v>6687</v>
      </c>
    </row>
    <row r="1315" spans="1:38" hidden="1" x14ac:dyDescent="0.25">
      <c r="A1315" s="17">
        <v>64547429</v>
      </c>
      <c r="B1315" s="14">
        <v>101022</v>
      </c>
      <c r="C1315" s="12" t="s">
        <v>6674</v>
      </c>
      <c r="D1315" s="12" t="s">
        <v>6691</v>
      </c>
      <c r="E1315" s="12" t="s">
        <v>934</v>
      </c>
      <c r="F1315" s="3" t="s">
        <v>933</v>
      </c>
      <c r="G1315" s="12" t="s">
        <v>932</v>
      </c>
      <c r="H1315" s="12" t="s">
        <v>971</v>
      </c>
      <c r="I1315" s="12" t="s">
        <v>970</v>
      </c>
      <c r="J1315" s="12" t="s">
        <v>931</v>
      </c>
      <c r="K1315" s="12" t="s">
        <v>930</v>
      </c>
      <c r="L1315" s="12" t="s">
        <v>929</v>
      </c>
      <c r="M1315" s="4">
        <v>941899</v>
      </c>
      <c r="N1315" s="4">
        <v>-406699</v>
      </c>
      <c r="O1315" s="4">
        <v>535200</v>
      </c>
      <c r="P1315" s="4">
        <v>0</v>
      </c>
      <c r="Q1315" s="4">
        <v>535200</v>
      </c>
      <c r="R1315" s="68">
        <f t="shared" si="20"/>
        <v>1</v>
      </c>
      <c r="S1315" s="3" t="s">
        <v>928</v>
      </c>
      <c r="T1315" s="12" t="s">
        <v>6685</v>
      </c>
      <c r="U1315" s="12" t="s">
        <v>6684</v>
      </c>
      <c r="V1315" s="12" t="s">
        <v>927</v>
      </c>
      <c r="W1315" s="12" t="s">
        <v>926</v>
      </c>
      <c r="X1315" s="12" t="s">
        <v>6683</v>
      </c>
      <c r="Y1315" s="12" t="s">
        <v>925</v>
      </c>
      <c r="Z1315" s="12" t="s">
        <v>924</v>
      </c>
      <c r="AA1315" s="12" t="s">
        <v>923</v>
      </c>
      <c r="AB1315" s="12" t="s">
        <v>5249</v>
      </c>
      <c r="AC1315" s="13">
        <v>49022</v>
      </c>
      <c r="AD1315" s="12" t="s">
        <v>5165</v>
      </c>
      <c r="AE1315" s="12" t="s">
        <v>6690</v>
      </c>
      <c r="AF1315" s="12" t="s">
        <v>6689</v>
      </c>
      <c r="AG1315" s="12" t="s">
        <v>6688</v>
      </c>
      <c r="AH1315" s="12" t="s">
        <v>2262</v>
      </c>
      <c r="AI1315" s="12" t="s">
        <v>6674</v>
      </c>
      <c r="AJ1315" s="12" t="s">
        <v>950</v>
      </c>
      <c r="AK1315" s="12" t="s">
        <v>6673</v>
      </c>
      <c r="AL1315" s="12" t="s">
        <v>6687</v>
      </c>
    </row>
    <row r="1316" spans="1:38" hidden="1" x14ac:dyDescent="0.25">
      <c r="A1316" s="17">
        <v>64547429</v>
      </c>
      <c r="B1316" s="14">
        <v>101122</v>
      </c>
      <c r="C1316" s="12" t="s">
        <v>6674</v>
      </c>
      <c r="D1316" s="12" t="s">
        <v>6686</v>
      </c>
      <c r="E1316" s="12" t="s">
        <v>934</v>
      </c>
      <c r="F1316" s="3" t="s">
        <v>933</v>
      </c>
      <c r="G1316" s="12" t="s">
        <v>932</v>
      </c>
      <c r="H1316" s="12" t="s">
        <v>940</v>
      </c>
      <c r="I1316" s="12" t="s">
        <v>939</v>
      </c>
      <c r="J1316" s="12" t="s">
        <v>931</v>
      </c>
      <c r="K1316" s="12" t="s">
        <v>930</v>
      </c>
      <c r="L1316" s="12" t="s">
        <v>929</v>
      </c>
      <c r="M1316" s="4">
        <v>3684799</v>
      </c>
      <c r="N1316" s="4">
        <v>-535200</v>
      </c>
      <c r="O1316" s="4">
        <v>3149599</v>
      </c>
      <c r="P1316" s="4">
        <v>0</v>
      </c>
      <c r="Q1316" s="4">
        <v>3149599</v>
      </c>
      <c r="R1316" s="68">
        <f t="shared" si="20"/>
        <v>1</v>
      </c>
      <c r="S1316" s="3" t="s">
        <v>928</v>
      </c>
      <c r="T1316" s="12" t="s">
        <v>6685</v>
      </c>
      <c r="U1316" s="12" t="s">
        <v>6684</v>
      </c>
      <c r="V1316" s="12" t="s">
        <v>927</v>
      </c>
      <c r="W1316" s="12" t="s">
        <v>926</v>
      </c>
      <c r="X1316" s="12" t="s">
        <v>6683</v>
      </c>
      <c r="Y1316" s="12" t="s">
        <v>925</v>
      </c>
      <c r="Z1316" s="12" t="s">
        <v>924</v>
      </c>
      <c r="AA1316" s="12" t="s">
        <v>923</v>
      </c>
      <c r="AB1316" s="12" t="s">
        <v>936</v>
      </c>
      <c r="AC1316" s="13">
        <v>522</v>
      </c>
      <c r="AD1316" s="12" t="s">
        <v>5161</v>
      </c>
      <c r="AE1316" s="12" t="s">
        <v>6682</v>
      </c>
      <c r="AF1316" s="12" t="s">
        <v>6681</v>
      </c>
      <c r="AG1316" s="12" t="s">
        <v>6680</v>
      </c>
      <c r="AH1316" s="12" t="s">
        <v>2044</v>
      </c>
      <c r="AI1316" s="12" t="s">
        <v>6674</v>
      </c>
      <c r="AJ1316" s="12" t="s">
        <v>950</v>
      </c>
      <c r="AK1316" s="12" t="s">
        <v>6673</v>
      </c>
      <c r="AL1316" s="12" t="s">
        <v>6679</v>
      </c>
    </row>
    <row r="1317" spans="1:38" hidden="1" x14ac:dyDescent="0.25">
      <c r="A1317" s="17">
        <v>64547429</v>
      </c>
      <c r="B1317" s="14">
        <v>101122</v>
      </c>
      <c r="C1317" s="12" t="s">
        <v>6674</v>
      </c>
      <c r="D1317" s="12" t="s">
        <v>6686</v>
      </c>
      <c r="E1317" s="12" t="s">
        <v>934</v>
      </c>
      <c r="F1317" s="3" t="s">
        <v>933</v>
      </c>
      <c r="G1317" s="12" t="s">
        <v>932</v>
      </c>
      <c r="H1317" s="12" t="s">
        <v>3188</v>
      </c>
      <c r="I1317" s="12" t="s">
        <v>3187</v>
      </c>
      <c r="J1317" s="12" t="s">
        <v>931</v>
      </c>
      <c r="K1317" s="12" t="s">
        <v>930</v>
      </c>
      <c r="L1317" s="12" t="s">
        <v>929</v>
      </c>
      <c r="M1317" s="4">
        <v>5055887</v>
      </c>
      <c r="N1317" s="4">
        <v>0</v>
      </c>
      <c r="O1317" s="4">
        <v>5055887</v>
      </c>
      <c r="P1317" s="4">
        <v>0</v>
      </c>
      <c r="Q1317" s="4">
        <v>5055887</v>
      </c>
      <c r="R1317" s="68">
        <f t="shared" si="20"/>
        <v>1</v>
      </c>
      <c r="S1317" s="3" t="s">
        <v>928</v>
      </c>
      <c r="T1317" s="12" t="s">
        <v>6685</v>
      </c>
      <c r="U1317" s="12" t="s">
        <v>6684</v>
      </c>
      <c r="V1317" s="12" t="s">
        <v>927</v>
      </c>
      <c r="W1317" s="12" t="s">
        <v>926</v>
      </c>
      <c r="X1317" s="12" t="s">
        <v>6683</v>
      </c>
      <c r="Y1317" s="12" t="s">
        <v>925</v>
      </c>
      <c r="Z1317" s="12" t="s">
        <v>924</v>
      </c>
      <c r="AA1317" s="12" t="s">
        <v>923</v>
      </c>
      <c r="AB1317" s="12" t="s">
        <v>936</v>
      </c>
      <c r="AC1317" s="13">
        <v>522</v>
      </c>
      <c r="AD1317" s="12" t="s">
        <v>5161</v>
      </c>
      <c r="AE1317" s="12" t="s">
        <v>6682</v>
      </c>
      <c r="AF1317" s="12" t="s">
        <v>6681</v>
      </c>
      <c r="AG1317" s="12" t="s">
        <v>6680</v>
      </c>
      <c r="AH1317" s="12" t="s">
        <v>2044</v>
      </c>
      <c r="AI1317" s="12" t="s">
        <v>6674</v>
      </c>
      <c r="AJ1317" s="12" t="s">
        <v>950</v>
      </c>
      <c r="AK1317" s="12" t="s">
        <v>6673</v>
      </c>
      <c r="AL1317" s="12" t="s">
        <v>6679</v>
      </c>
    </row>
    <row r="1318" spans="1:38" hidden="1" x14ac:dyDescent="0.25">
      <c r="A1318" s="17">
        <v>64547429</v>
      </c>
      <c r="B1318" s="14">
        <v>101122</v>
      </c>
      <c r="C1318" s="12" t="s">
        <v>6674</v>
      </c>
      <c r="D1318" s="12" t="s">
        <v>6686</v>
      </c>
      <c r="E1318" s="12" t="s">
        <v>934</v>
      </c>
      <c r="F1318" s="3" t="s">
        <v>933</v>
      </c>
      <c r="G1318" s="12" t="s">
        <v>932</v>
      </c>
      <c r="H1318" s="12" t="s">
        <v>938</v>
      </c>
      <c r="I1318" s="12" t="s">
        <v>937</v>
      </c>
      <c r="J1318" s="12" t="s">
        <v>931</v>
      </c>
      <c r="K1318" s="12" t="s">
        <v>930</v>
      </c>
      <c r="L1318" s="12" t="s">
        <v>929</v>
      </c>
      <c r="M1318" s="4">
        <v>449996</v>
      </c>
      <c r="N1318" s="4">
        <v>0</v>
      </c>
      <c r="O1318" s="4">
        <v>449996</v>
      </c>
      <c r="P1318" s="4">
        <v>0</v>
      </c>
      <c r="Q1318" s="4">
        <v>449996</v>
      </c>
      <c r="R1318" s="68">
        <f t="shared" si="20"/>
        <v>1</v>
      </c>
      <c r="S1318" s="3" t="s">
        <v>928</v>
      </c>
      <c r="T1318" s="12" t="s">
        <v>6685</v>
      </c>
      <c r="U1318" s="12" t="s">
        <v>6684</v>
      </c>
      <c r="V1318" s="12" t="s">
        <v>927</v>
      </c>
      <c r="W1318" s="12" t="s">
        <v>926</v>
      </c>
      <c r="X1318" s="12" t="s">
        <v>6683</v>
      </c>
      <c r="Y1318" s="12" t="s">
        <v>925</v>
      </c>
      <c r="Z1318" s="12" t="s">
        <v>924</v>
      </c>
      <c r="AA1318" s="12" t="s">
        <v>923</v>
      </c>
      <c r="AB1318" s="12" t="s">
        <v>936</v>
      </c>
      <c r="AC1318" s="13">
        <v>522</v>
      </c>
      <c r="AD1318" s="12" t="s">
        <v>5161</v>
      </c>
      <c r="AE1318" s="12" t="s">
        <v>6682</v>
      </c>
      <c r="AF1318" s="12" t="s">
        <v>6681</v>
      </c>
      <c r="AG1318" s="12" t="s">
        <v>6680</v>
      </c>
      <c r="AH1318" s="12" t="s">
        <v>2044</v>
      </c>
      <c r="AI1318" s="12" t="s">
        <v>6674</v>
      </c>
      <c r="AJ1318" s="12" t="s">
        <v>950</v>
      </c>
      <c r="AK1318" s="12" t="s">
        <v>6673</v>
      </c>
      <c r="AL1318" s="12" t="s">
        <v>6679</v>
      </c>
    </row>
    <row r="1319" spans="1:38" hidden="1" x14ac:dyDescent="0.25">
      <c r="A1319" s="17">
        <v>899999284</v>
      </c>
      <c r="B1319" s="14">
        <v>101222</v>
      </c>
      <c r="C1319" s="12" t="s">
        <v>6674</v>
      </c>
      <c r="D1319" s="12" t="s">
        <v>6678</v>
      </c>
      <c r="E1319" s="12" t="s">
        <v>934</v>
      </c>
      <c r="F1319" s="3" t="s">
        <v>933</v>
      </c>
      <c r="G1319" s="12" t="s">
        <v>932</v>
      </c>
      <c r="H1319" s="12" t="s">
        <v>3607</v>
      </c>
      <c r="I1319" s="12" t="s">
        <v>3606</v>
      </c>
      <c r="J1319" s="12" t="s">
        <v>931</v>
      </c>
      <c r="K1319" s="12" t="s">
        <v>930</v>
      </c>
      <c r="L1319" s="12" t="s">
        <v>929</v>
      </c>
      <c r="M1319" s="4">
        <v>210491</v>
      </c>
      <c r="N1319" s="4">
        <v>0</v>
      </c>
      <c r="O1319" s="4">
        <v>210491</v>
      </c>
      <c r="P1319" s="4">
        <v>0</v>
      </c>
      <c r="Q1319" s="4">
        <v>210491</v>
      </c>
      <c r="R1319" s="68">
        <f t="shared" si="20"/>
        <v>1</v>
      </c>
      <c r="S1319" s="3" t="s">
        <v>957</v>
      </c>
      <c r="T1319" s="12" t="s">
        <v>6213</v>
      </c>
      <c r="U1319" s="12" t="s">
        <v>3247</v>
      </c>
      <c r="V1319" s="12" t="s">
        <v>927</v>
      </c>
      <c r="W1319" s="12" t="s">
        <v>955</v>
      </c>
      <c r="X1319" s="12" t="s">
        <v>3246</v>
      </c>
      <c r="Y1319" s="12" t="s">
        <v>925</v>
      </c>
      <c r="Z1319" s="12" t="s">
        <v>979</v>
      </c>
      <c r="AA1319" s="12" t="s">
        <v>978</v>
      </c>
      <c r="AB1319" s="12" t="s">
        <v>936</v>
      </c>
      <c r="AC1319" s="13">
        <v>522</v>
      </c>
      <c r="AD1319" s="12" t="s">
        <v>5157</v>
      </c>
      <c r="AE1319" s="12" t="s">
        <v>6677</v>
      </c>
      <c r="AF1319" s="12" t="s">
        <v>6676</v>
      </c>
      <c r="AG1319" s="12" t="s">
        <v>6675</v>
      </c>
      <c r="AH1319" s="12"/>
      <c r="AI1319" s="12" t="s">
        <v>6674</v>
      </c>
      <c r="AJ1319" s="12" t="s">
        <v>950</v>
      </c>
      <c r="AK1319" s="12" t="s">
        <v>6673</v>
      </c>
      <c r="AL1319" s="12" t="s">
        <v>6672</v>
      </c>
    </row>
    <row r="1320" spans="1:38" hidden="1" x14ac:dyDescent="0.25">
      <c r="A1320" s="17">
        <v>53011445</v>
      </c>
      <c r="B1320" s="14">
        <v>101322</v>
      </c>
      <c r="C1320" s="12" t="s">
        <v>6655</v>
      </c>
      <c r="D1320" s="12" t="s">
        <v>6671</v>
      </c>
      <c r="E1320" s="12" t="s">
        <v>934</v>
      </c>
      <c r="F1320" s="3" t="s">
        <v>933</v>
      </c>
      <c r="G1320" s="12" t="s">
        <v>932</v>
      </c>
      <c r="H1320" s="12" t="s">
        <v>988</v>
      </c>
      <c r="I1320" s="12" t="s">
        <v>987</v>
      </c>
      <c r="J1320" s="12" t="s">
        <v>931</v>
      </c>
      <c r="K1320" s="12" t="s">
        <v>930</v>
      </c>
      <c r="L1320" s="12" t="s">
        <v>929</v>
      </c>
      <c r="M1320" s="4">
        <v>7620608</v>
      </c>
      <c r="N1320" s="4">
        <v>0</v>
      </c>
      <c r="O1320" s="4">
        <v>7620608</v>
      </c>
      <c r="P1320" s="4">
        <v>5746688</v>
      </c>
      <c r="Q1320" s="4">
        <v>1873920</v>
      </c>
      <c r="R1320" s="68">
        <f t="shared" si="20"/>
        <v>0.24590163934426229</v>
      </c>
      <c r="S1320" s="3" t="s">
        <v>928</v>
      </c>
      <c r="T1320" s="12" t="s">
        <v>6670</v>
      </c>
      <c r="U1320" s="12" t="s">
        <v>6669</v>
      </c>
      <c r="V1320" s="12" t="s">
        <v>927</v>
      </c>
      <c r="W1320" s="12" t="s">
        <v>926</v>
      </c>
      <c r="X1320" s="12" t="s">
        <v>6668</v>
      </c>
      <c r="Y1320" s="12" t="s">
        <v>925</v>
      </c>
      <c r="Z1320" s="12" t="s">
        <v>1013</v>
      </c>
      <c r="AA1320" s="12" t="s">
        <v>1012</v>
      </c>
      <c r="AB1320" s="12" t="s">
        <v>1581</v>
      </c>
      <c r="AC1320" s="13">
        <v>8522</v>
      </c>
      <c r="AD1320" s="12" t="s">
        <v>5153</v>
      </c>
      <c r="AE1320" s="12" t="s">
        <v>6667</v>
      </c>
      <c r="AF1320" s="12" t="s">
        <v>6667</v>
      </c>
      <c r="AG1320" s="12" t="s">
        <v>6666</v>
      </c>
      <c r="AH1320" s="12"/>
      <c r="AI1320" s="12" t="s">
        <v>6655</v>
      </c>
      <c r="AJ1320" s="12" t="s">
        <v>943</v>
      </c>
      <c r="AK1320" s="12" t="s">
        <v>2765</v>
      </c>
      <c r="AL1320" s="12" t="s">
        <v>6665</v>
      </c>
    </row>
    <row r="1321" spans="1:38" hidden="1" x14ac:dyDescent="0.25">
      <c r="A1321" s="17">
        <v>860011153</v>
      </c>
      <c r="B1321" s="14">
        <v>101422</v>
      </c>
      <c r="C1321" s="12" t="s">
        <v>6655</v>
      </c>
      <c r="D1321" s="12" t="s">
        <v>6664</v>
      </c>
      <c r="E1321" s="12" t="s">
        <v>934</v>
      </c>
      <c r="F1321" s="3" t="s">
        <v>933</v>
      </c>
      <c r="G1321" s="12" t="s">
        <v>932</v>
      </c>
      <c r="H1321" s="12" t="s">
        <v>3231</v>
      </c>
      <c r="I1321" s="12" t="s">
        <v>3230</v>
      </c>
      <c r="J1321" s="12" t="s">
        <v>931</v>
      </c>
      <c r="K1321" s="12" t="s">
        <v>930</v>
      </c>
      <c r="L1321" s="12" t="s">
        <v>929</v>
      </c>
      <c r="M1321" s="4">
        <v>1036600</v>
      </c>
      <c r="N1321" s="4">
        <v>0</v>
      </c>
      <c r="O1321" s="4">
        <v>1036600</v>
      </c>
      <c r="P1321" s="4">
        <v>0</v>
      </c>
      <c r="Q1321" s="4">
        <v>1036600</v>
      </c>
      <c r="R1321" s="68">
        <f t="shared" si="20"/>
        <v>1</v>
      </c>
      <c r="S1321" s="3" t="s">
        <v>957</v>
      </c>
      <c r="T1321" s="12" t="s">
        <v>6178</v>
      </c>
      <c r="U1321" s="12" t="s">
        <v>3556</v>
      </c>
      <c r="V1321" s="12" t="s">
        <v>3555</v>
      </c>
      <c r="W1321" s="18"/>
      <c r="X1321" s="18"/>
      <c r="Y1321" s="18"/>
      <c r="Z1321" s="18"/>
      <c r="AA1321" s="18"/>
      <c r="AB1321" s="12" t="s">
        <v>3554</v>
      </c>
      <c r="AC1321" s="13">
        <v>40322</v>
      </c>
      <c r="AD1321" s="12" t="s">
        <v>5149</v>
      </c>
      <c r="AE1321" s="12" t="s">
        <v>6663</v>
      </c>
      <c r="AF1321" s="12" t="s">
        <v>6662</v>
      </c>
      <c r="AG1321" s="12" t="s">
        <v>6661</v>
      </c>
      <c r="AH1321" s="12"/>
      <c r="AI1321" s="12" t="s">
        <v>6655</v>
      </c>
      <c r="AJ1321" s="12" t="s">
        <v>950</v>
      </c>
      <c r="AK1321" s="12" t="s">
        <v>6654</v>
      </c>
      <c r="AL1321" s="12" t="s">
        <v>6660</v>
      </c>
    </row>
    <row r="1322" spans="1:38" hidden="1" x14ac:dyDescent="0.25">
      <c r="A1322" s="17">
        <v>800170433</v>
      </c>
      <c r="B1322" s="14">
        <v>101522</v>
      </c>
      <c r="C1322" s="12" t="s">
        <v>6655</v>
      </c>
      <c r="D1322" s="12" t="s">
        <v>6659</v>
      </c>
      <c r="E1322" s="12" t="s">
        <v>934</v>
      </c>
      <c r="F1322" s="3" t="s">
        <v>933</v>
      </c>
      <c r="G1322" s="12" t="s">
        <v>932</v>
      </c>
      <c r="H1322" s="12" t="s">
        <v>3231</v>
      </c>
      <c r="I1322" s="12" t="s">
        <v>3230</v>
      </c>
      <c r="J1322" s="12" t="s">
        <v>931</v>
      </c>
      <c r="K1322" s="12" t="s">
        <v>930</v>
      </c>
      <c r="L1322" s="12" t="s">
        <v>929</v>
      </c>
      <c r="M1322" s="4">
        <v>4146.3999999999996</v>
      </c>
      <c r="N1322" s="4">
        <v>0</v>
      </c>
      <c r="O1322" s="4">
        <v>4146.3999999999996</v>
      </c>
      <c r="P1322" s="4">
        <v>0</v>
      </c>
      <c r="Q1322" s="4">
        <v>4146.3999999999996</v>
      </c>
      <c r="R1322" s="68">
        <f t="shared" si="20"/>
        <v>1</v>
      </c>
      <c r="S1322" s="3" t="s">
        <v>957</v>
      </c>
      <c r="T1322" s="12" t="s">
        <v>5989</v>
      </c>
      <c r="U1322" s="12" t="s">
        <v>956</v>
      </c>
      <c r="V1322" s="12" t="s">
        <v>927</v>
      </c>
      <c r="W1322" s="12" t="s">
        <v>955</v>
      </c>
      <c r="X1322" s="12" t="s">
        <v>954</v>
      </c>
      <c r="Y1322" s="12" t="s">
        <v>925</v>
      </c>
      <c r="Z1322" s="12" t="s">
        <v>953</v>
      </c>
      <c r="AA1322" s="12" t="s">
        <v>952</v>
      </c>
      <c r="AB1322" s="12" t="s">
        <v>3554</v>
      </c>
      <c r="AC1322" s="13">
        <v>40322</v>
      </c>
      <c r="AD1322" s="12" t="s">
        <v>5145</v>
      </c>
      <c r="AE1322" s="12" t="s">
        <v>6658</v>
      </c>
      <c r="AF1322" s="12" t="s">
        <v>6657</v>
      </c>
      <c r="AG1322" s="12" t="s">
        <v>6656</v>
      </c>
      <c r="AH1322" s="12"/>
      <c r="AI1322" s="12" t="s">
        <v>6655</v>
      </c>
      <c r="AJ1322" s="12" t="s">
        <v>950</v>
      </c>
      <c r="AK1322" s="12" t="s">
        <v>6654</v>
      </c>
      <c r="AL1322" s="12" t="s">
        <v>6653</v>
      </c>
    </row>
    <row r="1323" spans="1:38" hidden="1" x14ac:dyDescent="0.25">
      <c r="A1323" s="17">
        <v>830113831</v>
      </c>
      <c r="B1323" s="14">
        <v>101622</v>
      </c>
      <c r="C1323" s="12" t="s">
        <v>6560</v>
      </c>
      <c r="D1323" s="12" t="s">
        <v>6652</v>
      </c>
      <c r="E1323" s="12" t="s">
        <v>934</v>
      </c>
      <c r="F1323" s="3" t="s">
        <v>933</v>
      </c>
      <c r="G1323" s="12" t="s">
        <v>932</v>
      </c>
      <c r="H1323" s="12" t="s">
        <v>3580</v>
      </c>
      <c r="I1323" s="12" t="s">
        <v>3579</v>
      </c>
      <c r="J1323" s="12" t="s">
        <v>931</v>
      </c>
      <c r="K1323" s="12" t="s">
        <v>930</v>
      </c>
      <c r="L1323" s="12" t="s">
        <v>929</v>
      </c>
      <c r="M1323" s="4">
        <v>6110000</v>
      </c>
      <c r="N1323" s="4">
        <v>0</v>
      </c>
      <c r="O1323" s="4">
        <v>6110000</v>
      </c>
      <c r="P1323" s="4">
        <v>0</v>
      </c>
      <c r="Q1323" s="4">
        <v>6110000</v>
      </c>
      <c r="R1323" s="68">
        <f t="shared" si="20"/>
        <v>1</v>
      </c>
      <c r="S1323" s="3" t="s">
        <v>957</v>
      </c>
      <c r="T1323" s="12" t="s">
        <v>6183</v>
      </c>
      <c r="U1323" s="12" t="s">
        <v>3693</v>
      </c>
      <c r="V1323" s="12" t="s">
        <v>3555</v>
      </c>
      <c r="W1323" s="18"/>
      <c r="X1323" s="18"/>
      <c r="Y1323" s="18"/>
      <c r="Z1323" s="18"/>
      <c r="AA1323" s="18"/>
      <c r="AB1323" s="12" t="s">
        <v>936</v>
      </c>
      <c r="AC1323" s="13">
        <v>522</v>
      </c>
      <c r="AD1323" s="12" t="s">
        <v>5141</v>
      </c>
      <c r="AE1323" s="12" t="s">
        <v>6651</v>
      </c>
      <c r="AF1323" s="12" t="s">
        <v>6614</v>
      </c>
      <c r="AG1323" s="12" t="s">
        <v>6650</v>
      </c>
      <c r="AH1323" s="12"/>
      <c r="AI1323" s="12" t="s">
        <v>6560</v>
      </c>
      <c r="AJ1323" s="12" t="s">
        <v>950</v>
      </c>
      <c r="AK1323" s="12" t="s">
        <v>6559</v>
      </c>
      <c r="AL1323" s="12" t="s">
        <v>6571</v>
      </c>
    </row>
    <row r="1324" spans="1:38" hidden="1" x14ac:dyDescent="0.25">
      <c r="A1324" s="17">
        <v>860011153</v>
      </c>
      <c r="B1324" s="14">
        <v>101722</v>
      </c>
      <c r="C1324" s="12" t="s">
        <v>6560</v>
      </c>
      <c r="D1324" s="12" t="s">
        <v>6649</v>
      </c>
      <c r="E1324" s="12" t="s">
        <v>934</v>
      </c>
      <c r="F1324" s="3" t="s">
        <v>933</v>
      </c>
      <c r="G1324" s="12" t="s">
        <v>932</v>
      </c>
      <c r="H1324" s="12" t="s">
        <v>3687</v>
      </c>
      <c r="I1324" s="12" t="s">
        <v>3686</v>
      </c>
      <c r="J1324" s="12" t="s">
        <v>931</v>
      </c>
      <c r="K1324" s="12" t="s">
        <v>930</v>
      </c>
      <c r="L1324" s="12" t="s">
        <v>929</v>
      </c>
      <c r="M1324" s="4">
        <v>6059600</v>
      </c>
      <c r="N1324" s="4">
        <v>0</v>
      </c>
      <c r="O1324" s="4">
        <v>6059600</v>
      </c>
      <c r="P1324" s="4">
        <v>0</v>
      </c>
      <c r="Q1324" s="4">
        <v>6059600</v>
      </c>
      <c r="R1324" s="68">
        <f t="shared" si="20"/>
        <v>1</v>
      </c>
      <c r="S1324" s="3" t="s">
        <v>957</v>
      </c>
      <c r="T1324" s="12" t="s">
        <v>6178</v>
      </c>
      <c r="U1324" s="12" t="s">
        <v>3556</v>
      </c>
      <c r="V1324" s="12" t="s">
        <v>3555</v>
      </c>
      <c r="W1324" s="18"/>
      <c r="X1324" s="18"/>
      <c r="Y1324" s="18"/>
      <c r="Z1324" s="18"/>
      <c r="AA1324" s="18"/>
      <c r="AB1324" s="12" t="s">
        <v>936</v>
      </c>
      <c r="AC1324" s="13">
        <v>522</v>
      </c>
      <c r="AD1324" s="12" t="s">
        <v>5133</v>
      </c>
      <c r="AE1324" s="12" t="s">
        <v>6648</v>
      </c>
      <c r="AF1324" s="12" t="s">
        <v>6609</v>
      </c>
      <c r="AG1324" s="12" t="s">
        <v>6647</v>
      </c>
      <c r="AH1324" s="12"/>
      <c r="AI1324" s="12" t="s">
        <v>6560</v>
      </c>
      <c r="AJ1324" s="12" t="s">
        <v>950</v>
      </c>
      <c r="AK1324" s="12" t="s">
        <v>6559</v>
      </c>
      <c r="AL1324" s="12" t="s">
        <v>6571</v>
      </c>
    </row>
    <row r="1325" spans="1:38" hidden="1" x14ac:dyDescent="0.25">
      <c r="A1325" s="17">
        <v>900298372</v>
      </c>
      <c r="B1325" s="14">
        <v>101822</v>
      </c>
      <c r="C1325" s="12" t="s">
        <v>6560</v>
      </c>
      <c r="D1325" s="12" t="s">
        <v>6646</v>
      </c>
      <c r="E1325" s="12" t="s">
        <v>934</v>
      </c>
      <c r="F1325" s="3" t="s">
        <v>933</v>
      </c>
      <c r="G1325" s="12" t="s">
        <v>932</v>
      </c>
      <c r="H1325" s="12" t="s">
        <v>3580</v>
      </c>
      <c r="I1325" s="12" t="s">
        <v>3579</v>
      </c>
      <c r="J1325" s="12" t="s">
        <v>931</v>
      </c>
      <c r="K1325" s="12" t="s">
        <v>930</v>
      </c>
      <c r="L1325" s="12" t="s">
        <v>929</v>
      </c>
      <c r="M1325" s="4">
        <v>182200</v>
      </c>
      <c r="N1325" s="4">
        <v>0</v>
      </c>
      <c r="O1325" s="4">
        <v>182200</v>
      </c>
      <c r="P1325" s="4">
        <v>0</v>
      </c>
      <c r="Q1325" s="4">
        <v>182200</v>
      </c>
      <c r="R1325" s="68">
        <f t="shared" si="20"/>
        <v>1</v>
      </c>
      <c r="S1325" s="3" t="s">
        <v>957</v>
      </c>
      <c r="T1325" s="12" t="s">
        <v>6173</v>
      </c>
      <c r="U1325" s="12" t="s">
        <v>3680</v>
      </c>
      <c r="V1325" s="12" t="s">
        <v>3555</v>
      </c>
      <c r="W1325" s="18"/>
      <c r="X1325" s="18"/>
      <c r="Y1325" s="18"/>
      <c r="Z1325" s="18"/>
      <c r="AA1325" s="18"/>
      <c r="AB1325" s="12" t="s">
        <v>936</v>
      </c>
      <c r="AC1325" s="13">
        <v>522</v>
      </c>
      <c r="AD1325" s="12" t="s">
        <v>6645</v>
      </c>
      <c r="AE1325" s="12" t="s">
        <v>6644</v>
      </c>
      <c r="AF1325" s="12" t="s">
        <v>6604</v>
      </c>
      <c r="AG1325" s="12" t="s">
        <v>6643</v>
      </c>
      <c r="AH1325" s="12"/>
      <c r="AI1325" s="12" t="s">
        <v>6560</v>
      </c>
      <c r="AJ1325" s="12" t="s">
        <v>950</v>
      </c>
      <c r="AK1325" s="12" t="s">
        <v>6559</v>
      </c>
      <c r="AL1325" s="12" t="s">
        <v>6571</v>
      </c>
    </row>
    <row r="1326" spans="1:38" hidden="1" x14ac:dyDescent="0.25">
      <c r="A1326" s="17">
        <v>800227940</v>
      </c>
      <c r="B1326" s="14">
        <v>101922</v>
      </c>
      <c r="C1326" s="12" t="s">
        <v>6560</v>
      </c>
      <c r="D1326" s="12" t="s">
        <v>6642</v>
      </c>
      <c r="E1326" s="12" t="s">
        <v>934</v>
      </c>
      <c r="F1326" s="3" t="s">
        <v>933</v>
      </c>
      <c r="G1326" s="12" t="s">
        <v>932</v>
      </c>
      <c r="H1326" s="12" t="s">
        <v>3588</v>
      </c>
      <c r="I1326" s="12" t="s">
        <v>3587</v>
      </c>
      <c r="J1326" s="12" t="s">
        <v>931</v>
      </c>
      <c r="K1326" s="12" t="s">
        <v>930</v>
      </c>
      <c r="L1326" s="12" t="s">
        <v>929</v>
      </c>
      <c r="M1326" s="4">
        <v>15854600</v>
      </c>
      <c r="N1326" s="4">
        <v>0</v>
      </c>
      <c r="O1326" s="4">
        <v>15854600</v>
      </c>
      <c r="P1326" s="4">
        <v>0</v>
      </c>
      <c r="Q1326" s="4">
        <v>15854600</v>
      </c>
      <c r="R1326" s="68">
        <f t="shared" si="20"/>
        <v>1</v>
      </c>
      <c r="S1326" s="3" t="s">
        <v>957</v>
      </c>
      <c r="T1326" s="12" t="s">
        <v>6168</v>
      </c>
      <c r="U1326" s="12" t="s">
        <v>3676</v>
      </c>
      <c r="V1326" s="12" t="s">
        <v>3555</v>
      </c>
      <c r="W1326" s="18"/>
      <c r="X1326" s="18"/>
      <c r="Y1326" s="18"/>
      <c r="Z1326" s="18"/>
      <c r="AA1326" s="18"/>
      <c r="AB1326" s="12" t="s">
        <v>936</v>
      </c>
      <c r="AC1326" s="13">
        <v>522</v>
      </c>
      <c r="AD1326" s="12" t="s">
        <v>6641</v>
      </c>
      <c r="AE1326" s="12" t="s">
        <v>6640</v>
      </c>
      <c r="AF1326" s="12" t="s">
        <v>6599</v>
      </c>
      <c r="AG1326" s="12" t="s">
        <v>6639</v>
      </c>
      <c r="AH1326" s="12"/>
      <c r="AI1326" s="12" t="s">
        <v>6560</v>
      </c>
      <c r="AJ1326" s="12" t="s">
        <v>950</v>
      </c>
      <c r="AK1326" s="12" t="s">
        <v>6559</v>
      </c>
      <c r="AL1326" s="12" t="s">
        <v>6571</v>
      </c>
    </row>
    <row r="1327" spans="1:38" hidden="1" x14ac:dyDescent="0.25">
      <c r="A1327" s="17">
        <v>900336004</v>
      </c>
      <c r="B1327" s="14">
        <v>102022</v>
      </c>
      <c r="C1327" s="12" t="s">
        <v>6560</v>
      </c>
      <c r="D1327" s="12" t="s">
        <v>6638</v>
      </c>
      <c r="E1327" s="12" t="s">
        <v>934</v>
      </c>
      <c r="F1327" s="3" t="s">
        <v>933</v>
      </c>
      <c r="G1327" s="12" t="s">
        <v>932</v>
      </c>
      <c r="H1327" s="12" t="s">
        <v>3588</v>
      </c>
      <c r="I1327" s="12" t="s">
        <v>3587</v>
      </c>
      <c r="J1327" s="12" t="s">
        <v>931</v>
      </c>
      <c r="K1327" s="12" t="s">
        <v>930</v>
      </c>
      <c r="L1327" s="12" t="s">
        <v>929</v>
      </c>
      <c r="M1327" s="4">
        <v>69826600</v>
      </c>
      <c r="N1327" s="4">
        <v>0</v>
      </c>
      <c r="O1327" s="4">
        <v>69826600</v>
      </c>
      <c r="P1327" s="4">
        <v>0</v>
      </c>
      <c r="Q1327" s="4">
        <v>69826600</v>
      </c>
      <c r="R1327" s="68">
        <f t="shared" si="20"/>
        <v>1</v>
      </c>
      <c r="S1327" s="3" t="s">
        <v>957</v>
      </c>
      <c r="T1327" s="12" t="s">
        <v>6163</v>
      </c>
      <c r="U1327" s="12" t="s">
        <v>3670</v>
      </c>
      <c r="V1327" s="12" t="s">
        <v>3555</v>
      </c>
      <c r="W1327" s="18"/>
      <c r="X1327" s="18"/>
      <c r="Y1327" s="18"/>
      <c r="Z1327" s="18"/>
      <c r="AA1327" s="18"/>
      <c r="AB1327" s="12" t="s">
        <v>936</v>
      </c>
      <c r="AC1327" s="13">
        <v>522</v>
      </c>
      <c r="AD1327" s="12" t="s">
        <v>6637</v>
      </c>
      <c r="AE1327" s="12" t="s">
        <v>6636</v>
      </c>
      <c r="AF1327" s="12" t="s">
        <v>6594</v>
      </c>
      <c r="AG1327" s="12" t="s">
        <v>6635</v>
      </c>
      <c r="AH1327" s="12"/>
      <c r="AI1327" s="12" t="s">
        <v>6560</v>
      </c>
      <c r="AJ1327" s="12" t="s">
        <v>950</v>
      </c>
      <c r="AK1327" s="12" t="s">
        <v>6559</v>
      </c>
      <c r="AL1327" s="12" t="s">
        <v>6571</v>
      </c>
    </row>
    <row r="1328" spans="1:38" hidden="1" x14ac:dyDescent="0.25">
      <c r="A1328" s="17">
        <v>860066942</v>
      </c>
      <c r="B1328" s="14">
        <v>102122</v>
      </c>
      <c r="C1328" s="12" t="s">
        <v>6560</v>
      </c>
      <c r="D1328" s="12" t="s">
        <v>6634</v>
      </c>
      <c r="E1328" s="12" t="s">
        <v>934</v>
      </c>
      <c r="F1328" s="3" t="s">
        <v>933</v>
      </c>
      <c r="G1328" s="12" t="s">
        <v>932</v>
      </c>
      <c r="H1328" s="12" t="s">
        <v>3580</v>
      </c>
      <c r="I1328" s="12" t="s">
        <v>3579</v>
      </c>
      <c r="J1328" s="12" t="s">
        <v>931</v>
      </c>
      <c r="K1328" s="12" t="s">
        <v>930</v>
      </c>
      <c r="L1328" s="12" t="s">
        <v>929</v>
      </c>
      <c r="M1328" s="4">
        <v>26528100</v>
      </c>
      <c r="N1328" s="4">
        <v>0</v>
      </c>
      <c r="O1328" s="4">
        <v>26528100</v>
      </c>
      <c r="P1328" s="4">
        <v>0</v>
      </c>
      <c r="Q1328" s="4">
        <v>26528100</v>
      </c>
      <c r="R1328" s="68">
        <f t="shared" si="20"/>
        <v>1</v>
      </c>
      <c r="S1328" s="3" t="s">
        <v>957</v>
      </c>
      <c r="T1328" s="12" t="s">
        <v>6133</v>
      </c>
      <c r="U1328" s="12" t="s">
        <v>3639</v>
      </c>
      <c r="V1328" s="12" t="s">
        <v>3555</v>
      </c>
      <c r="W1328" s="18"/>
      <c r="X1328" s="18"/>
      <c r="Y1328" s="18"/>
      <c r="Z1328" s="18"/>
      <c r="AA1328" s="18"/>
      <c r="AB1328" s="12" t="s">
        <v>936</v>
      </c>
      <c r="AC1328" s="13">
        <v>522</v>
      </c>
      <c r="AD1328" s="12" t="s">
        <v>6633</v>
      </c>
      <c r="AE1328" s="12" t="s">
        <v>6632</v>
      </c>
      <c r="AF1328" s="12" t="s">
        <v>6589</v>
      </c>
      <c r="AG1328" s="12" t="s">
        <v>6631</v>
      </c>
      <c r="AH1328" s="12"/>
      <c r="AI1328" s="12" t="s">
        <v>6560</v>
      </c>
      <c r="AJ1328" s="12" t="s">
        <v>950</v>
      </c>
      <c r="AK1328" s="12" t="s">
        <v>6559</v>
      </c>
      <c r="AL1328" s="12" t="s">
        <v>6571</v>
      </c>
    </row>
    <row r="1329" spans="1:38" hidden="1" x14ac:dyDescent="0.25">
      <c r="A1329" s="17">
        <v>830003564</v>
      </c>
      <c r="B1329" s="14">
        <v>102222</v>
      </c>
      <c r="C1329" s="12" t="s">
        <v>6560</v>
      </c>
      <c r="D1329" s="12" t="s">
        <v>6630</v>
      </c>
      <c r="E1329" s="12" t="s">
        <v>934</v>
      </c>
      <c r="F1329" s="3" t="s">
        <v>933</v>
      </c>
      <c r="G1329" s="12" t="s">
        <v>932</v>
      </c>
      <c r="H1329" s="12" t="s">
        <v>3580</v>
      </c>
      <c r="I1329" s="12" t="s">
        <v>3579</v>
      </c>
      <c r="J1329" s="12" t="s">
        <v>931</v>
      </c>
      <c r="K1329" s="12" t="s">
        <v>930</v>
      </c>
      <c r="L1329" s="12" t="s">
        <v>929</v>
      </c>
      <c r="M1329" s="4">
        <v>10202800</v>
      </c>
      <c r="N1329" s="4">
        <v>0</v>
      </c>
      <c r="O1329" s="4">
        <v>10202800</v>
      </c>
      <c r="P1329" s="4">
        <v>0</v>
      </c>
      <c r="Q1329" s="4">
        <v>10202800</v>
      </c>
      <c r="R1329" s="68">
        <f t="shared" si="20"/>
        <v>1</v>
      </c>
      <c r="S1329" s="3" t="s">
        <v>957</v>
      </c>
      <c r="T1329" s="12" t="s">
        <v>6148</v>
      </c>
      <c r="U1329" s="12" t="s">
        <v>3659</v>
      </c>
      <c r="V1329" s="12" t="s">
        <v>3555</v>
      </c>
      <c r="W1329" s="18"/>
      <c r="X1329" s="18"/>
      <c r="Y1329" s="18"/>
      <c r="Z1329" s="18"/>
      <c r="AA1329" s="18"/>
      <c r="AB1329" s="12" t="s">
        <v>936</v>
      </c>
      <c r="AC1329" s="13">
        <v>522</v>
      </c>
      <c r="AD1329" s="12" t="s">
        <v>6629</v>
      </c>
      <c r="AE1329" s="12" t="s">
        <v>6628</v>
      </c>
      <c r="AF1329" s="12" t="s">
        <v>6584</v>
      </c>
      <c r="AG1329" s="12" t="s">
        <v>6627</v>
      </c>
      <c r="AH1329" s="12"/>
      <c r="AI1329" s="12" t="s">
        <v>6560</v>
      </c>
      <c r="AJ1329" s="12" t="s">
        <v>950</v>
      </c>
      <c r="AK1329" s="12" t="s">
        <v>6559</v>
      </c>
      <c r="AL1329" s="12" t="s">
        <v>6571</v>
      </c>
    </row>
    <row r="1330" spans="1:38" hidden="1" x14ac:dyDescent="0.25">
      <c r="A1330" s="17">
        <v>901037916</v>
      </c>
      <c r="B1330" s="14">
        <v>102322</v>
      </c>
      <c r="C1330" s="12" t="s">
        <v>6560</v>
      </c>
      <c r="D1330" s="12" t="s">
        <v>6626</v>
      </c>
      <c r="E1330" s="12" t="s">
        <v>934</v>
      </c>
      <c r="F1330" s="3" t="s">
        <v>933</v>
      </c>
      <c r="G1330" s="12" t="s">
        <v>932</v>
      </c>
      <c r="H1330" s="12" t="s">
        <v>3580</v>
      </c>
      <c r="I1330" s="12" t="s">
        <v>3579</v>
      </c>
      <c r="J1330" s="12" t="s">
        <v>931</v>
      </c>
      <c r="K1330" s="12" t="s">
        <v>930</v>
      </c>
      <c r="L1330" s="12" t="s">
        <v>929</v>
      </c>
      <c r="M1330" s="4">
        <v>250100</v>
      </c>
      <c r="N1330" s="4">
        <v>0</v>
      </c>
      <c r="O1330" s="4">
        <v>250100</v>
      </c>
      <c r="P1330" s="4">
        <v>0</v>
      </c>
      <c r="Q1330" s="4">
        <v>250100</v>
      </c>
      <c r="R1330" s="68">
        <f t="shared" si="20"/>
        <v>1</v>
      </c>
      <c r="S1330" s="3" t="s">
        <v>957</v>
      </c>
      <c r="T1330" s="12" t="s">
        <v>6143</v>
      </c>
      <c r="U1330" s="12" t="s">
        <v>3654</v>
      </c>
      <c r="V1330" s="12" t="s">
        <v>3555</v>
      </c>
      <c r="W1330" s="18"/>
      <c r="X1330" s="18"/>
      <c r="Y1330" s="18"/>
      <c r="Z1330" s="18"/>
      <c r="AA1330" s="18"/>
      <c r="AB1330" s="12" t="s">
        <v>936</v>
      </c>
      <c r="AC1330" s="13">
        <v>522</v>
      </c>
      <c r="AD1330" s="12" t="s">
        <v>3113</v>
      </c>
      <c r="AE1330" s="12" t="s">
        <v>6625</v>
      </c>
      <c r="AF1330" s="12" t="s">
        <v>6579</v>
      </c>
      <c r="AG1330" s="12" t="s">
        <v>6624</v>
      </c>
      <c r="AH1330" s="12"/>
      <c r="AI1330" s="12" t="s">
        <v>6560</v>
      </c>
      <c r="AJ1330" s="12" t="s">
        <v>950</v>
      </c>
      <c r="AK1330" s="12" t="s">
        <v>6559</v>
      </c>
      <c r="AL1330" s="12" t="s">
        <v>6571</v>
      </c>
    </row>
    <row r="1331" spans="1:38" hidden="1" x14ac:dyDescent="0.25">
      <c r="A1331" s="17">
        <v>900156264</v>
      </c>
      <c r="B1331" s="14">
        <v>102422</v>
      </c>
      <c r="C1331" s="12" t="s">
        <v>6560</v>
      </c>
      <c r="D1331" s="12" t="s">
        <v>6623</v>
      </c>
      <c r="E1331" s="12" t="s">
        <v>934</v>
      </c>
      <c r="F1331" s="3" t="s">
        <v>933</v>
      </c>
      <c r="G1331" s="12" t="s">
        <v>932</v>
      </c>
      <c r="H1331" s="12" t="s">
        <v>3580</v>
      </c>
      <c r="I1331" s="12" t="s">
        <v>3579</v>
      </c>
      <c r="J1331" s="12" t="s">
        <v>931</v>
      </c>
      <c r="K1331" s="12" t="s">
        <v>930</v>
      </c>
      <c r="L1331" s="12" t="s">
        <v>929</v>
      </c>
      <c r="M1331" s="4">
        <v>2919600</v>
      </c>
      <c r="N1331" s="4">
        <v>0</v>
      </c>
      <c r="O1331" s="4">
        <v>2919600</v>
      </c>
      <c r="P1331" s="4">
        <v>0</v>
      </c>
      <c r="Q1331" s="4">
        <v>2919600</v>
      </c>
      <c r="R1331" s="68">
        <f t="shared" si="20"/>
        <v>1</v>
      </c>
      <c r="S1331" s="3" t="s">
        <v>957</v>
      </c>
      <c r="T1331" s="12" t="s">
        <v>6138</v>
      </c>
      <c r="U1331" s="12" t="s">
        <v>3648</v>
      </c>
      <c r="V1331" s="12" t="s">
        <v>3555</v>
      </c>
      <c r="W1331" s="18"/>
      <c r="X1331" s="18"/>
      <c r="Y1331" s="18"/>
      <c r="Z1331" s="18"/>
      <c r="AA1331" s="18"/>
      <c r="AB1331" s="12" t="s">
        <v>936</v>
      </c>
      <c r="AC1331" s="13">
        <v>522</v>
      </c>
      <c r="AD1331" s="12" t="s">
        <v>6622</v>
      </c>
      <c r="AE1331" s="12" t="s">
        <v>6621</v>
      </c>
      <c r="AF1331" s="12" t="s">
        <v>6574</v>
      </c>
      <c r="AG1331" s="12" t="s">
        <v>6620</v>
      </c>
      <c r="AH1331" s="12"/>
      <c r="AI1331" s="12" t="s">
        <v>6560</v>
      </c>
      <c r="AJ1331" s="12" t="s">
        <v>950</v>
      </c>
      <c r="AK1331" s="12" t="s">
        <v>6559</v>
      </c>
      <c r="AL1331" s="12" t="s">
        <v>6571</v>
      </c>
    </row>
    <row r="1332" spans="1:38" hidden="1" x14ac:dyDescent="0.25">
      <c r="A1332" s="17">
        <v>860066942</v>
      </c>
      <c r="B1332" s="14">
        <v>102522</v>
      </c>
      <c r="C1332" s="12" t="s">
        <v>6560</v>
      </c>
      <c r="D1332" s="12" t="s">
        <v>6619</v>
      </c>
      <c r="E1332" s="12" t="s">
        <v>934</v>
      </c>
      <c r="F1332" s="3" t="s">
        <v>933</v>
      </c>
      <c r="G1332" s="12" t="s">
        <v>932</v>
      </c>
      <c r="H1332" s="12" t="s">
        <v>3641</v>
      </c>
      <c r="I1332" s="12" t="s">
        <v>3640</v>
      </c>
      <c r="J1332" s="12" t="s">
        <v>931</v>
      </c>
      <c r="K1332" s="12" t="s">
        <v>930</v>
      </c>
      <c r="L1332" s="12" t="s">
        <v>929</v>
      </c>
      <c r="M1332" s="4">
        <v>44710500</v>
      </c>
      <c r="N1332" s="4">
        <v>0</v>
      </c>
      <c r="O1332" s="4">
        <v>44710500</v>
      </c>
      <c r="P1332" s="4">
        <v>0</v>
      </c>
      <c r="Q1332" s="4">
        <v>44710500</v>
      </c>
      <c r="R1332" s="68">
        <f t="shared" si="20"/>
        <v>1</v>
      </c>
      <c r="S1332" s="3" t="s">
        <v>957</v>
      </c>
      <c r="T1332" s="12" t="s">
        <v>6133</v>
      </c>
      <c r="U1332" s="12" t="s">
        <v>3639</v>
      </c>
      <c r="V1332" s="12" t="s">
        <v>3555</v>
      </c>
      <c r="W1332" s="18"/>
      <c r="X1332" s="18"/>
      <c r="Y1332" s="18"/>
      <c r="Z1332" s="18"/>
      <c r="AA1332" s="18"/>
      <c r="AB1332" s="12" t="s">
        <v>936</v>
      </c>
      <c r="AC1332" s="13">
        <v>522</v>
      </c>
      <c r="AD1332" s="12" t="s">
        <v>5081</v>
      </c>
      <c r="AE1332" s="12" t="s">
        <v>6618</v>
      </c>
      <c r="AF1332" s="12" t="s">
        <v>6563</v>
      </c>
      <c r="AG1332" s="12" t="s">
        <v>6617</v>
      </c>
      <c r="AH1332" s="12"/>
      <c r="AI1332" s="12" t="s">
        <v>6560</v>
      </c>
      <c r="AJ1332" s="12" t="s">
        <v>950</v>
      </c>
      <c r="AK1332" s="12" t="s">
        <v>6559</v>
      </c>
      <c r="AL1332" s="12" t="s">
        <v>6571</v>
      </c>
    </row>
    <row r="1333" spans="1:38" hidden="1" x14ac:dyDescent="0.25">
      <c r="A1333" s="17">
        <v>899999034</v>
      </c>
      <c r="B1333" s="14">
        <v>102622</v>
      </c>
      <c r="C1333" s="12" t="s">
        <v>6560</v>
      </c>
      <c r="D1333" s="12" t="s">
        <v>6616</v>
      </c>
      <c r="E1333" s="12" t="s">
        <v>934</v>
      </c>
      <c r="F1333" s="3" t="s">
        <v>933</v>
      </c>
      <c r="G1333" s="12" t="s">
        <v>932</v>
      </c>
      <c r="H1333" s="12" t="s">
        <v>3634</v>
      </c>
      <c r="I1333" s="12" t="s">
        <v>3633</v>
      </c>
      <c r="J1333" s="12" t="s">
        <v>931</v>
      </c>
      <c r="K1333" s="12" t="s">
        <v>930</v>
      </c>
      <c r="L1333" s="12" t="s">
        <v>929</v>
      </c>
      <c r="M1333" s="4">
        <v>22440700</v>
      </c>
      <c r="N1333" s="4">
        <v>0</v>
      </c>
      <c r="O1333" s="4">
        <v>22440700</v>
      </c>
      <c r="P1333" s="4">
        <v>0</v>
      </c>
      <c r="Q1333" s="4">
        <v>22440700</v>
      </c>
      <c r="R1333" s="68">
        <f t="shared" si="20"/>
        <v>1</v>
      </c>
      <c r="S1333" s="3" t="s">
        <v>957</v>
      </c>
      <c r="T1333" s="12" t="s">
        <v>6128</v>
      </c>
      <c r="U1333" s="12" t="s">
        <v>3632</v>
      </c>
      <c r="V1333" s="12" t="s">
        <v>3555</v>
      </c>
      <c r="W1333" s="18"/>
      <c r="X1333" s="18"/>
      <c r="Y1333" s="18"/>
      <c r="Z1333" s="18"/>
      <c r="AA1333" s="18"/>
      <c r="AB1333" s="12" t="s">
        <v>936</v>
      </c>
      <c r="AC1333" s="13">
        <v>522</v>
      </c>
      <c r="AD1333" s="12" t="s">
        <v>6615</v>
      </c>
      <c r="AE1333" s="12" t="s">
        <v>6614</v>
      </c>
      <c r="AF1333" s="12" t="s">
        <v>6613</v>
      </c>
      <c r="AG1333" s="12" t="s">
        <v>6612</v>
      </c>
      <c r="AH1333" s="12"/>
      <c r="AI1333" s="12" t="s">
        <v>6560</v>
      </c>
      <c r="AJ1333" s="12" t="s">
        <v>950</v>
      </c>
      <c r="AK1333" s="12" t="s">
        <v>6559</v>
      </c>
      <c r="AL1333" s="12" t="s">
        <v>6571</v>
      </c>
    </row>
    <row r="1334" spans="1:38" hidden="1" x14ac:dyDescent="0.25">
      <c r="A1334" s="17">
        <v>899999239</v>
      </c>
      <c r="B1334" s="14">
        <v>102722</v>
      </c>
      <c r="C1334" s="12" t="s">
        <v>6560</v>
      </c>
      <c r="D1334" s="12" t="s">
        <v>6611</v>
      </c>
      <c r="E1334" s="12" t="s">
        <v>934</v>
      </c>
      <c r="F1334" s="3" t="s">
        <v>933</v>
      </c>
      <c r="G1334" s="12" t="s">
        <v>932</v>
      </c>
      <c r="H1334" s="12" t="s">
        <v>3626</v>
      </c>
      <c r="I1334" s="12" t="s">
        <v>3625</v>
      </c>
      <c r="J1334" s="12" t="s">
        <v>931</v>
      </c>
      <c r="K1334" s="12" t="s">
        <v>930</v>
      </c>
      <c r="L1334" s="12" t="s">
        <v>929</v>
      </c>
      <c r="M1334" s="4">
        <v>33654000</v>
      </c>
      <c r="N1334" s="4">
        <v>0</v>
      </c>
      <c r="O1334" s="4">
        <v>33654000</v>
      </c>
      <c r="P1334" s="4">
        <v>0</v>
      </c>
      <c r="Q1334" s="4">
        <v>33654000</v>
      </c>
      <c r="R1334" s="68">
        <f t="shared" si="20"/>
        <v>1</v>
      </c>
      <c r="S1334" s="3" t="s">
        <v>957</v>
      </c>
      <c r="T1334" s="12" t="s">
        <v>6123</v>
      </c>
      <c r="U1334" s="12" t="s">
        <v>3624</v>
      </c>
      <c r="V1334" s="12" t="s">
        <v>3555</v>
      </c>
      <c r="W1334" s="18"/>
      <c r="X1334" s="18"/>
      <c r="Y1334" s="18"/>
      <c r="Z1334" s="18"/>
      <c r="AA1334" s="18"/>
      <c r="AB1334" s="12" t="s">
        <v>936</v>
      </c>
      <c r="AC1334" s="13">
        <v>522</v>
      </c>
      <c r="AD1334" s="12" t="s">
        <v>6610</v>
      </c>
      <c r="AE1334" s="12" t="s">
        <v>6609</v>
      </c>
      <c r="AF1334" s="12" t="s">
        <v>6608</v>
      </c>
      <c r="AG1334" s="12" t="s">
        <v>6607</v>
      </c>
      <c r="AH1334" s="12"/>
      <c r="AI1334" s="12" t="s">
        <v>6560</v>
      </c>
      <c r="AJ1334" s="12" t="s">
        <v>950</v>
      </c>
      <c r="AK1334" s="12" t="s">
        <v>6559</v>
      </c>
      <c r="AL1334" s="12" t="s">
        <v>6571</v>
      </c>
    </row>
    <row r="1335" spans="1:38" hidden="1" x14ac:dyDescent="0.25">
      <c r="A1335" s="17">
        <v>800224808</v>
      </c>
      <c r="B1335" s="14">
        <v>102822</v>
      </c>
      <c r="C1335" s="12" t="s">
        <v>6560</v>
      </c>
      <c r="D1335" s="12" t="s">
        <v>6606</v>
      </c>
      <c r="E1335" s="12" t="s">
        <v>934</v>
      </c>
      <c r="F1335" s="3" t="s">
        <v>933</v>
      </c>
      <c r="G1335" s="12" t="s">
        <v>932</v>
      </c>
      <c r="H1335" s="12" t="s">
        <v>3588</v>
      </c>
      <c r="I1335" s="12" t="s">
        <v>3587</v>
      </c>
      <c r="J1335" s="12" t="s">
        <v>931</v>
      </c>
      <c r="K1335" s="12" t="s">
        <v>930</v>
      </c>
      <c r="L1335" s="12" t="s">
        <v>929</v>
      </c>
      <c r="M1335" s="4">
        <v>30212400</v>
      </c>
      <c r="N1335" s="4">
        <v>0</v>
      </c>
      <c r="O1335" s="4">
        <v>30212400</v>
      </c>
      <c r="P1335" s="4">
        <v>0</v>
      </c>
      <c r="Q1335" s="4">
        <v>30212400</v>
      </c>
      <c r="R1335" s="68">
        <f t="shared" si="20"/>
        <v>1</v>
      </c>
      <c r="S1335" s="3" t="s">
        <v>957</v>
      </c>
      <c r="T1335" s="12" t="s">
        <v>6118</v>
      </c>
      <c r="U1335" s="12" t="s">
        <v>3619</v>
      </c>
      <c r="V1335" s="12" t="s">
        <v>3555</v>
      </c>
      <c r="W1335" s="18"/>
      <c r="X1335" s="18"/>
      <c r="Y1335" s="18"/>
      <c r="Z1335" s="18"/>
      <c r="AA1335" s="18"/>
      <c r="AB1335" s="12" t="s">
        <v>936</v>
      </c>
      <c r="AC1335" s="13">
        <v>522</v>
      </c>
      <c r="AD1335" s="12" t="s">
        <v>6605</v>
      </c>
      <c r="AE1335" s="12" t="s">
        <v>6604</v>
      </c>
      <c r="AF1335" s="12" t="s">
        <v>6603</v>
      </c>
      <c r="AG1335" s="12" t="s">
        <v>6602</v>
      </c>
      <c r="AH1335" s="12"/>
      <c r="AI1335" s="12" t="s">
        <v>6560</v>
      </c>
      <c r="AJ1335" s="12" t="s">
        <v>950</v>
      </c>
      <c r="AK1335" s="12" t="s">
        <v>6559</v>
      </c>
      <c r="AL1335" s="12" t="s">
        <v>6571</v>
      </c>
    </row>
    <row r="1336" spans="1:38" hidden="1" x14ac:dyDescent="0.25">
      <c r="A1336" s="17">
        <v>800229739</v>
      </c>
      <c r="B1336" s="14">
        <v>102922</v>
      </c>
      <c r="C1336" s="12" t="s">
        <v>6560</v>
      </c>
      <c r="D1336" s="12" t="s">
        <v>6601</v>
      </c>
      <c r="E1336" s="12" t="s">
        <v>934</v>
      </c>
      <c r="F1336" s="3" t="s">
        <v>933</v>
      </c>
      <c r="G1336" s="12" t="s">
        <v>932</v>
      </c>
      <c r="H1336" s="12" t="s">
        <v>3588</v>
      </c>
      <c r="I1336" s="12" t="s">
        <v>3587</v>
      </c>
      <c r="J1336" s="12" t="s">
        <v>931</v>
      </c>
      <c r="K1336" s="12" t="s">
        <v>930</v>
      </c>
      <c r="L1336" s="12" t="s">
        <v>929</v>
      </c>
      <c r="M1336" s="4">
        <v>14316200</v>
      </c>
      <c r="N1336" s="4">
        <v>0</v>
      </c>
      <c r="O1336" s="4">
        <v>14316200</v>
      </c>
      <c r="P1336" s="4">
        <v>0</v>
      </c>
      <c r="Q1336" s="4">
        <v>14316200</v>
      </c>
      <c r="R1336" s="68">
        <f t="shared" si="20"/>
        <v>1</v>
      </c>
      <c r="S1336" s="3" t="s">
        <v>957</v>
      </c>
      <c r="T1336" s="12" t="s">
        <v>6113</v>
      </c>
      <c r="U1336" s="12" t="s">
        <v>3613</v>
      </c>
      <c r="V1336" s="12" t="s">
        <v>3555</v>
      </c>
      <c r="W1336" s="18"/>
      <c r="X1336" s="18"/>
      <c r="Y1336" s="18"/>
      <c r="Z1336" s="18"/>
      <c r="AA1336" s="18"/>
      <c r="AB1336" s="12" t="s">
        <v>936</v>
      </c>
      <c r="AC1336" s="13">
        <v>522</v>
      </c>
      <c r="AD1336" s="12" t="s">
        <v>6600</v>
      </c>
      <c r="AE1336" s="12" t="s">
        <v>6599</v>
      </c>
      <c r="AF1336" s="12" t="s">
        <v>6598</v>
      </c>
      <c r="AG1336" s="12" t="s">
        <v>6597</v>
      </c>
      <c r="AH1336" s="12"/>
      <c r="AI1336" s="12" t="s">
        <v>6560</v>
      </c>
      <c r="AJ1336" s="12" t="s">
        <v>950</v>
      </c>
      <c r="AK1336" s="12" t="s">
        <v>6559</v>
      </c>
      <c r="AL1336" s="12" t="s">
        <v>6571</v>
      </c>
    </row>
    <row r="1337" spans="1:38" hidden="1" x14ac:dyDescent="0.25">
      <c r="A1337" s="17">
        <v>800130907</v>
      </c>
      <c r="B1337" s="14">
        <v>103022</v>
      </c>
      <c r="C1337" s="12" t="s">
        <v>6560</v>
      </c>
      <c r="D1337" s="12" t="s">
        <v>6596</v>
      </c>
      <c r="E1337" s="12" t="s">
        <v>934</v>
      </c>
      <c r="F1337" s="3" t="s">
        <v>933</v>
      </c>
      <c r="G1337" s="12" t="s">
        <v>932</v>
      </c>
      <c r="H1337" s="12" t="s">
        <v>3580</v>
      </c>
      <c r="I1337" s="12" t="s">
        <v>3579</v>
      </c>
      <c r="J1337" s="12" t="s">
        <v>931</v>
      </c>
      <c r="K1337" s="12" t="s">
        <v>930</v>
      </c>
      <c r="L1337" s="12" t="s">
        <v>929</v>
      </c>
      <c r="M1337" s="4">
        <v>6462200</v>
      </c>
      <c r="N1337" s="4">
        <v>0</v>
      </c>
      <c r="O1337" s="4">
        <v>6462200</v>
      </c>
      <c r="P1337" s="4">
        <v>0</v>
      </c>
      <c r="Q1337" s="4">
        <v>6462200</v>
      </c>
      <c r="R1337" s="68">
        <f t="shared" si="20"/>
        <v>1</v>
      </c>
      <c r="S1337" s="3" t="s">
        <v>957</v>
      </c>
      <c r="T1337" s="12" t="s">
        <v>6109</v>
      </c>
      <c r="U1337" s="12" t="s">
        <v>3600</v>
      </c>
      <c r="V1337" s="12" t="s">
        <v>3555</v>
      </c>
      <c r="W1337" s="18"/>
      <c r="X1337" s="18"/>
      <c r="Y1337" s="18"/>
      <c r="Z1337" s="18"/>
      <c r="AA1337" s="18"/>
      <c r="AB1337" s="12" t="s">
        <v>936</v>
      </c>
      <c r="AC1337" s="13">
        <v>522</v>
      </c>
      <c r="AD1337" s="12" t="s">
        <v>6595</v>
      </c>
      <c r="AE1337" s="12" t="s">
        <v>6594</v>
      </c>
      <c r="AF1337" s="12" t="s">
        <v>6593</v>
      </c>
      <c r="AG1337" s="12" t="s">
        <v>6592</v>
      </c>
      <c r="AH1337" s="12"/>
      <c r="AI1337" s="12" t="s">
        <v>6560</v>
      </c>
      <c r="AJ1337" s="12" t="s">
        <v>950</v>
      </c>
      <c r="AK1337" s="12" t="s">
        <v>6559</v>
      </c>
      <c r="AL1337" s="12" t="s">
        <v>6571</v>
      </c>
    </row>
    <row r="1338" spans="1:38" hidden="1" x14ac:dyDescent="0.25">
      <c r="A1338" s="17">
        <v>800251440</v>
      </c>
      <c r="B1338" s="14">
        <v>103122</v>
      </c>
      <c r="C1338" s="12" t="s">
        <v>6560</v>
      </c>
      <c r="D1338" s="12" t="s">
        <v>6591</v>
      </c>
      <c r="E1338" s="12" t="s">
        <v>934</v>
      </c>
      <c r="F1338" s="3" t="s">
        <v>933</v>
      </c>
      <c r="G1338" s="12" t="s">
        <v>932</v>
      </c>
      <c r="H1338" s="12" t="s">
        <v>3580</v>
      </c>
      <c r="I1338" s="12" t="s">
        <v>3579</v>
      </c>
      <c r="J1338" s="12" t="s">
        <v>931</v>
      </c>
      <c r="K1338" s="12" t="s">
        <v>930</v>
      </c>
      <c r="L1338" s="12" t="s">
        <v>929</v>
      </c>
      <c r="M1338" s="4">
        <v>31080700</v>
      </c>
      <c r="N1338" s="4">
        <v>0</v>
      </c>
      <c r="O1338" s="4">
        <v>31080700</v>
      </c>
      <c r="P1338" s="4">
        <v>0</v>
      </c>
      <c r="Q1338" s="4">
        <v>31080700</v>
      </c>
      <c r="R1338" s="68">
        <f t="shared" si="20"/>
        <v>1</v>
      </c>
      <c r="S1338" s="3" t="s">
        <v>957</v>
      </c>
      <c r="T1338" s="12" t="s">
        <v>6105</v>
      </c>
      <c r="U1338" s="12" t="s">
        <v>3594</v>
      </c>
      <c r="V1338" s="12" t="s">
        <v>3555</v>
      </c>
      <c r="W1338" s="18"/>
      <c r="X1338" s="18"/>
      <c r="Y1338" s="18"/>
      <c r="Z1338" s="18"/>
      <c r="AA1338" s="18"/>
      <c r="AB1338" s="12" t="s">
        <v>936</v>
      </c>
      <c r="AC1338" s="13">
        <v>522</v>
      </c>
      <c r="AD1338" s="12" t="s">
        <v>6590</v>
      </c>
      <c r="AE1338" s="12" t="s">
        <v>6589</v>
      </c>
      <c r="AF1338" s="12" t="s">
        <v>6588</v>
      </c>
      <c r="AG1338" s="12" t="s">
        <v>6587</v>
      </c>
      <c r="AH1338" s="12"/>
      <c r="AI1338" s="12" t="s">
        <v>6560</v>
      </c>
      <c r="AJ1338" s="12" t="s">
        <v>950</v>
      </c>
      <c r="AK1338" s="12" t="s">
        <v>6559</v>
      </c>
      <c r="AL1338" s="12" t="s">
        <v>6571</v>
      </c>
    </row>
    <row r="1339" spans="1:38" hidden="1" x14ac:dyDescent="0.25">
      <c r="A1339" s="17">
        <v>800253055</v>
      </c>
      <c r="B1339" s="14">
        <v>103222</v>
      </c>
      <c r="C1339" s="12" t="s">
        <v>6560</v>
      </c>
      <c r="D1339" s="12" t="s">
        <v>6586</v>
      </c>
      <c r="E1339" s="12" t="s">
        <v>934</v>
      </c>
      <c r="F1339" s="3" t="s">
        <v>933</v>
      </c>
      <c r="G1339" s="12" t="s">
        <v>932</v>
      </c>
      <c r="H1339" s="12" t="s">
        <v>3588</v>
      </c>
      <c r="I1339" s="12" t="s">
        <v>3587</v>
      </c>
      <c r="J1339" s="12" t="s">
        <v>931</v>
      </c>
      <c r="K1339" s="12" t="s">
        <v>930</v>
      </c>
      <c r="L1339" s="12" t="s">
        <v>929</v>
      </c>
      <c r="M1339" s="4">
        <v>3814800</v>
      </c>
      <c r="N1339" s="4">
        <v>0</v>
      </c>
      <c r="O1339" s="4">
        <v>3814800</v>
      </c>
      <c r="P1339" s="4">
        <v>0</v>
      </c>
      <c r="Q1339" s="4">
        <v>3814800</v>
      </c>
      <c r="R1339" s="68">
        <f t="shared" si="20"/>
        <v>1</v>
      </c>
      <c r="S1339" s="3" t="s">
        <v>957</v>
      </c>
      <c r="T1339" s="12" t="s">
        <v>6100</v>
      </c>
      <c r="U1339" s="12" t="s">
        <v>3586</v>
      </c>
      <c r="V1339" s="12" t="s">
        <v>3555</v>
      </c>
      <c r="W1339" s="18"/>
      <c r="X1339" s="18"/>
      <c r="Y1339" s="18"/>
      <c r="Z1339" s="18"/>
      <c r="AA1339" s="18"/>
      <c r="AB1339" s="12" t="s">
        <v>936</v>
      </c>
      <c r="AC1339" s="13">
        <v>522</v>
      </c>
      <c r="AD1339" s="12" t="s">
        <v>6585</v>
      </c>
      <c r="AE1339" s="12" t="s">
        <v>6584</v>
      </c>
      <c r="AF1339" s="12" t="s">
        <v>6583</v>
      </c>
      <c r="AG1339" s="12" t="s">
        <v>6582</v>
      </c>
      <c r="AH1339" s="12"/>
      <c r="AI1339" s="12" t="s">
        <v>6560</v>
      </c>
      <c r="AJ1339" s="12" t="s">
        <v>950</v>
      </c>
      <c r="AK1339" s="12" t="s">
        <v>6559</v>
      </c>
      <c r="AL1339" s="12" t="s">
        <v>6571</v>
      </c>
    </row>
    <row r="1340" spans="1:38" hidden="1" x14ac:dyDescent="0.25">
      <c r="A1340" s="17">
        <v>800088702</v>
      </c>
      <c r="B1340" s="14">
        <v>103322</v>
      </c>
      <c r="C1340" s="12" t="s">
        <v>6560</v>
      </c>
      <c r="D1340" s="12" t="s">
        <v>6581</v>
      </c>
      <c r="E1340" s="12" t="s">
        <v>934</v>
      </c>
      <c r="F1340" s="3" t="s">
        <v>933</v>
      </c>
      <c r="G1340" s="12" t="s">
        <v>932</v>
      </c>
      <c r="H1340" s="12" t="s">
        <v>3580</v>
      </c>
      <c r="I1340" s="12" t="s">
        <v>3579</v>
      </c>
      <c r="J1340" s="12" t="s">
        <v>931</v>
      </c>
      <c r="K1340" s="12" t="s">
        <v>930</v>
      </c>
      <c r="L1340" s="12" t="s">
        <v>929</v>
      </c>
      <c r="M1340" s="4">
        <v>11192300</v>
      </c>
      <c r="N1340" s="4">
        <v>0</v>
      </c>
      <c r="O1340" s="4">
        <v>11192300</v>
      </c>
      <c r="P1340" s="4">
        <v>0</v>
      </c>
      <c r="Q1340" s="4">
        <v>11192300</v>
      </c>
      <c r="R1340" s="68">
        <f t="shared" si="20"/>
        <v>1</v>
      </c>
      <c r="S1340" s="3" t="s">
        <v>957</v>
      </c>
      <c r="T1340" s="12" t="s">
        <v>6153</v>
      </c>
      <c r="U1340" s="12" t="s">
        <v>3578</v>
      </c>
      <c r="V1340" s="12" t="s">
        <v>3555</v>
      </c>
      <c r="W1340" s="18"/>
      <c r="X1340" s="18"/>
      <c r="Y1340" s="18"/>
      <c r="Z1340" s="18"/>
      <c r="AA1340" s="18"/>
      <c r="AB1340" s="12" t="s">
        <v>936</v>
      </c>
      <c r="AC1340" s="13">
        <v>522</v>
      </c>
      <c r="AD1340" s="12" t="s">
        <v>6580</v>
      </c>
      <c r="AE1340" s="12" t="s">
        <v>6579</v>
      </c>
      <c r="AF1340" s="12" t="s">
        <v>6578</v>
      </c>
      <c r="AG1340" s="12" t="s">
        <v>6577</v>
      </c>
      <c r="AH1340" s="12"/>
      <c r="AI1340" s="12" t="s">
        <v>6560</v>
      </c>
      <c r="AJ1340" s="12" t="s">
        <v>950</v>
      </c>
      <c r="AK1340" s="12" t="s">
        <v>6559</v>
      </c>
      <c r="AL1340" s="12" t="s">
        <v>6571</v>
      </c>
    </row>
    <row r="1341" spans="1:38" hidden="1" x14ac:dyDescent="0.25">
      <c r="A1341" s="17">
        <v>899999284</v>
      </c>
      <c r="B1341" s="14">
        <v>103422</v>
      </c>
      <c r="C1341" s="12" t="s">
        <v>6560</v>
      </c>
      <c r="D1341" s="12" t="s">
        <v>6576</v>
      </c>
      <c r="E1341" s="12" t="s">
        <v>934</v>
      </c>
      <c r="F1341" s="3" t="s">
        <v>933</v>
      </c>
      <c r="G1341" s="12" t="s">
        <v>932</v>
      </c>
      <c r="H1341" s="12" t="s">
        <v>3607</v>
      </c>
      <c r="I1341" s="12" t="s">
        <v>3606</v>
      </c>
      <c r="J1341" s="12" t="s">
        <v>931</v>
      </c>
      <c r="K1341" s="12" t="s">
        <v>930</v>
      </c>
      <c r="L1341" s="12" t="s">
        <v>929</v>
      </c>
      <c r="M1341" s="4">
        <v>95440863</v>
      </c>
      <c r="N1341" s="4">
        <v>0</v>
      </c>
      <c r="O1341" s="4">
        <v>95440863</v>
      </c>
      <c r="P1341" s="4">
        <v>0</v>
      </c>
      <c r="Q1341" s="4">
        <v>95440863</v>
      </c>
      <c r="R1341" s="68">
        <f t="shared" si="20"/>
        <v>1</v>
      </c>
      <c r="S1341" s="3" t="s">
        <v>957</v>
      </c>
      <c r="T1341" s="12" t="s">
        <v>6213</v>
      </c>
      <c r="U1341" s="12" t="s">
        <v>3247</v>
      </c>
      <c r="V1341" s="12" t="s">
        <v>927</v>
      </c>
      <c r="W1341" s="12" t="s">
        <v>955</v>
      </c>
      <c r="X1341" s="12" t="s">
        <v>3246</v>
      </c>
      <c r="Y1341" s="12" t="s">
        <v>925</v>
      </c>
      <c r="Z1341" s="12" t="s">
        <v>979</v>
      </c>
      <c r="AA1341" s="12" t="s">
        <v>978</v>
      </c>
      <c r="AB1341" s="12" t="s">
        <v>936</v>
      </c>
      <c r="AC1341" s="13">
        <v>522</v>
      </c>
      <c r="AD1341" s="12" t="s">
        <v>6575</v>
      </c>
      <c r="AE1341" s="12" t="s">
        <v>6574</v>
      </c>
      <c r="AF1341" s="12" t="s">
        <v>6573</v>
      </c>
      <c r="AG1341" s="12" t="s">
        <v>6572</v>
      </c>
      <c r="AH1341" s="12"/>
      <c r="AI1341" s="12" t="s">
        <v>6560</v>
      </c>
      <c r="AJ1341" s="12" t="s">
        <v>950</v>
      </c>
      <c r="AK1341" s="12" t="s">
        <v>6559</v>
      </c>
      <c r="AL1341" s="12" t="s">
        <v>6571</v>
      </c>
    </row>
    <row r="1342" spans="1:38" hidden="1" x14ac:dyDescent="0.25">
      <c r="A1342" s="17">
        <v>52441030</v>
      </c>
      <c r="B1342" s="14">
        <v>103522</v>
      </c>
      <c r="C1342" s="12" t="s">
        <v>6560</v>
      </c>
      <c r="D1342" s="12" t="s">
        <v>6570</v>
      </c>
      <c r="E1342" s="12" t="s">
        <v>934</v>
      </c>
      <c r="F1342" s="3" t="s">
        <v>933</v>
      </c>
      <c r="G1342" s="12" t="s">
        <v>932</v>
      </c>
      <c r="H1342" s="12" t="s">
        <v>1202</v>
      </c>
      <c r="I1342" s="12" t="s">
        <v>1201</v>
      </c>
      <c r="J1342" s="12" t="s">
        <v>931</v>
      </c>
      <c r="K1342" s="12" t="s">
        <v>930</v>
      </c>
      <c r="L1342" s="12" t="s">
        <v>929</v>
      </c>
      <c r="M1342" s="4">
        <v>8814251</v>
      </c>
      <c r="N1342" s="4">
        <v>0</v>
      </c>
      <c r="O1342" s="4">
        <v>8814251</v>
      </c>
      <c r="P1342" s="4">
        <v>6666240</v>
      </c>
      <c r="Q1342" s="4">
        <v>2148011</v>
      </c>
      <c r="R1342" s="68">
        <f t="shared" si="20"/>
        <v>0.24369750759310121</v>
      </c>
      <c r="S1342" s="3" t="s">
        <v>928</v>
      </c>
      <c r="T1342" s="12" t="s">
        <v>6569</v>
      </c>
      <c r="U1342" s="12" t="s">
        <v>2768</v>
      </c>
      <c r="V1342" s="12" t="s">
        <v>927</v>
      </c>
      <c r="W1342" s="12" t="s">
        <v>926</v>
      </c>
      <c r="X1342" s="12" t="s">
        <v>2767</v>
      </c>
      <c r="Y1342" s="12" t="s">
        <v>925</v>
      </c>
      <c r="Z1342" s="12" t="s">
        <v>947</v>
      </c>
      <c r="AA1342" s="12" t="s">
        <v>946</v>
      </c>
      <c r="AB1342" s="12" t="s">
        <v>2043</v>
      </c>
      <c r="AC1342" s="13">
        <v>18822</v>
      </c>
      <c r="AD1342" s="12" t="s">
        <v>5124</v>
      </c>
      <c r="AE1342" s="12" t="s">
        <v>6568</v>
      </c>
      <c r="AF1342" s="12" t="s">
        <v>6568</v>
      </c>
      <c r="AG1342" s="12" t="s">
        <v>6567</v>
      </c>
      <c r="AH1342" s="12"/>
      <c r="AI1342" s="12" t="s">
        <v>6560</v>
      </c>
      <c r="AJ1342" s="12" t="s">
        <v>943</v>
      </c>
      <c r="AK1342" s="12" t="s">
        <v>2453</v>
      </c>
      <c r="AL1342" s="12" t="s">
        <v>6566</v>
      </c>
    </row>
    <row r="1343" spans="1:38" hidden="1" x14ac:dyDescent="0.25">
      <c r="A1343" s="17">
        <v>800170433</v>
      </c>
      <c r="B1343" s="14">
        <v>103622</v>
      </c>
      <c r="C1343" s="12" t="s">
        <v>6560</v>
      </c>
      <c r="D1343" s="12" t="s">
        <v>6565</v>
      </c>
      <c r="E1343" s="12" t="s">
        <v>934</v>
      </c>
      <c r="F1343" s="3" t="s">
        <v>933</v>
      </c>
      <c r="G1343" s="12" t="s">
        <v>932</v>
      </c>
      <c r="H1343" s="12" t="s">
        <v>967</v>
      </c>
      <c r="I1343" s="12" t="s">
        <v>966</v>
      </c>
      <c r="J1343" s="12" t="s">
        <v>931</v>
      </c>
      <c r="K1343" s="12" t="s">
        <v>930</v>
      </c>
      <c r="L1343" s="12" t="s">
        <v>929</v>
      </c>
      <c r="M1343" s="4">
        <v>1730009</v>
      </c>
      <c r="N1343" s="4">
        <v>0</v>
      </c>
      <c r="O1343" s="4">
        <v>1730009</v>
      </c>
      <c r="P1343" s="4">
        <v>0</v>
      </c>
      <c r="Q1343" s="4">
        <v>1730009</v>
      </c>
      <c r="R1343" s="68">
        <f t="shared" si="20"/>
        <v>1</v>
      </c>
      <c r="S1343" s="3" t="s">
        <v>957</v>
      </c>
      <c r="T1343" s="12" t="s">
        <v>5989</v>
      </c>
      <c r="U1343" s="12" t="s">
        <v>956</v>
      </c>
      <c r="V1343" s="12" t="s">
        <v>927</v>
      </c>
      <c r="W1343" s="12" t="s">
        <v>955</v>
      </c>
      <c r="X1343" s="12" t="s">
        <v>954</v>
      </c>
      <c r="Y1343" s="12" t="s">
        <v>925</v>
      </c>
      <c r="Z1343" s="12" t="s">
        <v>953</v>
      </c>
      <c r="AA1343" s="12" t="s">
        <v>952</v>
      </c>
      <c r="AB1343" s="12" t="s">
        <v>936</v>
      </c>
      <c r="AC1343" s="13">
        <v>522</v>
      </c>
      <c r="AD1343" s="12" t="s">
        <v>6564</v>
      </c>
      <c r="AE1343" s="12" t="s">
        <v>6563</v>
      </c>
      <c r="AF1343" s="12" t="s">
        <v>6562</v>
      </c>
      <c r="AG1343" s="12" t="s">
        <v>6561</v>
      </c>
      <c r="AH1343" s="12"/>
      <c r="AI1343" s="12" t="s">
        <v>6560</v>
      </c>
      <c r="AJ1343" s="12" t="s">
        <v>950</v>
      </c>
      <c r="AK1343" s="12" t="s">
        <v>6559</v>
      </c>
      <c r="AL1343" s="12" t="s">
        <v>6558</v>
      </c>
    </row>
    <row r="1344" spans="1:38" hidden="1" x14ac:dyDescent="0.25">
      <c r="A1344" s="17">
        <v>1085295602</v>
      </c>
      <c r="B1344" s="14">
        <v>103822</v>
      </c>
      <c r="C1344" s="12" t="s">
        <v>6542</v>
      </c>
      <c r="D1344" s="12" t="s">
        <v>6557</v>
      </c>
      <c r="E1344" s="12" t="s">
        <v>934</v>
      </c>
      <c r="F1344" s="3" t="s">
        <v>933</v>
      </c>
      <c r="G1344" s="12" t="s">
        <v>932</v>
      </c>
      <c r="H1344" s="12" t="s">
        <v>3193</v>
      </c>
      <c r="I1344" s="12" t="s">
        <v>3192</v>
      </c>
      <c r="J1344" s="12" t="s">
        <v>931</v>
      </c>
      <c r="K1344" s="12" t="s">
        <v>930</v>
      </c>
      <c r="L1344" s="12" t="s">
        <v>929</v>
      </c>
      <c r="M1344" s="4">
        <v>577541</v>
      </c>
      <c r="N1344" s="4">
        <v>0</v>
      </c>
      <c r="O1344" s="4">
        <v>577541</v>
      </c>
      <c r="P1344" s="4">
        <v>0</v>
      </c>
      <c r="Q1344" s="4">
        <v>577541</v>
      </c>
      <c r="R1344" s="68">
        <f t="shared" si="20"/>
        <v>1</v>
      </c>
      <c r="S1344" s="3" t="s">
        <v>928</v>
      </c>
      <c r="T1344" s="12" t="s">
        <v>6556</v>
      </c>
      <c r="U1344" s="12" t="s">
        <v>6555</v>
      </c>
      <c r="V1344" s="12" t="s">
        <v>927</v>
      </c>
      <c r="W1344" s="12" t="s">
        <v>926</v>
      </c>
      <c r="X1344" s="12" t="s">
        <v>6554</v>
      </c>
      <c r="Y1344" s="12" t="s">
        <v>925</v>
      </c>
      <c r="Z1344" s="12" t="s">
        <v>984</v>
      </c>
      <c r="AA1344" s="12" t="s">
        <v>983</v>
      </c>
      <c r="AB1344" s="12" t="s">
        <v>936</v>
      </c>
      <c r="AC1344" s="13">
        <v>522</v>
      </c>
      <c r="AD1344" s="12" t="s">
        <v>6553</v>
      </c>
      <c r="AE1344" s="12" t="s">
        <v>6552</v>
      </c>
      <c r="AF1344" s="12" t="s">
        <v>6551</v>
      </c>
      <c r="AG1344" s="12" t="s">
        <v>6550</v>
      </c>
      <c r="AH1344" s="12"/>
      <c r="AI1344" s="12" t="s">
        <v>6542</v>
      </c>
      <c r="AJ1344" s="12" t="s">
        <v>950</v>
      </c>
      <c r="AK1344" s="12" t="s">
        <v>6541</v>
      </c>
      <c r="AL1344" s="12" t="s">
        <v>6549</v>
      </c>
    </row>
    <row r="1345" spans="1:38" hidden="1" x14ac:dyDescent="0.25">
      <c r="A1345" s="17">
        <v>1085295602</v>
      </c>
      <c r="B1345" s="14">
        <v>103822</v>
      </c>
      <c r="C1345" s="12" t="s">
        <v>6542</v>
      </c>
      <c r="D1345" s="12" t="s">
        <v>6557</v>
      </c>
      <c r="E1345" s="12" t="s">
        <v>934</v>
      </c>
      <c r="F1345" s="3" t="s">
        <v>933</v>
      </c>
      <c r="G1345" s="12" t="s">
        <v>932</v>
      </c>
      <c r="H1345" s="12" t="s">
        <v>938</v>
      </c>
      <c r="I1345" s="12" t="s">
        <v>937</v>
      </c>
      <c r="J1345" s="12" t="s">
        <v>931</v>
      </c>
      <c r="K1345" s="12" t="s">
        <v>930</v>
      </c>
      <c r="L1345" s="12" t="s">
        <v>929</v>
      </c>
      <c r="M1345" s="4">
        <v>76117</v>
      </c>
      <c r="N1345" s="4">
        <v>0</v>
      </c>
      <c r="O1345" s="4">
        <v>76117</v>
      </c>
      <c r="P1345" s="4">
        <v>0</v>
      </c>
      <c r="Q1345" s="4">
        <v>76117</v>
      </c>
      <c r="R1345" s="68">
        <f t="shared" ref="R1345:R1408" si="21">+IFERROR(Q1345/O1345,0)</f>
        <v>1</v>
      </c>
      <c r="S1345" s="3" t="s">
        <v>928</v>
      </c>
      <c r="T1345" s="12" t="s">
        <v>6556</v>
      </c>
      <c r="U1345" s="12" t="s">
        <v>6555</v>
      </c>
      <c r="V1345" s="12" t="s">
        <v>927</v>
      </c>
      <c r="W1345" s="12" t="s">
        <v>926</v>
      </c>
      <c r="X1345" s="12" t="s">
        <v>6554</v>
      </c>
      <c r="Y1345" s="12" t="s">
        <v>925</v>
      </c>
      <c r="Z1345" s="12" t="s">
        <v>984</v>
      </c>
      <c r="AA1345" s="12" t="s">
        <v>983</v>
      </c>
      <c r="AB1345" s="12" t="s">
        <v>936</v>
      </c>
      <c r="AC1345" s="13">
        <v>522</v>
      </c>
      <c r="AD1345" s="12" t="s">
        <v>6553</v>
      </c>
      <c r="AE1345" s="12" t="s">
        <v>6552</v>
      </c>
      <c r="AF1345" s="12" t="s">
        <v>6551</v>
      </c>
      <c r="AG1345" s="12" t="s">
        <v>6550</v>
      </c>
      <c r="AH1345" s="12"/>
      <c r="AI1345" s="12" t="s">
        <v>6542</v>
      </c>
      <c r="AJ1345" s="12" t="s">
        <v>950</v>
      </c>
      <c r="AK1345" s="12" t="s">
        <v>6541</v>
      </c>
      <c r="AL1345" s="12" t="s">
        <v>6549</v>
      </c>
    </row>
    <row r="1346" spans="1:38" hidden="1" x14ac:dyDescent="0.25">
      <c r="A1346" s="17">
        <v>1085295602</v>
      </c>
      <c r="B1346" s="14">
        <v>103822</v>
      </c>
      <c r="C1346" s="12" t="s">
        <v>6542</v>
      </c>
      <c r="D1346" s="12" t="s">
        <v>6557</v>
      </c>
      <c r="E1346" s="12" t="s">
        <v>934</v>
      </c>
      <c r="F1346" s="3" t="s">
        <v>933</v>
      </c>
      <c r="G1346" s="12" t="s">
        <v>932</v>
      </c>
      <c r="H1346" s="12" t="s">
        <v>963</v>
      </c>
      <c r="I1346" s="12" t="s">
        <v>962</v>
      </c>
      <c r="J1346" s="12" t="s">
        <v>931</v>
      </c>
      <c r="K1346" s="12" t="s">
        <v>930</v>
      </c>
      <c r="L1346" s="12" t="s">
        <v>929</v>
      </c>
      <c r="M1346" s="4">
        <v>399617</v>
      </c>
      <c r="N1346" s="4">
        <v>0</v>
      </c>
      <c r="O1346" s="4">
        <v>399617</v>
      </c>
      <c r="P1346" s="4">
        <v>0</v>
      </c>
      <c r="Q1346" s="4">
        <v>399617</v>
      </c>
      <c r="R1346" s="68">
        <f t="shared" si="21"/>
        <v>1</v>
      </c>
      <c r="S1346" s="3" t="s">
        <v>928</v>
      </c>
      <c r="T1346" s="12" t="s">
        <v>6556</v>
      </c>
      <c r="U1346" s="12" t="s">
        <v>6555</v>
      </c>
      <c r="V1346" s="12" t="s">
        <v>927</v>
      </c>
      <c r="W1346" s="12" t="s">
        <v>926</v>
      </c>
      <c r="X1346" s="12" t="s">
        <v>6554</v>
      </c>
      <c r="Y1346" s="12" t="s">
        <v>925</v>
      </c>
      <c r="Z1346" s="12" t="s">
        <v>984</v>
      </c>
      <c r="AA1346" s="12" t="s">
        <v>983</v>
      </c>
      <c r="AB1346" s="12" t="s">
        <v>936</v>
      </c>
      <c r="AC1346" s="13">
        <v>522</v>
      </c>
      <c r="AD1346" s="12" t="s">
        <v>6553</v>
      </c>
      <c r="AE1346" s="12" t="s">
        <v>6552</v>
      </c>
      <c r="AF1346" s="12" t="s">
        <v>6551</v>
      </c>
      <c r="AG1346" s="12" t="s">
        <v>6550</v>
      </c>
      <c r="AH1346" s="12"/>
      <c r="AI1346" s="12" t="s">
        <v>6542</v>
      </c>
      <c r="AJ1346" s="12" t="s">
        <v>950</v>
      </c>
      <c r="AK1346" s="12" t="s">
        <v>6541</v>
      </c>
      <c r="AL1346" s="12" t="s">
        <v>6549</v>
      </c>
    </row>
    <row r="1347" spans="1:38" hidden="1" x14ac:dyDescent="0.25">
      <c r="A1347" s="17">
        <v>1085295602</v>
      </c>
      <c r="B1347" s="14">
        <v>103822</v>
      </c>
      <c r="C1347" s="12" t="s">
        <v>6542</v>
      </c>
      <c r="D1347" s="12" t="s">
        <v>6557</v>
      </c>
      <c r="E1347" s="12" t="s">
        <v>934</v>
      </c>
      <c r="F1347" s="3" t="s">
        <v>933</v>
      </c>
      <c r="G1347" s="12" t="s">
        <v>932</v>
      </c>
      <c r="H1347" s="12" t="s">
        <v>3191</v>
      </c>
      <c r="I1347" s="12" t="s">
        <v>3190</v>
      </c>
      <c r="J1347" s="12" t="s">
        <v>931</v>
      </c>
      <c r="K1347" s="12" t="s">
        <v>930</v>
      </c>
      <c r="L1347" s="12" t="s">
        <v>929</v>
      </c>
      <c r="M1347" s="4">
        <v>1193906</v>
      </c>
      <c r="N1347" s="4">
        <v>0</v>
      </c>
      <c r="O1347" s="4">
        <v>1193906</v>
      </c>
      <c r="P1347" s="4">
        <v>0</v>
      </c>
      <c r="Q1347" s="4">
        <v>1193906</v>
      </c>
      <c r="R1347" s="68">
        <f t="shared" si="21"/>
        <v>1</v>
      </c>
      <c r="S1347" s="3" t="s">
        <v>928</v>
      </c>
      <c r="T1347" s="12" t="s">
        <v>6556</v>
      </c>
      <c r="U1347" s="12" t="s">
        <v>6555</v>
      </c>
      <c r="V1347" s="12" t="s">
        <v>927</v>
      </c>
      <c r="W1347" s="12" t="s">
        <v>926</v>
      </c>
      <c r="X1347" s="12" t="s">
        <v>6554</v>
      </c>
      <c r="Y1347" s="12" t="s">
        <v>925</v>
      </c>
      <c r="Z1347" s="12" t="s">
        <v>984</v>
      </c>
      <c r="AA1347" s="12" t="s">
        <v>983</v>
      </c>
      <c r="AB1347" s="12" t="s">
        <v>936</v>
      </c>
      <c r="AC1347" s="13">
        <v>522</v>
      </c>
      <c r="AD1347" s="12" t="s">
        <v>6553</v>
      </c>
      <c r="AE1347" s="12" t="s">
        <v>6552</v>
      </c>
      <c r="AF1347" s="12" t="s">
        <v>6551</v>
      </c>
      <c r="AG1347" s="12" t="s">
        <v>6550</v>
      </c>
      <c r="AH1347" s="12"/>
      <c r="AI1347" s="12" t="s">
        <v>6542</v>
      </c>
      <c r="AJ1347" s="12" t="s">
        <v>950</v>
      </c>
      <c r="AK1347" s="12" t="s">
        <v>6541</v>
      </c>
      <c r="AL1347" s="12" t="s">
        <v>6549</v>
      </c>
    </row>
    <row r="1348" spans="1:38" hidden="1" x14ac:dyDescent="0.25">
      <c r="A1348" s="17">
        <v>1085295602</v>
      </c>
      <c r="B1348" s="14">
        <v>103822</v>
      </c>
      <c r="C1348" s="12" t="s">
        <v>6542</v>
      </c>
      <c r="D1348" s="12" t="s">
        <v>6557</v>
      </c>
      <c r="E1348" s="12" t="s">
        <v>934</v>
      </c>
      <c r="F1348" s="3" t="s">
        <v>933</v>
      </c>
      <c r="G1348" s="12" t="s">
        <v>932</v>
      </c>
      <c r="H1348" s="12" t="s">
        <v>940</v>
      </c>
      <c r="I1348" s="12" t="s">
        <v>939</v>
      </c>
      <c r="J1348" s="12" t="s">
        <v>931</v>
      </c>
      <c r="K1348" s="12" t="s">
        <v>930</v>
      </c>
      <c r="L1348" s="12" t="s">
        <v>929</v>
      </c>
      <c r="M1348" s="4">
        <v>587167</v>
      </c>
      <c r="N1348" s="4">
        <v>0</v>
      </c>
      <c r="O1348" s="4">
        <v>587167</v>
      </c>
      <c r="P1348" s="4">
        <v>0</v>
      </c>
      <c r="Q1348" s="4">
        <v>587167</v>
      </c>
      <c r="R1348" s="68">
        <f t="shared" si="21"/>
        <v>1</v>
      </c>
      <c r="S1348" s="3" t="s">
        <v>928</v>
      </c>
      <c r="T1348" s="12" t="s">
        <v>6556</v>
      </c>
      <c r="U1348" s="12" t="s">
        <v>6555</v>
      </c>
      <c r="V1348" s="12" t="s">
        <v>927</v>
      </c>
      <c r="W1348" s="12" t="s">
        <v>926</v>
      </c>
      <c r="X1348" s="12" t="s">
        <v>6554</v>
      </c>
      <c r="Y1348" s="12" t="s">
        <v>925</v>
      </c>
      <c r="Z1348" s="12" t="s">
        <v>984</v>
      </c>
      <c r="AA1348" s="12" t="s">
        <v>983</v>
      </c>
      <c r="AB1348" s="12" t="s">
        <v>936</v>
      </c>
      <c r="AC1348" s="13">
        <v>522</v>
      </c>
      <c r="AD1348" s="12" t="s">
        <v>6553</v>
      </c>
      <c r="AE1348" s="12" t="s">
        <v>6552</v>
      </c>
      <c r="AF1348" s="12" t="s">
        <v>6551</v>
      </c>
      <c r="AG1348" s="12" t="s">
        <v>6550</v>
      </c>
      <c r="AH1348" s="12"/>
      <c r="AI1348" s="12" t="s">
        <v>6542</v>
      </c>
      <c r="AJ1348" s="12" t="s">
        <v>950</v>
      </c>
      <c r="AK1348" s="12" t="s">
        <v>6541</v>
      </c>
      <c r="AL1348" s="12" t="s">
        <v>6549</v>
      </c>
    </row>
    <row r="1349" spans="1:38" hidden="1" x14ac:dyDescent="0.25">
      <c r="A1349" s="17">
        <v>1085295602</v>
      </c>
      <c r="B1349" s="14">
        <v>103822</v>
      </c>
      <c r="C1349" s="12" t="s">
        <v>6542</v>
      </c>
      <c r="D1349" s="12" t="s">
        <v>6557</v>
      </c>
      <c r="E1349" s="12" t="s">
        <v>934</v>
      </c>
      <c r="F1349" s="3" t="s">
        <v>933</v>
      </c>
      <c r="G1349" s="12" t="s">
        <v>932</v>
      </c>
      <c r="H1349" s="12" t="s">
        <v>3188</v>
      </c>
      <c r="I1349" s="12" t="s">
        <v>3187</v>
      </c>
      <c r="J1349" s="12" t="s">
        <v>931</v>
      </c>
      <c r="K1349" s="12" t="s">
        <v>930</v>
      </c>
      <c r="L1349" s="12" t="s">
        <v>929</v>
      </c>
      <c r="M1349" s="4">
        <v>880751</v>
      </c>
      <c r="N1349" s="4">
        <v>0</v>
      </c>
      <c r="O1349" s="4">
        <v>880751</v>
      </c>
      <c r="P1349" s="4">
        <v>0</v>
      </c>
      <c r="Q1349" s="4">
        <v>880751</v>
      </c>
      <c r="R1349" s="68">
        <f t="shared" si="21"/>
        <v>1</v>
      </c>
      <c r="S1349" s="3" t="s">
        <v>928</v>
      </c>
      <c r="T1349" s="12" t="s">
        <v>6556</v>
      </c>
      <c r="U1349" s="12" t="s">
        <v>6555</v>
      </c>
      <c r="V1349" s="12" t="s">
        <v>927</v>
      </c>
      <c r="W1349" s="12" t="s">
        <v>926</v>
      </c>
      <c r="X1349" s="12" t="s">
        <v>6554</v>
      </c>
      <c r="Y1349" s="12" t="s">
        <v>925</v>
      </c>
      <c r="Z1349" s="12" t="s">
        <v>984</v>
      </c>
      <c r="AA1349" s="12" t="s">
        <v>983</v>
      </c>
      <c r="AB1349" s="12" t="s">
        <v>936</v>
      </c>
      <c r="AC1349" s="13">
        <v>522</v>
      </c>
      <c r="AD1349" s="12" t="s">
        <v>6553</v>
      </c>
      <c r="AE1349" s="12" t="s">
        <v>6552</v>
      </c>
      <c r="AF1349" s="12" t="s">
        <v>6551</v>
      </c>
      <c r="AG1349" s="12" t="s">
        <v>6550</v>
      </c>
      <c r="AH1349" s="12"/>
      <c r="AI1349" s="12" t="s">
        <v>6542</v>
      </c>
      <c r="AJ1349" s="12" t="s">
        <v>950</v>
      </c>
      <c r="AK1349" s="12" t="s">
        <v>6541</v>
      </c>
      <c r="AL1349" s="12" t="s">
        <v>6549</v>
      </c>
    </row>
    <row r="1350" spans="1:38" hidden="1" x14ac:dyDescent="0.25">
      <c r="A1350" s="17">
        <v>1077089994</v>
      </c>
      <c r="B1350" s="14">
        <v>103922</v>
      </c>
      <c r="C1350" s="12" t="s">
        <v>6542</v>
      </c>
      <c r="D1350" s="12" t="s">
        <v>6548</v>
      </c>
      <c r="E1350" s="12" t="s">
        <v>934</v>
      </c>
      <c r="F1350" s="3" t="s">
        <v>933</v>
      </c>
      <c r="G1350" s="12" t="s">
        <v>932</v>
      </c>
      <c r="H1350" s="12" t="s">
        <v>3193</v>
      </c>
      <c r="I1350" s="12" t="s">
        <v>3192</v>
      </c>
      <c r="J1350" s="12" t="s">
        <v>931</v>
      </c>
      <c r="K1350" s="12" t="s">
        <v>930</v>
      </c>
      <c r="L1350" s="12" t="s">
        <v>929</v>
      </c>
      <c r="M1350" s="4">
        <v>1512888</v>
      </c>
      <c r="N1350" s="4">
        <v>0</v>
      </c>
      <c r="O1350" s="4">
        <v>1512888</v>
      </c>
      <c r="P1350" s="4">
        <v>0</v>
      </c>
      <c r="Q1350" s="4">
        <v>1512888</v>
      </c>
      <c r="R1350" s="68">
        <f t="shared" si="21"/>
        <v>1</v>
      </c>
      <c r="S1350" s="3" t="s">
        <v>928</v>
      </c>
      <c r="T1350" s="12" t="s">
        <v>6547</v>
      </c>
      <c r="U1350" s="12" t="s">
        <v>5436</v>
      </c>
      <c r="V1350" s="12" t="s">
        <v>927</v>
      </c>
      <c r="W1350" s="12" t="s">
        <v>926</v>
      </c>
      <c r="X1350" s="12" t="s">
        <v>5435</v>
      </c>
      <c r="Y1350" s="12" t="s">
        <v>925</v>
      </c>
      <c r="Z1350" s="12" t="s">
        <v>984</v>
      </c>
      <c r="AA1350" s="12" t="s">
        <v>983</v>
      </c>
      <c r="AB1350" s="12" t="s">
        <v>936</v>
      </c>
      <c r="AC1350" s="13">
        <v>522</v>
      </c>
      <c r="AD1350" s="12" t="s">
        <v>6546</v>
      </c>
      <c r="AE1350" s="12" t="s">
        <v>6545</v>
      </c>
      <c r="AF1350" s="12" t="s">
        <v>6544</v>
      </c>
      <c r="AG1350" s="12" t="s">
        <v>6543</v>
      </c>
      <c r="AH1350" s="12"/>
      <c r="AI1350" s="12" t="s">
        <v>6542</v>
      </c>
      <c r="AJ1350" s="12" t="s">
        <v>950</v>
      </c>
      <c r="AK1350" s="12" t="s">
        <v>6541</v>
      </c>
      <c r="AL1350" s="12" t="s">
        <v>6540</v>
      </c>
    </row>
    <row r="1351" spans="1:38" hidden="1" x14ac:dyDescent="0.25">
      <c r="A1351" s="17">
        <v>1077089994</v>
      </c>
      <c r="B1351" s="14">
        <v>103922</v>
      </c>
      <c r="C1351" s="12" t="s">
        <v>6542</v>
      </c>
      <c r="D1351" s="12" t="s">
        <v>6548</v>
      </c>
      <c r="E1351" s="12" t="s">
        <v>934</v>
      </c>
      <c r="F1351" s="3" t="s">
        <v>933</v>
      </c>
      <c r="G1351" s="12" t="s">
        <v>932</v>
      </c>
      <c r="H1351" s="12" t="s">
        <v>938</v>
      </c>
      <c r="I1351" s="12" t="s">
        <v>937</v>
      </c>
      <c r="J1351" s="12" t="s">
        <v>931</v>
      </c>
      <c r="K1351" s="12" t="s">
        <v>930</v>
      </c>
      <c r="L1351" s="12" t="s">
        <v>929</v>
      </c>
      <c r="M1351" s="4">
        <v>108844</v>
      </c>
      <c r="N1351" s="4">
        <v>0</v>
      </c>
      <c r="O1351" s="4">
        <v>108844</v>
      </c>
      <c r="P1351" s="4">
        <v>0</v>
      </c>
      <c r="Q1351" s="4">
        <v>108844</v>
      </c>
      <c r="R1351" s="68">
        <f t="shared" si="21"/>
        <v>1</v>
      </c>
      <c r="S1351" s="3" t="s">
        <v>928</v>
      </c>
      <c r="T1351" s="12" t="s">
        <v>6547</v>
      </c>
      <c r="U1351" s="12" t="s">
        <v>5436</v>
      </c>
      <c r="V1351" s="12" t="s">
        <v>927</v>
      </c>
      <c r="W1351" s="12" t="s">
        <v>926</v>
      </c>
      <c r="X1351" s="12" t="s">
        <v>5435</v>
      </c>
      <c r="Y1351" s="12" t="s">
        <v>925</v>
      </c>
      <c r="Z1351" s="12" t="s">
        <v>984</v>
      </c>
      <c r="AA1351" s="12" t="s">
        <v>983</v>
      </c>
      <c r="AB1351" s="12" t="s">
        <v>936</v>
      </c>
      <c r="AC1351" s="13">
        <v>522</v>
      </c>
      <c r="AD1351" s="12" t="s">
        <v>6546</v>
      </c>
      <c r="AE1351" s="12" t="s">
        <v>6545</v>
      </c>
      <c r="AF1351" s="12" t="s">
        <v>6544</v>
      </c>
      <c r="AG1351" s="12" t="s">
        <v>6543</v>
      </c>
      <c r="AH1351" s="12"/>
      <c r="AI1351" s="12" t="s">
        <v>6542</v>
      </c>
      <c r="AJ1351" s="12" t="s">
        <v>950</v>
      </c>
      <c r="AK1351" s="12" t="s">
        <v>6541</v>
      </c>
      <c r="AL1351" s="12" t="s">
        <v>6540</v>
      </c>
    </row>
    <row r="1352" spans="1:38" hidden="1" x14ac:dyDescent="0.25">
      <c r="A1352" s="17">
        <v>1077089994</v>
      </c>
      <c r="B1352" s="14">
        <v>103922</v>
      </c>
      <c r="C1352" s="12" t="s">
        <v>6542</v>
      </c>
      <c r="D1352" s="12" t="s">
        <v>6548</v>
      </c>
      <c r="E1352" s="12" t="s">
        <v>934</v>
      </c>
      <c r="F1352" s="3" t="s">
        <v>933</v>
      </c>
      <c r="G1352" s="12" t="s">
        <v>932</v>
      </c>
      <c r="H1352" s="12" t="s">
        <v>963</v>
      </c>
      <c r="I1352" s="12" t="s">
        <v>962</v>
      </c>
      <c r="J1352" s="12" t="s">
        <v>931</v>
      </c>
      <c r="K1352" s="12" t="s">
        <v>930</v>
      </c>
      <c r="L1352" s="12" t="s">
        <v>929</v>
      </c>
      <c r="M1352" s="4">
        <v>573762</v>
      </c>
      <c r="N1352" s="4">
        <v>0</v>
      </c>
      <c r="O1352" s="4">
        <v>573762</v>
      </c>
      <c r="P1352" s="4">
        <v>0</v>
      </c>
      <c r="Q1352" s="4">
        <v>573762</v>
      </c>
      <c r="R1352" s="68">
        <f t="shared" si="21"/>
        <v>1</v>
      </c>
      <c r="S1352" s="3" t="s">
        <v>928</v>
      </c>
      <c r="T1352" s="12" t="s">
        <v>6547</v>
      </c>
      <c r="U1352" s="12" t="s">
        <v>5436</v>
      </c>
      <c r="V1352" s="12" t="s">
        <v>927</v>
      </c>
      <c r="W1352" s="12" t="s">
        <v>926</v>
      </c>
      <c r="X1352" s="12" t="s">
        <v>5435</v>
      </c>
      <c r="Y1352" s="12" t="s">
        <v>925</v>
      </c>
      <c r="Z1352" s="12" t="s">
        <v>984</v>
      </c>
      <c r="AA1352" s="12" t="s">
        <v>983</v>
      </c>
      <c r="AB1352" s="12" t="s">
        <v>936</v>
      </c>
      <c r="AC1352" s="13">
        <v>522</v>
      </c>
      <c r="AD1352" s="12" t="s">
        <v>6546</v>
      </c>
      <c r="AE1352" s="12" t="s">
        <v>6545</v>
      </c>
      <c r="AF1352" s="12" t="s">
        <v>6544</v>
      </c>
      <c r="AG1352" s="12" t="s">
        <v>6543</v>
      </c>
      <c r="AH1352" s="12"/>
      <c r="AI1352" s="12" t="s">
        <v>6542</v>
      </c>
      <c r="AJ1352" s="12" t="s">
        <v>950</v>
      </c>
      <c r="AK1352" s="12" t="s">
        <v>6541</v>
      </c>
      <c r="AL1352" s="12" t="s">
        <v>6540</v>
      </c>
    </row>
    <row r="1353" spans="1:38" hidden="1" x14ac:dyDescent="0.25">
      <c r="A1353" s="17">
        <v>1077089994</v>
      </c>
      <c r="B1353" s="14">
        <v>103922</v>
      </c>
      <c r="C1353" s="12" t="s">
        <v>6542</v>
      </c>
      <c r="D1353" s="12" t="s">
        <v>6548</v>
      </c>
      <c r="E1353" s="12" t="s">
        <v>934</v>
      </c>
      <c r="F1353" s="3" t="s">
        <v>933</v>
      </c>
      <c r="G1353" s="12" t="s">
        <v>932</v>
      </c>
      <c r="H1353" s="12" t="s">
        <v>3191</v>
      </c>
      <c r="I1353" s="12" t="s">
        <v>3190</v>
      </c>
      <c r="J1353" s="12" t="s">
        <v>931</v>
      </c>
      <c r="K1353" s="12" t="s">
        <v>930</v>
      </c>
      <c r="L1353" s="12" t="s">
        <v>929</v>
      </c>
      <c r="M1353" s="4">
        <v>1621200</v>
      </c>
      <c r="N1353" s="4">
        <v>0</v>
      </c>
      <c r="O1353" s="4">
        <v>1621200</v>
      </c>
      <c r="P1353" s="4">
        <v>0</v>
      </c>
      <c r="Q1353" s="4">
        <v>1621200</v>
      </c>
      <c r="R1353" s="68">
        <f t="shared" si="21"/>
        <v>1</v>
      </c>
      <c r="S1353" s="3" t="s">
        <v>928</v>
      </c>
      <c r="T1353" s="12" t="s">
        <v>6547</v>
      </c>
      <c r="U1353" s="12" t="s">
        <v>5436</v>
      </c>
      <c r="V1353" s="12" t="s">
        <v>927</v>
      </c>
      <c r="W1353" s="12" t="s">
        <v>926</v>
      </c>
      <c r="X1353" s="12" t="s">
        <v>5435</v>
      </c>
      <c r="Y1353" s="12" t="s">
        <v>925</v>
      </c>
      <c r="Z1353" s="12" t="s">
        <v>984</v>
      </c>
      <c r="AA1353" s="12" t="s">
        <v>983</v>
      </c>
      <c r="AB1353" s="12" t="s">
        <v>936</v>
      </c>
      <c r="AC1353" s="13">
        <v>522</v>
      </c>
      <c r="AD1353" s="12" t="s">
        <v>6546</v>
      </c>
      <c r="AE1353" s="12" t="s">
        <v>6545</v>
      </c>
      <c r="AF1353" s="12" t="s">
        <v>6544</v>
      </c>
      <c r="AG1353" s="12" t="s">
        <v>6543</v>
      </c>
      <c r="AH1353" s="12"/>
      <c r="AI1353" s="12" t="s">
        <v>6542</v>
      </c>
      <c r="AJ1353" s="12" t="s">
        <v>950</v>
      </c>
      <c r="AK1353" s="12" t="s">
        <v>6541</v>
      </c>
      <c r="AL1353" s="12" t="s">
        <v>6540</v>
      </c>
    </row>
    <row r="1354" spans="1:38" hidden="1" x14ac:dyDescent="0.25">
      <c r="A1354" s="17">
        <v>1077089994</v>
      </c>
      <c r="B1354" s="14">
        <v>103922</v>
      </c>
      <c r="C1354" s="12" t="s">
        <v>6542</v>
      </c>
      <c r="D1354" s="12" t="s">
        <v>6548</v>
      </c>
      <c r="E1354" s="12" t="s">
        <v>934</v>
      </c>
      <c r="F1354" s="3" t="s">
        <v>933</v>
      </c>
      <c r="G1354" s="12" t="s">
        <v>932</v>
      </c>
      <c r="H1354" s="12" t="s">
        <v>940</v>
      </c>
      <c r="I1354" s="12" t="s">
        <v>939</v>
      </c>
      <c r="J1354" s="12" t="s">
        <v>931</v>
      </c>
      <c r="K1354" s="12" t="s">
        <v>930</v>
      </c>
      <c r="L1354" s="12" t="s">
        <v>929</v>
      </c>
      <c r="M1354" s="4">
        <v>906188</v>
      </c>
      <c r="N1354" s="4">
        <v>0</v>
      </c>
      <c r="O1354" s="4">
        <v>906188</v>
      </c>
      <c r="P1354" s="4">
        <v>0</v>
      </c>
      <c r="Q1354" s="4">
        <v>906188</v>
      </c>
      <c r="R1354" s="68">
        <f t="shared" si="21"/>
        <v>1</v>
      </c>
      <c r="S1354" s="3" t="s">
        <v>928</v>
      </c>
      <c r="T1354" s="12" t="s">
        <v>6547</v>
      </c>
      <c r="U1354" s="12" t="s">
        <v>5436</v>
      </c>
      <c r="V1354" s="12" t="s">
        <v>927</v>
      </c>
      <c r="W1354" s="12" t="s">
        <v>926</v>
      </c>
      <c r="X1354" s="12" t="s">
        <v>5435</v>
      </c>
      <c r="Y1354" s="12" t="s">
        <v>925</v>
      </c>
      <c r="Z1354" s="12" t="s">
        <v>984</v>
      </c>
      <c r="AA1354" s="12" t="s">
        <v>983</v>
      </c>
      <c r="AB1354" s="12" t="s">
        <v>936</v>
      </c>
      <c r="AC1354" s="13">
        <v>522</v>
      </c>
      <c r="AD1354" s="12" t="s">
        <v>6546</v>
      </c>
      <c r="AE1354" s="12" t="s">
        <v>6545</v>
      </c>
      <c r="AF1354" s="12" t="s">
        <v>6544</v>
      </c>
      <c r="AG1354" s="12" t="s">
        <v>6543</v>
      </c>
      <c r="AH1354" s="12"/>
      <c r="AI1354" s="12" t="s">
        <v>6542</v>
      </c>
      <c r="AJ1354" s="12" t="s">
        <v>950</v>
      </c>
      <c r="AK1354" s="12" t="s">
        <v>6541</v>
      </c>
      <c r="AL1354" s="12" t="s">
        <v>6540</v>
      </c>
    </row>
    <row r="1355" spans="1:38" hidden="1" x14ac:dyDescent="0.25">
      <c r="A1355" s="17">
        <v>1077089994</v>
      </c>
      <c r="B1355" s="14">
        <v>103922</v>
      </c>
      <c r="C1355" s="12" t="s">
        <v>6542</v>
      </c>
      <c r="D1355" s="12" t="s">
        <v>6548</v>
      </c>
      <c r="E1355" s="12" t="s">
        <v>934</v>
      </c>
      <c r="F1355" s="3" t="s">
        <v>933</v>
      </c>
      <c r="G1355" s="12" t="s">
        <v>932</v>
      </c>
      <c r="H1355" s="12" t="s">
        <v>3188</v>
      </c>
      <c r="I1355" s="12" t="s">
        <v>3187</v>
      </c>
      <c r="J1355" s="12" t="s">
        <v>931</v>
      </c>
      <c r="K1355" s="12" t="s">
        <v>930</v>
      </c>
      <c r="L1355" s="12" t="s">
        <v>929</v>
      </c>
      <c r="M1355" s="4">
        <v>1347693</v>
      </c>
      <c r="N1355" s="4">
        <v>0</v>
      </c>
      <c r="O1355" s="4">
        <v>1347693</v>
      </c>
      <c r="P1355" s="4">
        <v>0</v>
      </c>
      <c r="Q1355" s="4">
        <v>1347693</v>
      </c>
      <c r="R1355" s="68">
        <f t="shared" si="21"/>
        <v>1</v>
      </c>
      <c r="S1355" s="3" t="s">
        <v>928</v>
      </c>
      <c r="T1355" s="12" t="s">
        <v>6547</v>
      </c>
      <c r="U1355" s="12" t="s">
        <v>5436</v>
      </c>
      <c r="V1355" s="12" t="s">
        <v>927</v>
      </c>
      <c r="W1355" s="12" t="s">
        <v>926</v>
      </c>
      <c r="X1355" s="12" t="s">
        <v>5435</v>
      </c>
      <c r="Y1355" s="12" t="s">
        <v>925</v>
      </c>
      <c r="Z1355" s="12" t="s">
        <v>984</v>
      </c>
      <c r="AA1355" s="12" t="s">
        <v>983</v>
      </c>
      <c r="AB1355" s="12" t="s">
        <v>936</v>
      </c>
      <c r="AC1355" s="13">
        <v>522</v>
      </c>
      <c r="AD1355" s="12" t="s">
        <v>6546</v>
      </c>
      <c r="AE1355" s="12" t="s">
        <v>6545</v>
      </c>
      <c r="AF1355" s="12" t="s">
        <v>6544</v>
      </c>
      <c r="AG1355" s="12" t="s">
        <v>6543</v>
      </c>
      <c r="AH1355" s="12"/>
      <c r="AI1355" s="12" t="s">
        <v>6542</v>
      </c>
      <c r="AJ1355" s="12" t="s">
        <v>950</v>
      </c>
      <c r="AK1355" s="12" t="s">
        <v>6541</v>
      </c>
      <c r="AL1355" s="12" t="s">
        <v>6540</v>
      </c>
    </row>
    <row r="1356" spans="1:38" hidden="1" x14ac:dyDescent="0.25">
      <c r="A1356" s="17">
        <v>1033716157</v>
      </c>
      <c r="B1356" s="14">
        <v>104022</v>
      </c>
      <c r="C1356" s="12" t="s">
        <v>6534</v>
      </c>
      <c r="D1356" s="12" t="s">
        <v>6539</v>
      </c>
      <c r="E1356" s="12" t="s">
        <v>934</v>
      </c>
      <c r="F1356" s="3" t="s">
        <v>933</v>
      </c>
      <c r="G1356" s="12" t="s">
        <v>932</v>
      </c>
      <c r="H1356" s="12" t="s">
        <v>949</v>
      </c>
      <c r="I1356" s="12" t="s">
        <v>948</v>
      </c>
      <c r="J1356" s="12" t="s">
        <v>931</v>
      </c>
      <c r="K1356" s="12" t="s">
        <v>930</v>
      </c>
      <c r="L1356" s="12" t="s">
        <v>929</v>
      </c>
      <c r="M1356" s="4">
        <v>7120896</v>
      </c>
      <c r="N1356" s="4">
        <v>0</v>
      </c>
      <c r="O1356" s="4">
        <v>7120896</v>
      </c>
      <c r="P1356" s="4">
        <v>5621760</v>
      </c>
      <c r="Q1356" s="4">
        <v>1499136</v>
      </c>
      <c r="R1356" s="68">
        <f t="shared" si="21"/>
        <v>0.21052631578947367</v>
      </c>
      <c r="S1356" s="3" t="s">
        <v>928</v>
      </c>
      <c r="T1356" s="12" t="s">
        <v>6538</v>
      </c>
      <c r="U1356" s="12" t="s">
        <v>1821</v>
      </c>
      <c r="V1356" s="12" t="s">
        <v>927</v>
      </c>
      <c r="W1356" s="12" t="s">
        <v>926</v>
      </c>
      <c r="X1356" s="12" t="s">
        <v>1820</v>
      </c>
      <c r="Y1356" s="12" t="s">
        <v>925</v>
      </c>
      <c r="Z1356" s="12" t="s">
        <v>924</v>
      </c>
      <c r="AA1356" s="12" t="s">
        <v>923</v>
      </c>
      <c r="AB1356" s="12" t="s">
        <v>1060</v>
      </c>
      <c r="AC1356" s="13">
        <v>28022</v>
      </c>
      <c r="AD1356" s="12" t="s">
        <v>2919</v>
      </c>
      <c r="AE1356" s="12" t="s">
        <v>6537</v>
      </c>
      <c r="AF1356" s="12" t="s">
        <v>6536</v>
      </c>
      <c r="AG1356" s="12" t="s">
        <v>6535</v>
      </c>
      <c r="AH1356" s="12"/>
      <c r="AI1356" s="12" t="s">
        <v>6534</v>
      </c>
      <c r="AJ1356" s="12" t="s">
        <v>943</v>
      </c>
      <c r="AK1356" s="12" t="s">
        <v>1703</v>
      </c>
      <c r="AL1356" s="12" t="s">
        <v>6533</v>
      </c>
    </row>
    <row r="1357" spans="1:38" hidden="1" x14ac:dyDescent="0.25">
      <c r="A1357" s="17">
        <v>1019105511</v>
      </c>
      <c r="B1357" s="14">
        <v>104122</v>
      </c>
      <c r="C1357" s="12" t="s">
        <v>6511</v>
      </c>
      <c r="D1357" s="12" t="s">
        <v>6532</v>
      </c>
      <c r="E1357" s="12" t="s">
        <v>934</v>
      </c>
      <c r="F1357" s="3" t="s">
        <v>933</v>
      </c>
      <c r="G1357" s="12" t="s">
        <v>932</v>
      </c>
      <c r="H1357" s="12" t="s">
        <v>949</v>
      </c>
      <c r="I1357" s="12" t="s">
        <v>948</v>
      </c>
      <c r="J1357" s="12" t="s">
        <v>931</v>
      </c>
      <c r="K1357" s="12" t="s">
        <v>930</v>
      </c>
      <c r="L1357" s="12" t="s">
        <v>929</v>
      </c>
      <c r="M1357" s="4">
        <v>10178799</v>
      </c>
      <c r="N1357" s="4">
        <v>0</v>
      </c>
      <c r="O1357" s="4">
        <v>10178799</v>
      </c>
      <c r="P1357" s="4">
        <v>8107008</v>
      </c>
      <c r="Q1357" s="4">
        <v>2071791</v>
      </c>
      <c r="R1357" s="68">
        <f t="shared" si="21"/>
        <v>0.20353982822531422</v>
      </c>
      <c r="S1357" s="3" t="s">
        <v>928</v>
      </c>
      <c r="T1357" s="12" t="s">
        <v>6531</v>
      </c>
      <c r="U1357" s="12" t="s">
        <v>1705</v>
      </c>
      <c r="V1357" s="12" t="s">
        <v>927</v>
      </c>
      <c r="W1357" s="12" t="s">
        <v>926</v>
      </c>
      <c r="X1357" s="12" t="s">
        <v>1704</v>
      </c>
      <c r="Y1357" s="12" t="s">
        <v>925</v>
      </c>
      <c r="Z1357" s="12" t="s">
        <v>984</v>
      </c>
      <c r="AA1357" s="12" t="s">
        <v>983</v>
      </c>
      <c r="AB1357" s="12" t="s">
        <v>1588</v>
      </c>
      <c r="AC1357" s="13">
        <v>27222</v>
      </c>
      <c r="AD1357" s="12" t="s">
        <v>6530</v>
      </c>
      <c r="AE1357" s="12" t="s">
        <v>6529</v>
      </c>
      <c r="AF1357" s="12" t="s">
        <v>6528</v>
      </c>
      <c r="AG1357" s="12" t="s">
        <v>6527</v>
      </c>
      <c r="AH1357" s="12"/>
      <c r="AI1357" s="12" t="s">
        <v>6511</v>
      </c>
      <c r="AJ1357" s="12" t="s">
        <v>943</v>
      </c>
      <c r="AK1357" s="12" t="s">
        <v>1955</v>
      </c>
      <c r="AL1357" s="12" t="s">
        <v>6526</v>
      </c>
    </row>
    <row r="1358" spans="1:38" hidden="1" x14ac:dyDescent="0.25">
      <c r="A1358" s="17">
        <v>1022416322</v>
      </c>
      <c r="B1358" s="14">
        <v>104222</v>
      </c>
      <c r="C1358" s="12" t="s">
        <v>6511</v>
      </c>
      <c r="D1358" s="12" t="s">
        <v>6525</v>
      </c>
      <c r="E1358" s="12" t="s">
        <v>934</v>
      </c>
      <c r="F1358" s="3" t="s">
        <v>933</v>
      </c>
      <c r="G1358" s="12" t="s">
        <v>932</v>
      </c>
      <c r="H1358" s="12" t="s">
        <v>949</v>
      </c>
      <c r="I1358" s="12" t="s">
        <v>948</v>
      </c>
      <c r="J1358" s="12" t="s">
        <v>931</v>
      </c>
      <c r="K1358" s="12" t="s">
        <v>930</v>
      </c>
      <c r="L1358" s="12" t="s">
        <v>929</v>
      </c>
      <c r="M1358" s="4">
        <v>11081353</v>
      </c>
      <c r="N1358" s="4">
        <v>0</v>
      </c>
      <c r="O1358" s="4">
        <v>11081353</v>
      </c>
      <c r="P1358" s="4">
        <v>8825856</v>
      </c>
      <c r="Q1358" s="4">
        <v>2255497</v>
      </c>
      <c r="R1358" s="68">
        <f t="shared" si="21"/>
        <v>0.20353985655000792</v>
      </c>
      <c r="S1358" s="3" t="s">
        <v>928</v>
      </c>
      <c r="T1358" s="12" t="s">
        <v>6524</v>
      </c>
      <c r="U1358" s="12" t="s">
        <v>6523</v>
      </c>
      <c r="V1358" s="12" t="s">
        <v>927</v>
      </c>
      <c r="W1358" s="12" t="s">
        <v>926</v>
      </c>
      <c r="X1358" s="12" t="s">
        <v>6522</v>
      </c>
      <c r="Y1358" s="12" t="s">
        <v>925</v>
      </c>
      <c r="Z1358" s="12" t="s">
        <v>924</v>
      </c>
      <c r="AA1358" s="12" t="s">
        <v>923</v>
      </c>
      <c r="AB1358" s="12" t="s">
        <v>1489</v>
      </c>
      <c r="AC1358" s="13">
        <v>26122</v>
      </c>
      <c r="AD1358" s="12" t="s">
        <v>6521</v>
      </c>
      <c r="AE1358" s="12" t="s">
        <v>6520</v>
      </c>
      <c r="AF1358" s="12" t="s">
        <v>6519</v>
      </c>
      <c r="AG1358" s="12" t="s">
        <v>6518</v>
      </c>
      <c r="AH1358" s="12"/>
      <c r="AI1358" s="12" t="s">
        <v>6511</v>
      </c>
      <c r="AJ1358" s="12" t="s">
        <v>1083</v>
      </c>
      <c r="AK1358" s="12" t="s">
        <v>1872</v>
      </c>
      <c r="AL1358" s="12" t="s">
        <v>6517</v>
      </c>
    </row>
    <row r="1359" spans="1:38" hidden="1" x14ac:dyDescent="0.25">
      <c r="A1359" s="17">
        <v>830122566</v>
      </c>
      <c r="B1359" s="14">
        <v>104322</v>
      </c>
      <c r="C1359" s="12" t="s">
        <v>6511</v>
      </c>
      <c r="D1359" s="12" t="s">
        <v>6516</v>
      </c>
      <c r="E1359" s="12" t="s">
        <v>934</v>
      </c>
      <c r="F1359" s="3" t="s">
        <v>933</v>
      </c>
      <c r="G1359" s="12" t="s">
        <v>932</v>
      </c>
      <c r="H1359" s="12" t="s">
        <v>982</v>
      </c>
      <c r="I1359" s="12" t="s">
        <v>981</v>
      </c>
      <c r="J1359" s="12" t="s">
        <v>931</v>
      </c>
      <c r="K1359" s="12" t="s">
        <v>930</v>
      </c>
      <c r="L1359" s="12" t="s">
        <v>929</v>
      </c>
      <c r="M1359" s="4">
        <v>3152137</v>
      </c>
      <c r="N1359" s="4">
        <v>0</v>
      </c>
      <c r="O1359" s="4">
        <v>3152137</v>
      </c>
      <c r="P1359" s="4">
        <v>0</v>
      </c>
      <c r="Q1359" s="4">
        <v>3152137</v>
      </c>
      <c r="R1359" s="68">
        <f t="shared" si="21"/>
        <v>1</v>
      </c>
      <c r="S1359" s="3" t="s">
        <v>957</v>
      </c>
      <c r="T1359" s="12" t="s">
        <v>6061</v>
      </c>
      <c r="U1359" s="12" t="s">
        <v>980</v>
      </c>
      <c r="V1359" s="12" t="s">
        <v>927</v>
      </c>
      <c r="W1359" s="12" t="s">
        <v>955</v>
      </c>
      <c r="X1359" s="12" t="s">
        <v>1004</v>
      </c>
      <c r="Y1359" s="12" t="s">
        <v>925</v>
      </c>
      <c r="Z1359" s="12" t="s">
        <v>979</v>
      </c>
      <c r="AA1359" s="12" t="s">
        <v>978</v>
      </c>
      <c r="AB1359" s="12" t="s">
        <v>2637</v>
      </c>
      <c r="AC1359" s="13">
        <v>8222</v>
      </c>
      <c r="AD1359" s="12" t="s">
        <v>6515</v>
      </c>
      <c r="AE1359" s="12" t="s">
        <v>6514</v>
      </c>
      <c r="AF1359" s="12" t="s">
        <v>6513</v>
      </c>
      <c r="AG1359" s="12" t="s">
        <v>6512</v>
      </c>
      <c r="AH1359" s="12"/>
      <c r="AI1359" s="12" t="s">
        <v>6511</v>
      </c>
      <c r="AJ1359" s="12" t="s">
        <v>950</v>
      </c>
      <c r="AK1359" s="12" t="s">
        <v>6510</v>
      </c>
      <c r="AL1359" s="12" t="s">
        <v>6509</v>
      </c>
    </row>
    <row r="1360" spans="1:38" hidden="1" x14ac:dyDescent="0.25">
      <c r="A1360" s="17">
        <v>800170433</v>
      </c>
      <c r="B1360" s="14">
        <v>104622</v>
      </c>
      <c r="C1360" s="12" t="s">
        <v>6503</v>
      </c>
      <c r="D1360" s="12" t="s">
        <v>6508</v>
      </c>
      <c r="E1360" s="12" t="s">
        <v>934</v>
      </c>
      <c r="F1360" s="3" t="s">
        <v>933</v>
      </c>
      <c r="G1360" s="12" t="s">
        <v>932</v>
      </c>
      <c r="H1360" s="12" t="s">
        <v>3231</v>
      </c>
      <c r="I1360" s="12" t="s">
        <v>3230</v>
      </c>
      <c r="J1360" s="12" t="s">
        <v>931</v>
      </c>
      <c r="K1360" s="12" t="s">
        <v>930</v>
      </c>
      <c r="L1360" s="12" t="s">
        <v>929</v>
      </c>
      <c r="M1360" s="4">
        <v>95228</v>
      </c>
      <c r="N1360" s="4">
        <v>0</v>
      </c>
      <c r="O1360" s="4">
        <v>95228</v>
      </c>
      <c r="P1360" s="4">
        <v>0</v>
      </c>
      <c r="Q1360" s="4">
        <v>95228</v>
      </c>
      <c r="R1360" s="68">
        <f t="shared" si="21"/>
        <v>1</v>
      </c>
      <c r="S1360" s="3" t="s">
        <v>957</v>
      </c>
      <c r="T1360" s="12" t="s">
        <v>5989</v>
      </c>
      <c r="U1360" s="12" t="s">
        <v>956</v>
      </c>
      <c r="V1360" s="12" t="s">
        <v>927</v>
      </c>
      <c r="W1360" s="12" t="s">
        <v>955</v>
      </c>
      <c r="X1360" s="12" t="s">
        <v>954</v>
      </c>
      <c r="Y1360" s="12" t="s">
        <v>925</v>
      </c>
      <c r="Z1360" s="12" t="s">
        <v>953</v>
      </c>
      <c r="AA1360" s="12" t="s">
        <v>952</v>
      </c>
      <c r="AB1360" s="12" t="s">
        <v>5116</v>
      </c>
      <c r="AC1360" s="13">
        <v>52022</v>
      </c>
      <c r="AD1360" s="12" t="s">
        <v>6507</v>
      </c>
      <c r="AE1360" s="12" t="s">
        <v>6506</v>
      </c>
      <c r="AF1360" s="12" t="s">
        <v>6505</v>
      </c>
      <c r="AG1360" s="12" t="s">
        <v>6504</v>
      </c>
      <c r="AH1360" s="12"/>
      <c r="AI1360" s="12" t="s">
        <v>6503</v>
      </c>
      <c r="AJ1360" s="12" t="s">
        <v>3306</v>
      </c>
      <c r="AK1360" s="12" t="s">
        <v>3305</v>
      </c>
      <c r="AL1360" s="12" t="s">
        <v>6502</v>
      </c>
    </row>
    <row r="1361" spans="1:38" hidden="1" x14ac:dyDescent="0.25">
      <c r="A1361" s="17">
        <v>830122566</v>
      </c>
      <c r="B1361" s="14">
        <v>104822</v>
      </c>
      <c r="C1361" s="12" t="s">
        <v>6468</v>
      </c>
      <c r="D1361" s="12" t="s">
        <v>6501</v>
      </c>
      <c r="E1361" s="12" t="s">
        <v>934</v>
      </c>
      <c r="F1361" s="3" t="s">
        <v>933</v>
      </c>
      <c r="G1361" s="12" t="s">
        <v>932</v>
      </c>
      <c r="H1361" s="12" t="s">
        <v>982</v>
      </c>
      <c r="I1361" s="12" t="s">
        <v>981</v>
      </c>
      <c r="J1361" s="12" t="s">
        <v>931</v>
      </c>
      <c r="K1361" s="12" t="s">
        <v>930</v>
      </c>
      <c r="L1361" s="12" t="s">
        <v>929</v>
      </c>
      <c r="M1361" s="4">
        <v>4069642</v>
      </c>
      <c r="N1361" s="4">
        <v>0</v>
      </c>
      <c r="O1361" s="4">
        <v>4069642</v>
      </c>
      <c r="P1361" s="4">
        <v>0</v>
      </c>
      <c r="Q1361" s="4">
        <v>4069642</v>
      </c>
      <c r="R1361" s="68">
        <f t="shared" si="21"/>
        <v>1</v>
      </c>
      <c r="S1361" s="3" t="s">
        <v>957</v>
      </c>
      <c r="T1361" s="12" t="s">
        <v>6061</v>
      </c>
      <c r="U1361" s="12" t="s">
        <v>980</v>
      </c>
      <c r="V1361" s="12" t="s">
        <v>927</v>
      </c>
      <c r="W1361" s="12" t="s">
        <v>955</v>
      </c>
      <c r="X1361" s="12" t="s">
        <v>1004</v>
      </c>
      <c r="Y1361" s="12" t="s">
        <v>925</v>
      </c>
      <c r="Z1361" s="12" t="s">
        <v>979</v>
      </c>
      <c r="AA1361" s="12" t="s">
        <v>978</v>
      </c>
      <c r="AB1361" s="12" t="s">
        <v>2637</v>
      </c>
      <c r="AC1361" s="13">
        <v>8222</v>
      </c>
      <c r="AD1361" s="12" t="s">
        <v>6500</v>
      </c>
      <c r="AE1361" s="12" t="s">
        <v>6499</v>
      </c>
      <c r="AF1361" s="12" t="s">
        <v>6498</v>
      </c>
      <c r="AG1361" s="12" t="s">
        <v>6497</v>
      </c>
      <c r="AH1361" s="12"/>
      <c r="AI1361" s="12" t="s">
        <v>6468</v>
      </c>
      <c r="AJ1361" s="12" t="s">
        <v>950</v>
      </c>
      <c r="AK1361" s="12" t="s">
        <v>6496</v>
      </c>
      <c r="AL1361" s="12" t="s">
        <v>6495</v>
      </c>
    </row>
    <row r="1362" spans="1:38" hidden="1" x14ac:dyDescent="0.25">
      <c r="A1362" s="17">
        <v>830122566</v>
      </c>
      <c r="B1362" s="14">
        <v>104922</v>
      </c>
      <c r="C1362" s="12" t="s">
        <v>6468</v>
      </c>
      <c r="D1362" s="12" t="s">
        <v>6494</v>
      </c>
      <c r="E1362" s="12" t="s">
        <v>934</v>
      </c>
      <c r="F1362" s="3" t="s">
        <v>933</v>
      </c>
      <c r="G1362" s="12" t="s">
        <v>932</v>
      </c>
      <c r="H1362" s="12" t="s">
        <v>982</v>
      </c>
      <c r="I1362" s="12" t="s">
        <v>981</v>
      </c>
      <c r="J1362" s="12" t="s">
        <v>931</v>
      </c>
      <c r="K1362" s="12" t="s">
        <v>930</v>
      </c>
      <c r="L1362" s="12" t="s">
        <v>929</v>
      </c>
      <c r="M1362" s="4">
        <v>381942</v>
      </c>
      <c r="N1362" s="4">
        <v>0</v>
      </c>
      <c r="O1362" s="4">
        <v>381942</v>
      </c>
      <c r="P1362" s="4">
        <v>0</v>
      </c>
      <c r="Q1362" s="4">
        <v>381942</v>
      </c>
      <c r="R1362" s="68">
        <f t="shared" si="21"/>
        <v>1</v>
      </c>
      <c r="S1362" s="3" t="s">
        <v>957</v>
      </c>
      <c r="T1362" s="12" t="s">
        <v>6061</v>
      </c>
      <c r="U1362" s="12" t="s">
        <v>980</v>
      </c>
      <c r="V1362" s="12" t="s">
        <v>927</v>
      </c>
      <c r="W1362" s="12" t="s">
        <v>955</v>
      </c>
      <c r="X1362" s="12" t="s">
        <v>1004</v>
      </c>
      <c r="Y1362" s="12" t="s">
        <v>925</v>
      </c>
      <c r="Z1362" s="12" t="s">
        <v>979</v>
      </c>
      <c r="AA1362" s="12" t="s">
        <v>978</v>
      </c>
      <c r="AB1362" s="12" t="s">
        <v>2637</v>
      </c>
      <c r="AC1362" s="13">
        <v>8222</v>
      </c>
      <c r="AD1362" s="12" t="s">
        <v>6493</v>
      </c>
      <c r="AE1362" s="12" t="s">
        <v>6492</v>
      </c>
      <c r="AF1362" s="12" t="s">
        <v>6491</v>
      </c>
      <c r="AG1362" s="12" t="s">
        <v>6490</v>
      </c>
      <c r="AH1362" s="12"/>
      <c r="AI1362" s="12" t="s">
        <v>6468</v>
      </c>
      <c r="AJ1362" s="12" t="s">
        <v>950</v>
      </c>
      <c r="AK1362" s="12" t="s">
        <v>6489</v>
      </c>
      <c r="AL1362" s="12" t="s">
        <v>6488</v>
      </c>
    </row>
    <row r="1363" spans="1:38" hidden="1" x14ac:dyDescent="0.25">
      <c r="A1363" s="17">
        <v>899999094</v>
      </c>
      <c r="B1363" s="14">
        <v>105022</v>
      </c>
      <c r="C1363" s="12" t="s">
        <v>6468</v>
      </c>
      <c r="D1363" s="12" t="s">
        <v>6487</v>
      </c>
      <c r="E1363" s="12" t="s">
        <v>934</v>
      </c>
      <c r="F1363" s="3" t="s">
        <v>933</v>
      </c>
      <c r="G1363" s="12" t="s">
        <v>932</v>
      </c>
      <c r="H1363" s="12" t="s">
        <v>999</v>
      </c>
      <c r="I1363" s="12" t="s">
        <v>998</v>
      </c>
      <c r="J1363" s="12" t="s">
        <v>931</v>
      </c>
      <c r="K1363" s="12" t="s">
        <v>930</v>
      </c>
      <c r="L1363" s="12" t="s">
        <v>929</v>
      </c>
      <c r="M1363" s="4">
        <v>1887680</v>
      </c>
      <c r="N1363" s="4">
        <v>0</v>
      </c>
      <c r="O1363" s="4">
        <v>1887680</v>
      </c>
      <c r="P1363" s="4">
        <v>0</v>
      </c>
      <c r="Q1363" s="4">
        <v>1887680</v>
      </c>
      <c r="R1363" s="68">
        <f t="shared" si="21"/>
        <v>1</v>
      </c>
      <c r="S1363" s="3" t="s">
        <v>957</v>
      </c>
      <c r="T1363" s="12" t="s">
        <v>6414</v>
      </c>
      <c r="U1363" s="12" t="s">
        <v>3288</v>
      </c>
      <c r="V1363" s="12" t="s">
        <v>927</v>
      </c>
      <c r="W1363" s="12" t="s">
        <v>955</v>
      </c>
      <c r="X1363" s="12" t="s">
        <v>3287</v>
      </c>
      <c r="Y1363" s="12" t="s">
        <v>925</v>
      </c>
      <c r="Z1363" s="12" t="s">
        <v>994</v>
      </c>
      <c r="AA1363" s="12" t="s">
        <v>993</v>
      </c>
      <c r="AB1363" s="12" t="s">
        <v>992</v>
      </c>
      <c r="AC1363" s="13">
        <v>25122</v>
      </c>
      <c r="AD1363" s="12" t="s">
        <v>5137</v>
      </c>
      <c r="AE1363" s="12" t="s">
        <v>6486</v>
      </c>
      <c r="AF1363" s="12" t="s">
        <v>6485</v>
      </c>
      <c r="AG1363" s="12" t="s">
        <v>6484</v>
      </c>
      <c r="AH1363" s="12"/>
      <c r="AI1363" s="12" t="s">
        <v>6468</v>
      </c>
      <c r="AJ1363" s="12" t="s">
        <v>950</v>
      </c>
      <c r="AK1363" s="12" t="s">
        <v>6449</v>
      </c>
      <c r="AL1363" s="12" t="s">
        <v>6483</v>
      </c>
    </row>
    <row r="1364" spans="1:38" hidden="1" x14ac:dyDescent="0.25">
      <c r="A1364" s="17">
        <v>860063875</v>
      </c>
      <c r="B1364" s="14">
        <v>105122</v>
      </c>
      <c r="C1364" s="12" t="s">
        <v>6468</v>
      </c>
      <c r="D1364" s="12" t="s">
        <v>6482</v>
      </c>
      <c r="E1364" s="12" t="s">
        <v>934</v>
      </c>
      <c r="F1364" s="3" t="s">
        <v>933</v>
      </c>
      <c r="G1364" s="12" t="s">
        <v>932</v>
      </c>
      <c r="H1364" s="12" t="s">
        <v>999</v>
      </c>
      <c r="I1364" s="12" t="s">
        <v>998</v>
      </c>
      <c r="J1364" s="12" t="s">
        <v>931</v>
      </c>
      <c r="K1364" s="12" t="s">
        <v>930</v>
      </c>
      <c r="L1364" s="12" t="s">
        <v>929</v>
      </c>
      <c r="M1364" s="4">
        <v>22657020</v>
      </c>
      <c r="N1364" s="4">
        <v>0</v>
      </c>
      <c r="O1364" s="4">
        <v>22657020</v>
      </c>
      <c r="P1364" s="4">
        <v>0</v>
      </c>
      <c r="Q1364" s="4">
        <v>22657020</v>
      </c>
      <c r="R1364" s="68">
        <f t="shared" si="21"/>
        <v>1</v>
      </c>
      <c r="S1364" s="3" t="s">
        <v>957</v>
      </c>
      <c r="T1364" s="12" t="s">
        <v>6054</v>
      </c>
      <c r="U1364" s="12" t="s">
        <v>3380</v>
      </c>
      <c r="V1364" s="12" t="s">
        <v>927</v>
      </c>
      <c r="W1364" s="12" t="s">
        <v>926</v>
      </c>
      <c r="X1364" s="12" t="s">
        <v>996</v>
      </c>
      <c r="Y1364" s="12" t="s">
        <v>925</v>
      </c>
      <c r="Z1364" s="12" t="s">
        <v>994</v>
      </c>
      <c r="AA1364" s="12" t="s">
        <v>993</v>
      </c>
      <c r="AB1364" s="12" t="s">
        <v>992</v>
      </c>
      <c r="AC1364" s="13">
        <v>25122</v>
      </c>
      <c r="AD1364" s="12" t="s">
        <v>5129</v>
      </c>
      <c r="AE1364" s="12" t="s">
        <v>6481</v>
      </c>
      <c r="AF1364" s="12" t="s">
        <v>6480</v>
      </c>
      <c r="AG1364" s="12" t="s">
        <v>6479</v>
      </c>
      <c r="AH1364" s="12"/>
      <c r="AI1364" s="12" t="s">
        <v>6468</v>
      </c>
      <c r="AJ1364" s="12" t="s">
        <v>950</v>
      </c>
      <c r="AK1364" s="12" t="s">
        <v>6478</v>
      </c>
      <c r="AL1364" s="12" t="s">
        <v>6477</v>
      </c>
    </row>
    <row r="1365" spans="1:38" hidden="1" x14ac:dyDescent="0.25">
      <c r="A1365" s="17">
        <v>52335440</v>
      </c>
      <c r="B1365" s="14">
        <v>105222</v>
      </c>
      <c r="C1365" s="12" t="s">
        <v>6468</v>
      </c>
      <c r="D1365" s="12" t="s">
        <v>6476</v>
      </c>
      <c r="E1365" s="12" t="s">
        <v>934</v>
      </c>
      <c r="F1365" s="3" t="s">
        <v>933</v>
      </c>
      <c r="G1365" s="12" t="s">
        <v>932</v>
      </c>
      <c r="H1365" s="12" t="s">
        <v>1080</v>
      </c>
      <c r="I1365" s="12" t="s">
        <v>1079</v>
      </c>
      <c r="J1365" s="12" t="s">
        <v>931</v>
      </c>
      <c r="K1365" s="12" t="s">
        <v>930</v>
      </c>
      <c r="L1365" s="12" t="s">
        <v>929</v>
      </c>
      <c r="M1365" s="4">
        <v>11872619.550000001</v>
      </c>
      <c r="N1365" s="4">
        <v>0</v>
      </c>
      <c r="O1365" s="4">
        <v>11872619.550000001</v>
      </c>
      <c r="P1365" s="4">
        <v>10283097.550000001</v>
      </c>
      <c r="Q1365" s="4">
        <v>1589522</v>
      </c>
      <c r="R1365" s="68">
        <f t="shared" si="21"/>
        <v>0.13388132191939056</v>
      </c>
      <c r="S1365" s="3" t="s">
        <v>928</v>
      </c>
      <c r="T1365" s="12" t="s">
        <v>6475</v>
      </c>
      <c r="U1365" s="12" t="s">
        <v>6474</v>
      </c>
      <c r="V1365" s="12" t="s">
        <v>927</v>
      </c>
      <c r="W1365" s="12" t="s">
        <v>926</v>
      </c>
      <c r="X1365" s="12" t="s">
        <v>6473</v>
      </c>
      <c r="Y1365" s="12" t="s">
        <v>925</v>
      </c>
      <c r="Z1365" s="12" t="s">
        <v>1013</v>
      </c>
      <c r="AA1365" s="12" t="s">
        <v>1012</v>
      </c>
      <c r="AB1365" s="12" t="s">
        <v>1045</v>
      </c>
      <c r="AC1365" s="13">
        <v>25422</v>
      </c>
      <c r="AD1365" s="12" t="s">
        <v>6472</v>
      </c>
      <c r="AE1365" s="12" t="s">
        <v>6471</v>
      </c>
      <c r="AF1365" s="12" t="s">
        <v>6470</v>
      </c>
      <c r="AG1365" s="12" t="s">
        <v>6469</v>
      </c>
      <c r="AH1365" s="12"/>
      <c r="AI1365" s="12" t="s">
        <v>6468</v>
      </c>
      <c r="AJ1365" s="12" t="s">
        <v>1083</v>
      </c>
      <c r="AK1365" s="12" t="s">
        <v>5778</v>
      </c>
      <c r="AL1365" s="12" t="s">
        <v>6467</v>
      </c>
    </row>
    <row r="1366" spans="1:38" hidden="1" x14ac:dyDescent="0.25">
      <c r="A1366" s="17">
        <v>900184755</v>
      </c>
      <c r="B1366" s="14">
        <v>105322</v>
      </c>
      <c r="C1366" s="12" t="s">
        <v>6461</v>
      </c>
      <c r="D1366" s="12" t="s">
        <v>6466</v>
      </c>
      <c r="E1366" s="12" t="s">
        <v>1002</v>
      </c>
      <c r="F1366" s="3" t="s">
        <v>933</v>
      </c>
      <c r="G1366" s="12" t="s">
        <v>932</v>
      </c>
      <c r="H1366" s="12" t="s">
        <v>1141</v>
      </c>
      <c r="I1366" s="12" t="s">
        <v>1140</v>
      </c>
      <c r="J1366" s="12" t="s">
        <v>931</v>
      </c>
      <c r="K1366" s="12" t="s">
        <v>930</v>
      </c>
      <c r="L1366" s="12" t="s">
        <v>929</v>
      </c>
      <c r="M1366" s="4">
        <v>139808916</v>
      </c>
      <c r="N1366" s="4">
        <v>0</v>
      </c>
      <c r="O1366" s="4">
        <v>139808916</v>
      </c>
      <c r="P1366" s="4">
        <v>139808916</v>
      </c>
      <c r="Q1366" s="4">
        <v>0</v>
      </c>
      <c r="R1366" s="68">
        <f t="shared" si="21"/>
        <v>0</v>
      </c>
      <c r="S1366" s="3" t="s">
        <v>957</v>
      </c>
      <c r="T1366" s="12" t="s">
        <v>6465</v>
      </c>
      <c r="U1366" s="12" t="s">
        <v>6464</v>
      </c>
      <c r="V1366" s="12" t="s">
        <v>927</v>
      </c>
      <c r="W1366" s="12" t="s">
        <v>926</v>
      </c>
      <c r="X1366" s="12" t="s">
        <v>6463</v>
      </c>
      <c r="Y1366" s="12" t="s">
        <v>925</v>
      </c>
      <c r="Z1366" s="12" t="s">
        <v>984</v>
      </c>
      <c r="AA1366" s="12" t="s">
        <v>983</v>
      </c>
      <c r="AB1366" s="12" t="s">
        <v>5371</v>
      </c>
      <c r="AC1366" s="13">
        <v>46522</v>
      </c>
      <c r="AD1366" s="12" t="s">
        <v>6462</v>
      </c>
      <c r="AE1366" s="12"/>
      <c r="AF1366" s="12"/>
      <c r="AG1366" s="12"/>
      <c r="AH1366" s="12"/>
      <c r="AI1366" s="12" t="s">
        <v>6461</v>
      </c>
      <c r="AJ1366" s="12" t="s">
        <v>943</v>
      </c>
      <c r="AK1366" s="12" t="s">
        <v>6460</v>
      </c>
      <c r="AL1366" s="12" t="s">
        <v>6459</v>
      </c>
    </row>
    <row r="1367" spans="1:38" hidden="1" x14ac:dyDescent="0.25">
      <c r="A1367" s="17">
        <v>800170433</v>
      </c>
      <c r="B1367" s="14">
        <v>105422</v>
      </c>
      <c r="C1367" s="12" t="s">
        <v>6432</v>
      </c>
      <c r="D1367" s="12" t="s">
        <v>6458</v>
      </c>
      <c r="E1367" s="12" t="s">
        <v>934</v>
      </c>
      <c r="F1367" s="3" t="s">
        <v>933</v>
      </c>
      <c r="G1367" s="12" t="s">
        <v>932</v>
      </c>
      <c r="H1367" s="12" t="s">
        <v>4655</v>
      </c>
      <c r="I1367" s="12" t="s">
        <v>4654</v>
      </c>
      <c r="J1367" s="12" t="s">
        <v>931</v>
      </c>
      <c r="K1367" s="12" t="s">
        <v>930</v>
      </c>
      <c r="L1367" s="12" t="s">
        <v>929</v>
      </c>
      <c r="M1367" s="4">
        <v>340570</v>
      </c>
      <c r="N1367" s="4">
        <v>0</v>
      </c>
      <c r="O1367" s="4">
        <v>340570</v>
      </c>
      <c r="P1367" s="4">
        <v>0</v>
      </c>
      <c r="Q1367" s="4">
        <v>340570</v>
      </c>
      <c r="R1367" s="68">
        <f t="shared" si="21"/>
        <v>1</v>
      </c>
      <c r="S1367" s="3" t="s">
        <v>957</v>
      </c>
      <c r="T1367" s="12" t="s">
        <v>5989</v>
      </c>
      <c r="U1367" s="12" t="s">
        <v>956</v>
      </c>
      <c r="V1367" s="12" t="s">
        <v>927</v>
      </c>
      <c r="W1367" s="12" t="s">
        <v>955</v>
      </c>
      <c r="X1367" s="12" t="s">
        <v>3199</v>
      </c>
      <c r="Y1367" s="12" t="s">
        <v>925</v>
      </c>
      <c r="Z1367" s="12" t="s">
        <v>953</v>
      </c>
      <c r="AA1367" s="12" t="s">
        <v>952</v>
      </c>
      <c r="AB1367" s="12" t="s">
        <v>5109</v>
      </c>
      <c r="AC1367" s="13">
        <v>52122</v>
      </c>
      <c r="AD1367" s="12" t="s">
        <v>6457</v>
      </c>
      <c r="AE1367" s="12" t="s">
        <v>6456</v>
      </c>
      <c r="AF1367" s="12" t="s">
        <v>6455</v>
      </c>
      <c r="AG1367" s="12" t="s">
        <v>6454</v>
      </c>
      <c r="AH1367" s="12"/>
      <c r="AI1367" s="12" t="s">
        <v>6432</v>
      </c>
      <c r="AJ1367" s="12" t="s">
        <v>3196</v>
      </c>
      <c r="AK1367" s="12" t="s">
        <v>6453</v>
      </c>
      <c r="AL1367" s="12" t="s">
        <v>6452</v>
      </c>
    </row>
    <row r="1368" spans="1:38" hidden="1" x14ac:dyDescent="0.25">
      <c r="A1368" s="17">
        <v>800170433</v>
      </c>
      <c r="B1368" s="14">
        <v>105422</v>
      </c>
      <c r="C1368" s="12" t="s">
        <v>6432</v>
      </c>
      <c r="D1368" s="12" t="s">
        <v>6458</v>
      </c>
      <c r="E1368" s="12" t="s">
        <v>934</v>
      </c>
      <c r="F1368" s="3" t="s">
        <v>933</v>
      </c>
      <c r="G1368" s="12" t="s">
        <v>932</v>
      </c>
      <c r="H1368" s="12" t="s">
        <v>3892</v>
      </c>
      <c r="I1368" s="12" t="s">
        <v>3891</v>
      </c>
      <c r="J1368" s="12" t="s">
        <v>931</v>
      </c>
      <c r="K1368" s="12" t="s">
        <v>930</v>
      </c>
      <c r="L1368" s="12" t="s">
        <v>929</v>
      </c>
      <c r="M1368" s="4">
        <v>380000</v>
      </c>
      <c r="N1368" s="4">
        <v>0</v>
      </c>
      <c r="O1368" s="4">
        <v>380000</v>
      </c>
      <c r="P1368" s="4">
        <v>0</v>
      </c>
      <c r="Q1368" s="4">
        <v>380000</v>
      </c>
      <c r="R1368" s="68">
        <f t="shared" si="21"/>
        <v>1</v>
      </c>
      <c r="S1368" s="3" t="s">
        <v>957</v>
      </c>
      <c r="T1368" s="12" t="s">
        <v>5989</v>
      </c>
      <c r="U1368" s="12" t="s">
        <v>956</v>
      </c>
      <c r="V1368" s="12" t="s">
        <v>927</v>
      </c>
      <c r="W1368" s="12" t="s">
        <v>955</v>
      </c>
      <c r="X1368" s="12" t="s">
        <v>3199</v>
      </c>
      <c r="Y1368" s="12" t="s">
        <v>925</v>
      </c>
      <c r="Z1368" s="12" t="s">
        <v>953</v>
      </c>
      <c r="AA1368" s="12" t="s">
        <v>952</v>
      </c>
      <c r="AB1368" s="12" t="s">
        <v>5109</v>
      </c>
      <c r="AC1368" s="13">
        <v>52122</v>
      </c>
      <c r="AD1368" s="12" t="s">
        <v>6457</v>
      </c>
      <c r="AE1368" s="12" t="s">
        <v>6456</v>
      </c>
      <c r="AF1368" s="12" t="s">
        <v>6455</v>
      </c>
      <c r="AG1368" s="12" t="s">
        <v>6454</v>
      </c>
      <c r="AH1368" s="12"/>
      <c r="AI1368" s="12" t="s">
        <v>6432</v>
      </c>
      <c r="AJ1368" s="12" t="s">
        <v>3196</v>
      </c>
      <c r="AK1368" s="12" t="s">
        <v>6453</v>
      </c>
      <c r="AL1368" s="12" t="s">
        <v>6452</v>
      </c>
    </row>
    <row r="1369" spans="1:38" hidden="1" x14ac:dyDescent="0.25">
      <c r="A1369" s="17">
        <v>899999094</v>
      </c>
      <c r="B1369" s="14">
        <v>105522</v>
      </c>
      <c r="C1369" s="12" t="s">
        <v>6432</v>
      </c>
      <c r="D1369" s="12" t="s">
        <v>6451</v>
      </c>
      <c r="E1369" s="12" t="s">
        <v>1002</v>
      </c>
      <c r="F1369" s="3" t="s">
        <v>933</v>
      </c>
      <c r="G1369" s="12" t="s">
        <v>932</v>
      </c>
      <c r="H1369" s="12" t="s">
        <v>999</v>
      </c>
      <c r="I1369" s="12" t="s">
        <v>998</v>
      </c>
      <c r="J1369" s="12" t="s">
        <v>931</v>
      </c>
      <c r="K1369" s="12" t="s">
        <v>930</v>
      </c>
      <c r="L1369" s="12" t="s">
        <v>929</v>
      </c>
      <c r="M1369" s="4">
        <v>1887680</v>
      </c>
      <c r="N1369" s="4">
        <v>-1887680</v>
      </c>
      <c r="O1369" s="4">
        <v>0</v>
      </c>
      <c r="P1369" s="4">
        <v>0</v>
      </c>
      <c r="Q1369" s="4">
        <v>0</v>
      </c>
      <c r="R1369" s="68">
        <f t="shared" si="21"/>
        <v>0</v>
      </c>
      <c r="S1369" s="3" t="s">
        <v>957</v>
      </c>
      <c r="T1369" s="12" t="s">
        <v>6414</v>
      </c>
      <c r="U1369" s="12" t="s">
        <v>3288</v>
      </c>
      <c r="V1369" s="12" t="s">
        <v>927</v>
      </c>
      <c r="W1369" s="12" t="s">
        <v>955</v>
      </c>
      <c r="X1369" s="12" t="s">
        <v>3287</v>
      </c>
      <c r="Y1369" s="12" t="s">
        <v>925</v>
      </c>
      <c r="Z1369" s="12" t="s">
        <v>994</v>
      </c>
      <c r="AA1369" s="12" t="s">
        <v>993</v>
      </c>
      <c r="AB1369" s="12" t="s">
        <v>992</v>
      </c>
      <c r="AC1369" s="13">
        <v>25122</v>
      </c>
      <c r="AD1369" s="12" t="s">
        <v>6450</v>
      </c>
      <c r="AE1369" s="12"/>
      <c r="AF1369" s="12"/>
      <c r="AG1369" s="12"/>
      <c r="AH1369" s="12"/>
      <c r="AI1369" s="12" t="s">
        <v>6432</v>
      </c>
      <c r="AJ1369" s="12" t="s">
        <v>950</v>
      </c>
      <c r="AK1369" s="12" t="s">
        <v>6449</v>
      </c>
      <c r="AL1369" s="12" t="s">
        <v>6448</v>
      </c>
    </row>
    <row r="1370" spans="1:38" hidden="1" x14ac:dyDescent="0.25">
      <c r="A1370" s="17">
        <v>830037946</v>
      </c>
      <c r="B1370" s="14">
        <v>105622</v>
      </c>
      <c r="C1370" s="12" t="s">
        <v>6432</v>
      </c>
      <c r="D1370" s="12" t="s">
        <v>6447</v>
      </c>
      <c r="E1370" s="12" t="s">
        <v>934</v>
      </c>
      <c r="F1370" s="3" t="s">
        <v>933</v>
      </c>
      <c r="G1370" s="12" t="s">
        <v>932</v>
      </c>
      <c r="H1370" s="12" t="s">
        <v>6037</v>
      </c>
      <c r="I1370" s="12" t="s">
        <v>6036</v>
      </c>
      <c r="J1370" s="12" t="s">
        <v>931</v>
      </c>
      <c r="K1370" s="12" t="s">
        <v>930</v>
      </c>
      <c r="L1370" s="12" t="s">
        <v>929</v>
      </c>
      <c r="M1370" s="4">
        <v>3509070</v>
      </c>
      <c r="N1370" s="4">
        <v>0</v>
      </c>
      <c r="O1370" s="4">
        <v>3509070</v>
      </c>
      <c r="P1370" s="4">
        <v>0</v>
      </c>
      <c r="Q1370" s="4">
        <v>3509070</v>
      </c>
      <c r="R1370" s="68">
        <f t="shared" si="21"/>
        <v>1</v>
      </c>
      <c r="S1370" s="3" t="s">
        <v>957</v>
      </c>
      <c r="T1370" s="12" t="s">
        <v>6446</v>
      </c>
      <c r="U1370" s="12" t="s">
        <v>6445</v>
      </c>
      <c r="V1370" s="12" t="s">
        <v>927</v>
      </c>
      <c r="W1370" s="12" t="s">
        <v>955</v>
      </c>
      <c r="X1370" s="12" t="s">
        <v>6444</v>
      </c>
      <c r="Y1370" s="12" t="s">
        <v>925</v>
      </c>
      <c r="Z1370" s="12" t="s">
        <v>953</v>
      </c>
      <c r="AA1370" s="12" t="s">
        <v>952</v>
      </c>
      <c r="AB1370" s="12" t="s">
        <v>5339</v>
      </c>
      <c r="AC1370" s="13">
        <v>47622</v>
      </c>
      <c r="AD1370" s="12" t="s">
        <v>6443</v>
      </c>
      <c r="AE1370" s="12" t="s">
        <v>6442</v>
      </c>
      <c r="AF1370" s="12" t="s">
        <v>6441</v>
      </c>
      <c r="AG1370" s="12" t="s">
        <v>6440</v>
      </c>
      <c r="AH1370" s="12"/>
      <c r="AI1370" s="12" t="s">
        <v>6432</v>
      </c>
      <c r="AJ1370" s="12" t="s">
        <v>3260</v>
      </c>
      <c r="AK1370" s="12" t="s">
        <v>6439</v>
      </c>
      <c r="AL1370" s="12" t="s">
        <v>6438</v>
      </c>
    </row>
    <row r="1371" spans="1:38" hidden="1" x14ac:dyDescent="0.25">
      <c r="A1371" s="17">
        <v>860007336</v>
      </c>
      <c r="B1371" s="14">
        <v>105722</v>
      </c>
      <c r="C1371" s="12" t="s">
        <v>6432</v>
      </c>
      <c r="D1371" s="12" t="s">
        <v>6437</v>
      </c>
      <c r="E1371" s="12" t="s">
        <v>1002</v>
      </c>
      <c r="F1371" s="3" t="s">
        <v>933</v>
      </c>
      <c r="G1371" s="12" t="s">
        <v>932</v>
      </c>
      <c r="H1371" s="12" t="s">
        <v>6037</v>
      </c>
      <c r="I1371" s="12" t="s">
        <v>6036</v>
      </c>
      <c r="J1371" s="12" t="s">
        <v>931</v>
      </c>
      <c r="K1371" s="12" t="s">
        <v>930</v>
      </c>
      <c r="L1371" s="12" t="s">
        <v>929</v>
      </c>
      <c r="M1371" s="4">
        <v>24375650</v>
      </c>
      <c r="N1371" s="4">
        <v>-100000</v>
      </c>
      <c r="O1371" s="4">
        <v>24275650</v>
      </c>
      <c r="P1371" s="4">
        <v>24275650</v>
      </c>
      <c r="Q1371" s="4">
        <v>0</v>
      </c>
      <c r="R1371" s="68">
        <f t="shared" si="21"/>
        <v>0</v>
      </c>
      <c r="S1371" s="3" t="s">
        <v>957</v>
      </c>
      <c r="T1371" s="12" t="s">
        <v>6436</v>
      </c>
      <c r="U1371" s="12" t="s">
        <v>6435</v>
      </c>
      <c r="V1371" s="12" t="s">
        <v>927</v>
      </c>
      <c r="W1371" s="12" t="s">
        <v>926</v>
      </c>
      <c r="X1371" s="12" t="s">
        <v>6434</v>
      </c>
      <c r="Y1371" s="12" t="s">
        <v>925</v>
      </c>
      <c r="Z1371" s="12" t="s">
        <v>924</v>
      </c>
      <c r="AA1371" s="12" t="s">
        <v>923</v>
      </c>
      <c r="AB1371" s="12" t="s">
        <v>5339</v>
      </c>
      <c r="AC1371" s="13">
        <v>47622</v>
      </c>
      <c r="AD1371" s="12" t="s">
        <v>6433</v>
      </c>
      <c r="AE1371" s="12"/>
      <c r="AF1371" s="12"/>
      <c r="AG1371" s="12"/>
      <c r="AH1371" s="12"/>
      <c r="AI1371" s="12" t="s">
        <v>6432</v>
      </c>
      <c r="AJ1371" s="12" t="s">
        <v>3260</v>
      </c>
      <c r="AK1371" s="12" t="s">
        <v>6431</v>
      </c>
      <c r="AL1371" s="12" t="s">
        <v>6430</v>
      </c>
    </row>
    <row r="1372" spans="1:38" hidden="1" x14ac:dyDescent="0.25">
      <c r="A1372" s="17">
        <v>10294713</v>
      </c>
      <c r="B1372" s="14">
        <v>105822</v>
      </c>
      <c r="C1372" s="12" t="s">
        <v>6417</v>
      </c>
      <c r="D1372" s="12" t="s">
        <v>6429</v>
      </c>
      <c r="E1372" s="12" t="s">
        <v>1002</v>
      </c>
      <c r="F1372" s="3" t="s">
        <v>933</v>
      </c>
      <c r="G1372" s="12" t="s">
        <v>932</v>
      </c>
      <c r="H1372" s="12" t="s">
        <v>1092</v>
      </c>
      <c r="I1372" s="12" t="s">
        <v>1091</v>
      </c>
      <c r="J1372" s="12" t="s">
        <v>931</v>
      </c>
      <c r="K1372" s="12" t="s">
        <v>930</v>
      </c>
      <c r="L1372" s="12" t="s">
        <v>929</v>
      </c>
      <c r="M1372" s="4">
        <v>19257677.809999999</v>
      </c>
      <c r="N1372" s="4">
        <v>0</v>
      </c>
      <c r="O1372" s="4">
        <v>19257677.809999999</v>
      </c>
      <c r="P1372" s="4">
        <v>19257677.809999999</v>
      </c>
      <c r="Q1372" s="4">
        <v>0</v>
      </c>
      <c r="R1372" s="68">
        <f t="shared" si="21"/>
        <v>0</v>
      </c>
      <c r="S1372" s="3" t="s">
        <v>928</v>
      </c>
      <c r="T1372" s="12" t="s">
        <v>6428</v>
      </c>
      <c r="U1372" s="12" t="s">
        <v>6427</v>
      </c>
      <c r="V1372" s="12" t="s">
        <v>927</v>
      </c>
      <c r="W1372" s="12" t="s">
        <v>926</v>
      </c>
      <c r="X1372" s="12" t="s">
        <v>6426</v>
      </c>
      <c r="Y1372" s="12" t="s">
        <v>925</v>
      </c>
      <c r="Z1372" s="12" t="s">
        <v>1015</v>
      </c>
      <c r="AA1372" s="12" t="s">
        <v>1014</v>
      </c>
      <c r="AB1372" s="12" t="s">
        <v>2978</v>
      </c>
      <c r="AC1372" s="13">
        <v>52422</v>
      </c>
      <c r="AD1372" s="12" t="s">
        <v>6425</v>
      </c>
      <c r="AE1372" s="12"/>
      <c r="AF1372" s="12"/>
      <c r="AG1372" s="12"/>
      <c r="AH1372" s="12"/>
      <c r="AI1372" s="12" t="s">
        <v>6417</v>
      </c>
      <c r="AJ1372" s="12" t="s">
        <v>1083</v>
      </c>
      <c r="AK1372" s="12" t="s">
        <v>6424</v>
      </c>
      <c r="AL1372" s="12" t="s">
        <v>6423</v>
      </c>
    </row>
    <row r="1373" spans="1:38" hidden="1" x14ac:dyDescent="0.25">
      <c r="A1373" s="17">
        <v>1110474039</v>
      </c>
      <c r="B1373" s="14">
        <v>105922</v>
      </c>
      <c r="C1373" s="12" t="s">
        <v>6417</v>
      </c>
      <c r="D1373" s="12" t="s">
        <v>6422</v>
      </c>
      <c r="E1373" s="12" t="s">
        <v>1002</v>
      </c>
      <c r="F1373" s="3" t="s">
        <v>933</v>
      </c>
      <c r="G1373" s="12" t="s">
        <v>932</v>
      </c>
      <c r="H1373" s="12" t="s">
        <v>1092</v>
      </c>
      <c r="I1373" s="12" t="s">
        <v>1091</v>
      </c>
      <c r="J1373" s="12" t="s">
        <v>931</v>
      </c>
      <c r="K1373" s="12" t="s">
        <v>930</v>
      </c>
      <c r="L1373" s="12" t="s">
        <v>929</v>
      </c>
      <c r="M1373" s="4">
        <v>19257677.809999999</v>
      </c>
      <c r="N1373" s="4">
        <v>0</v>
      </c>
      <c r="O1373" s="4">
        <v>19257677.809999999</v>
      </c>
      <c r="P1373" s="4">
        <v>19257677.809999999</v>
      </c>
      <c r="Q1373" s="4">
        <v>0</v>
      </c>
      <c r="R1373" s="68">
        <f t="shared" si="21"/>
        <v>0</v>
      </c>
      <c r="S1373" s="3" t="s">
        <v>928</v>
      </c>
      <c r="T1373" s="12" t="s">
        <v>6421</v>
      </c>
      <c r="U1373" s="12" t="s">
        <v>6420</v>
      </c>
      <c r="V1373" s="12" t="s">
        <v>927</v>
      </c>
      <c r="W1373" s="12" t="s">
        <v>926</v>
      </c>
      <c r="X1373" s="12" t="s">
        <v>6419</v>
      </c>
      <c r="Y1373" s="12" t="s">
        <v>925</v>
      </c>
      <c r="Z1373" s="12" t="s">
        <v>924</v>
      </c>
      <c r="AA1373" s="12" t="s">
        <v>923</v>
      </c>
      <c r="AB1373" s="12" t="s">
        <v>5085</v>
      </c>
      <c r="AC1373" s="13">
        <v>52522</v>
      </c>
      <c r="AD1373" s="12" t="s">
        <v>6418</v>
      </c>
      <c r="AE1373" s="12"/>
      <c r="AF1373" s="12"/>
      <c r="AG1373" s="12"/>
      <c r="AH1373" s="12"/>
      <c r="AI1373" s="12" t="s">
        <v>6417</v>
      </c>
      <c r="AJ1373" s="12" t="s">
        <v>1083</v>
      </c>
      <c r="AK1373" s="12" t="s">
        <v>5280</v>
      </c>
      <c r="AL1373" s="12" t="s">
        <v>6416</v>
      </c>
    </row>
    <row r="1374" spans="1:38" hidden="1" x14ac:dyDescent="0.25">
      <c r="A1374" s="17">
        <v>899999094</v>
      </c>
      <c r="B1374" s="14">
        <v>106022</v>
      </c>
      <c r="C1374" s="12" t="s">
        <v>6395</v>
      </c>
      <c r="D1374" s="12" t="s">
        <v>6415</v>
      </c>
      <c r="E1374" s="12" t="s">
        <v>934</v>
      </c>
      <c r="F1374" s="3" t="s">
        <v>933</v>
      </c>
      <c r="G1374" s="12" t="s">
        <v>932</v>
      </c>
      <c r="H1374" s="12" t="s">
        <v>999</v>
      </c>
      <c r="I1374" s="12" t="s">
        <v>998</v>
      </c>
      <c r="J1374" s="12" t="s">
        <v>931</v>
      </c>
      <c r="K1374" s="12" t="s">
        <v>930</v>
      </c>
      <c r="L1374" s="12" t="s">
        <v>929</v>
      </c>
      <c r="M1374" s="4">
        <v>2067580</v>
      </c>
      <c r="N1374" s="4">
        <v>0</v>
      </c>
      <c r="O1374" s="4">
        <v>2067580</v>
      </c>
      <c r="P1374" s="4">
        <v>0</v>
      </c>
      <c r="Q1374" s="4">
        <v>2067580</v>
      </c>
      <c r="R1374" s="68">
        <f t="shared" si="21"/>
        <v>1</v>
      </c>
      <c r="S1374" s="3" t="s">
        <v>957</v>
      </c>
      <c r="T1374" s="12" t="s">
        <v>6414</v>
      </c>
      <c r="U1374" s="12" t="s">
        <v>3288</v>
      </c>
      <c r="V1374" s="12" t="s">
        <v>927</v>
      </c>
      <c r="W1374" s="12" t="s">
        <v>955</v>
      </c>
      <c r="X1374" s="12" t="s">
        <v>3287</v>
      </c>
      <c r="Y1374" s="12" t="s">
        <v>925</v>
      </c>
      <c r="Z1374" s="12" t="s">
        <v>994</v>
      </c>
      <c r="AA1374" s="12" t="s">
        <v>993</v>
      </c>
      <c r="AB1374" s="12" t="s">
        <v>992</v>
      </c>
      <c r="AC1374" s="13">
        <v>25122</v>
      </c>
      <c r="AD1374" s="12" t="s">
        <v>5332</v>
      </c>
      <c r="AE1374" s="12" t="s">
        <v>6413</v>
      </c>
      <c r="AF1374" s="12" t="s">
        <v>6412</v>
      </c>
      <c r="AG1374" s="12" t="s">
        <v>6411</v>
      </c>
      <c r="AH1374" s="12"/>
      <c r="AI1374" s="12" t="s">
        <v>6395</v>
      </c>
      <c r="AJ1374" s="12" t="s">
        <v>950</v>
      </c>
      <c r="AK1374" s="12" t="s">
        <v>6386</v>
      </c>
      <c r="AL1374" s="12" t="s">
        <v>6410</v>
      </c>
    </row>
    <row r="1375" spans="1:38" hidden="1" x14ac:dyDescent="0.25">
      <c r="A1375" s="17">
        <v>901277134</v>
      </c>
      <c r="B1375" s="14">
        <v>107022</v>
      </c>
      <c r="C1375" s="12" t="s">
        <v>6395</v>
      </c>
      <c r="D1375" s="12" t="s">
        <v>6409</v>
      </c>
      <c r="E1375" s="12" t="s">
        <v>934</v>
      </c>
      <c r="F1375" s="3" t="s">
        <v>933</v>
      </c>
      <c r="G1375" s="12" t="s">
        <v>932</v>
      </c>
      <c r="H1375" s="12" t="s">
        <v>3892</v>
      </c>
      <c r="I1375" s="12" t="s">
        <v>3891</v>
      </c>
      <c r="J1375" s="12" t="s">
        <v>931</v>
      </c>
      <c r="K1375" s="12" t="s">
        <v>930</v>
      </c>
      <c r="L1375" s="12" t="s">
        <v>929</v>
      </c>
      <c r="M1375" s="4">
        <v>1848229</v>
      </c>
      <c r="N1375" s="4">
        <v>-722229</v>
      </c>
      <c r="O1375" s="4">
        <v>1126000</v>
      </c>
      <c r="P1375" s="4">
        <v>0</v>
      </c>
      <c r="Q1375" s="4">
        <v>1126000</v>
      </c>
      <c r="R1375" s="68">
        <f t="shared" si="21"/>
        <v>1</v>
      </c>
      <c r="S1375" s="3" t="s">
        <v>957</v>
      </c>
      <c r="T1375" s="12" t="s">
        <v>6408</v>
      </c>
      <c r="U1375" s="12" t="s">
        <v>6407</v>
      </c>
      <c r="V1375" s="12" t="s">
        <v>927</v>
      </c>
      <c r="W1375" s="12" t="s">
        <v>926</v>
      </c>
      <c r="X1375" s="12" t="s">
        <v>6406</v>
      </c>
      <c r="Y1375" s="12" t="s">
        <v>925</v>
      </c>
      <c r="Z1375" s="12" t="s">
        <v>947</v>
      </c>
      <c r="AA1375" s="12" t="s">
        <v>946</v>
      </c>
      <c r="AB1375" s="12" t="s">
        <v>5142</v>
      </c>
      <c r="AC1375" s="13">
        <v>51422</v>
      </c>
      <c r="AD1375" s="12" t="s">
        <v>6405</v>
      </c>
      <c r="AE1375" s="12" t="s">
        <v>6404</v>
      </c>
      <c r="AF1375" s="12" t="s">
        <v>6403</v>
      </c>
      <c r="AG1375" s="12" t="s">
        <v>6402</v>
      </c>
      <c r="AH1375" s="12"/>
      <c r="AI1375" s="12" t="s">
        <v>6395</v>
      </c>
      <c r="AJ1375" s="12" t="s">
        <v>943</v>
      </c>
      <c r="AK1375" s="12" t="s">
        <v>5265</v>
      </c>
      <c r="AL1375" s="12" t="s">
        <v>6401</v>
      </c>
    </row>
    <row r="1376" spans="1:38" hidden="1" x14ac:dyDescent="0.25">
      <c r="A1376" s="17">
        <v>899999115</v>
      </c>
      <c r="B1376" s="14">
        <v>107122</v>
      </c>
      <c r="C1376" s="12" t="s">
        <v>6395</v>
      </c>
      <c r="D1376" s="12" t="s">
        <v>6400</v>
      </c>
      <c r="E1376" s="12" t="s">
        <v>934</v>
      </c>
      <c r="F1376" s="3" t="s">
        <v>933</v>
      </c>
      <c r="G1376" s="12" t="s">
        <v>932</v>
      </c>
      <c r="H1376" s="12" t="s">
        <v>982</v>
      </c>
      <c r="I1376" s="12" t="s">
        <v>981</v>
      </c>
      <c r="J1376" s="12" t="s">
        <v>931</v>
      </c>
      <c r="K1376" s="12" t="s">
        <v>930</v>
      </c>
      <c r="L1376" s="12" t="s">
        <v>929</v>
      </c>
      <c r="M1376" s="4">
        <v>1347470</v>
      </c>
      <c r="N1376" s="4">
        <v>0</v>
      </c>
      <c r="O1376" s="4">
        <v>1347470</v>
      </c>
      <c r="P1376" s="4">
        <v>0</v>
      </c>
      <c r="Q1376" s="4">
        <v>1347470</v>
      </c>
      <c r="R1376" s="68">
        <f t="shared" si="21"/>
        <v>1</v>
      </c>
      <c r="S1376" s="3" t="s">
        <v>957</v>
      </c>
      <c r="T1376" s="12" t="s">
        <v>6004</v>
      </c>
      <c r="U1376" s="12" t="s">
        <v>3373</v>
      </c>
      <c r="V1376" s="12" t="s">
        <v>927</v>
      </c>
      <c r="W1376" s="12" t="s">
        <v>955</v>
      </c>
      <c r="X1376" s="12" t="s">
        <v>3372</v>
      </c>
      <c r="Y1376" s="12" t="s">
        <v>925</v>
      </c>
      <c r="Z1376" s="12" t="s">
        <v>3264</v>
      </c>
      <c r="AA1376" s="12" t="s">
        <v>3263</v>
      </c>
      <c r="AB1376" s="12" t="s">
        <v>2631</v>
      </c>
      <c r="AC1376" s="13">
        <v>8322</v>
      </c>
      <c r="AD1376" s="12" t="s">
        <v>6399</v>
      </c>
      <c r="AE1376" s="12" t="s">
        <v>6398</v>
      </c>
      <c r="AF1376" s="12" t="s">
        <v>6397</v>
      </c>
      <c r="AG1376" s="12" t="s">
        <v>6396</v>
      </c>
      <c r="AH1376" s="12"/>
      <c r="AI1376" s="12" t="s">
        <v>6395</v>
      </c>
      <c r="AJ1376" s="12" t="s">
        <v>950</v>
      </c>
      <c r="AK1376" s="12" t="s">
        <v>6394</v>
      </c>
      <c r="AL1376" s="12" t="s">
        <v>6393</v>
      </c>
    </row>
    <row r="1377" spans="1:38" hidden="1" x14ac:dyDescent="0.25">
      <c r="A1377" s="17">
        <v>800170433</v>
      </c>
      <c r="B1377" s="14">
        <v>107222</v>
      </c>
      <c r="C1377" s="12" t="s">
        <v>6387</v>
      </c>
      <c r="D1377" s="12" t="s">
        <v>6392</v>
      </c>
      <c r="E1377" s="12" t="s">
        <v>934</v>
      </c>
      <c r="F1377" s="3" t="s">
        <v>933</v>
      </c>
      <c r="G1377" s="12" t="s">
        <v>932</v>
      </c>
      <c r="H1377" s="12" t="s">
        <v>999</v>
      </c>
      <c r="I1377" s="12" t="s">
        <v>998</v>
      </c>
      <c r="J1377" s="12" t="s">
        <v>931</v>
      </c>
      <c r="K1377" s="12" t="s">
        <v>930</v>
      </c>
      <c r="L1377" s="12" t="s">
        <v>929</v>
      </c>
      <c r="M1377" s="4">
        <v>8270</v>
      </c>
      <c r="N1377" s="4">
        <v>0</v>
      </c>
      <c r="O1377" s="4">
        <v>8270</v>
      </c>
      <c r="P1377" s="4">
        <v>0</v>
      </c>
      <c r="Q1377" s="4">
        <v>8270</v>
      </c>
      <c r="R1377" s="68">
        <f t="shared" si="21"/>
        <v>1</v>
      </c>
      <c r="S1377" s="3" t="s">
        <v>957</v>
      </c>
      <c r="T1377" s="12" t="s">
        <v>5989</v>
      </c>
      <c r="U1377" s="12" t="s">
        <v>956</v>
      </c>
      <c r="V1377" s="12" t="s">
        <v>927</v>
      </c>
      <c r="W1377" s="12" t="s">
        <v>955</v>
      </c>
      <c r="X1377" s="12" t="s">
        <v>954</v>
      </c>
      <c r="Y1377" s="12" t="s">
        <v>925</v>
      </c>
      <c r="Z1377" s="12" t="s">
        <v>953</v>
      </c>
      <c r="AA1377" s="12" t="s">
        <v>952</v>
      </c>
      <c r="AB1377" s="12" t="s">
        <v>992</v>
      </c>
      <c r="AC1377" s="13">
        <v>25122</v>
      </c>
      <c r="AD1377" s="12" t="s">
        <v>6391</v>
      </c>
      <c r="AE1377" s="12" t="s">
        <v>6390</v>
      </c>
      <c r="AF1377" s="12" t="s">
        <v>6389</v>
      </c>
      <c r="AG1377" s="12" t="s">
        <v>6388</v>
      </c>
      <c r="AH1377" s="12"/>
      <c r="AI1377" s="12" t="s">
        <v>6387</v>
      </c>
      <c r="AJ1377" s="12" t="s">
        <v>950</v>
      </c>
      <c r="AK1377" s="12" t="s">
        <v>6386</v>
      </c>
      <c r="AL1377" s="12" t="s">
        <v>6385</v>
      </c>
    </row>
    <row r="1378" spans="1:38" hidden="1" x14ac:dyDescent="0.25">
      <c r="A1378" s="17">
        <v>800170433</v>
      </c>
      <c r="B1378" s="14">
        <v>107322</v>
      </c>
      <c r="C1378" s="12" t="s">
        <v>6379</v>
      </c>
      <c r="D1378" s="12" t="s">
        <v>6384</v>
      </c>
      <c r="E1378" s="12" t="s">
        <v>934</v>
      </c>
      <c r="F1378" s="3" t="s">
        <v>933</v>
      </c>
      <c r="G1378" s="12" t="s">
        <v>932</v>
      </c>
      <c r="H1378" s="12" t="s">
        <v>977</v>
      </c>
      <c r="I1378" s="12" t="s">
        <v>976</v>
      </c>
      <c r="J1378" s="12" t="s">
        <v>931</v>
      </c>
      <c r="K1378" s="12" t="s">
        <v>930</v>
      </c>
      <c r="L1378" s="12" t="s">
        <v>929</v>
      </c>
      <c r="M1378" s="4">
        <v>2975434</v>
      </c>
      <c r="N1378" s="4">
        <v>0</v>
      </c>
      <c r="O1378" s="4">
        <v>2975434</v>
      </c>
      <c r="P1378" s="4">
        <v>0</v>
      </c>
      <c r="Q1378" s="4">
        <v>2975434</v>
      </c>
      <c r="R1378" s="68">
        <f t="shared" si="21"/>
        <v>1</v>
      </c>
      <c r="S1378" s="3" t="s">
        <v>957</v>
      </c>
      <c r="T1378" s="12" t="s">
        <v>5989</v>
      </c>
      <c r="U1378" s="12" t="s">
        <v>956</v>
      </c>
      <c r="V1378" s="12" t="s">
        <v>927</v>
      </c>
      <c r="W1378" s="12" t="s">
        <v>955</v>
      </c>
      <c r="X1378" s="12" t="s">
        <v>954</v>
      </c>
      <c r="Y1378" s="12" t="s">
        <v>925</v>
      </c>
      <c r="Z1378" s="12" t="s">
        <v>953</v>
      </c>
      <c r="AA1378" s="12" t="s">
        <v>952</v>
      </c>
      <c r="AB1378" s="12" t="s">
        <v>936</v>
      </c>
      <c r="AC1378" s="13">
        <v>522</v>
      </c>
      <c r="AD1378" s="12" t="s">
        <v>6383</v>
      </c>
      <c r="AE1378" s="12" t="s">
        <v>6382</v>
      </c>
      <c r="AF1378" s="12" t="s">
        <v>6381</v>
      </c>
      <c r="AG1378" s="12" t="s">
        <v>6380</v>
      </c>
      <c r="AH1378" s="12"/>
      <c r="AI1378" s="12" t="s">
        <v>6379</v>
      </c>
      <c r="AJ1378" s="12" t="s">
        <v>950</v>
      </c>
      <c r="AK1378" s="12" t="s">
        <v>6378</v>
      </c>
      <c r="AL1378" s="12" t="s">
        <v>6377</v>
      </c>
    </row>
    <row r="1379" spans="1:38" hidden="1" x14ac:dyDescent="0.25">
      <c r="A1379" s="17">
        <v>800170433</v>
      </c>
      <c r="B1379" s="14">
        <v>107322</v>
      </c>
      <c r="C1379" s="12" t="s">
        <v>6379</v>
      </c>
      <c r="D1379" s="12" t="s">
        <v>6384</v>
      </c>
      <c r="E1379" s="12" t="s">
        <v>934</v>
      </c>
      <c r="F1379" s="3" t="s">
        <v>933</v>
      </c>
      <c r="G1379" s="12" t="s">
        <v>932</v>
      </c>
      <c r="H1379" s="12" t="s">
        <v>3303</v>
      </c>
      <c r="I1379" s="12" t="s">
        <v>3302</v>
      </c>
      <c r="J1379" s="12" t="s">
        <v>931</v>
      </c>
      <c r="K1379" s="12" t="s">
        <v>930</v>
      </c>
      <c r="L1379" s="12" t="s">
        <v>929</v>
      </c>
      <c r="M1379" s="4">
        <v>4675164</v>
      </c>
      <c r="N1379" s="4">
        <v>0</v>
      </c>
      <c r="O1379" s="4">
        <v>4675164</v>
      </c>
      <c r="P1379" s="4">
        <v>0</v>
      </c>
      <c r="Q1379" s="4">
        <v>4675164</v>
      </c>
      <c r="R1379" s="68">
        <f t="shared" si="21"/>
        <v>1</v>
      </c>
      <c r="S1379" s="3" t="s">
        <v>957</v>
      </c>
      <c r="T1379" s="12" t="s">
        <v>5989</v>
      </c>
      <c r="U1379" s="12" t="s">
        <v>956</v>
      </c>
      <c r="V1379" s="12" t="s">
        <v>927</v>
      </c>
      <c r="W1379" s="12" t="s">
        <v>955</v>
      </c>
      <c r="X1379" s="12" t="s">
        <v>954</v>
      </c>
      <c r="Y1379" s="12" t="s">
        <v>925</v>
      </c>
      <c r="Z1379" s="12" t="s">
        <v>953</v>
      </c>
      <c r="AA1379" s="12" t="s">
        <v>952</v>
      </c>
      <c r="AB1379" s="12" t="s">
        <v>936</v>
      </c>
      <c r="AC1379" s="13">
        <v>522</v>
      </c>
      <c r="AD1379" s="12" t="s">
        <v>6383</v>
      </c>
      <c r="AE1379" s="12" t="s">
        <v>6382</v>
      </c>
      <c r="AF1379" s="12" t="s">
        <v>6381</v>
      </c>
      <c r="AG1379" s="12" t="s">
        <v>6380</v>
      </c>
      <c r="AH1379" s="12"/>
      <c r="AI1379" s="12" t="s">
        <v>6379</v>
      </c>
      <c r="AJ1379" s="12" t="s">
        <v>950</v>
      </c>
      <c r="AK1379" s="12" t="s">
        <v>6378</v>
      </c>
      <c r="AL1379" s="12" t="s">
        <v>6377</v>
      </c>
    </row>
    <row r="1380" spans="1:38" hidden="1" x14ac:dyDescent="0.25">
      <c r="A1380" s="17">
        <v>800170433</v>
      </c>
      <c r="B1380" s="14">
        <v>107322</v>
      </c>
      <c r="C1380" s="12" t="s">
        <v>6379</v>
      </c>
      <c r="D1380" s="12" t="s">
        <v>6384</v>
      </c>
      <c r="E1380" s="12" t="s">
        <v>934</v>
      </c>
      <c r="F1380" s="3" t="s">
        <v>933</v>
      </c>
      <c r="G1380" s="12" t="s">
        <v>932</v>
      </c>
      <c r="H1380" s="12" t="s">
        <v>3301</v>
      </c>
      <c r="I1380" s="12" t="s">
        <v>3300</v>
      </c>
      <c r="J1380" s="12" t="s">
        <v>931</v>
      </c>
      <c r="K1380" s="12" t="s">
        <v>930</v>
      </c>
      <c r="L1380" s="12" t="s">
        <v>929</v>
      </c>
      <c r="M1380" s="4">
        <v>4739814</v>
      </c>
      <c r="N1380" s="4">
        <v>0</v>
      </c>
      <c r="O1380" s="4">
        <v>4739814</v>
      </c>
      <c r="P1380" s="4">
        <v>0</v>
      </c>
      <c r="Q1380" s="4">
        <v>4739814</v>
      </c>
      <c r="R1380" s="68">
        <f t="shared" si="21"/>
        <v>1</v>
      </c>
      <c r="S1380" s="3" t="s">
        <v>957</v>
      </c>
      <c r="T1380" s="12" t="s">
        <v>5989</v>
      </c>
      <c r="U1380" s="12" t="s">
        <v>956</v>
      </c>
      <c r="V1380" s="12" t="s">
        <v>927</v>
      </c>
      <c r="W1380" s="12" t="s">
        <v>955</v>
      </c>
      <c r="X1380" s="12" t="s">
        <v>954</v>
      </c>
      <c r="Y1380" s="12" t="s">
        <v>925</v>
      </c>
      <c r="Z1380" s="12" t="s">
        <v>953</v>
      </c>
      <c r="AA1380" s="12" t="s">
        <v>952</v>
      </c>
      <c r="AB1380" s="12" t="s">
        <v>936</v>
      </c>
      <c r="AC1380" s="13">
        <v>522</v>
      </c>
      <c r="AD1380" s="12" t="s">
        <v>6383</v>
      </c>
      <c r="AE1380" s="12" t="s">
        <v>6382</v>
      </c>
      <c r="AF1380" s="12" t="s">
        <v>6381</v>
      </c>
      <c r="AG1380" s="12" t="s">
        <v>6380</v>
      </c>
      <c r="AH1380" s="12"/>
      <c r="AI1380" s="12" t="s">
        <v>6379</v>
      </c>
      <c r="AJ1380" s="12" t="s">
        <v>950</v>
      </c>
      <c r="AK1380" s="12" t="s">
        <v>6378</v>
      </c>
      <c r="AL1380" s="12" t="s">
        <v>6377</v>
      </c>
    </row>
    <row r="1381" spans="1:38" hidden="1" x14ac:dyDescent="0.25">
      <c r="A1381" s="17">
        <v>800170433</v>
      </c>
      <c r="B1381" s="14">
        <v>107322</v>
      </c>
      <c r="C1381" s="12" t="s">
        <v>6379</v>
      </c>
      <c r="D1381" s="12" t="s">
        <v>6384</v>
      </c>
      <c r="E1381" s="12" t="s">
        <v>934</v>
      </c>
      <c r="F1381" s="3" t="s">
        <v>933</v>
      </c>
      <c r="G1381" s="12" t="s">
        <v>932</v>
      </c>
      <c r="H1381" s="12" t="s">
        <v>938</v>
      </c>
      <c r="I1381" s="12" t="s">
        <v>937</v>
      </c>
      <c r="J1381" s="12" t="s">
        <v>931</v>
      </c>
      <c r="K1381" s="12" t="s">
        <v>930</v>
      </c>
      <c r="L1381" s="12" t="s">
        <v>929</v>
      </c>
      <c r="M1381" s="4">
        <v>3473380</v>
      </c>
      <c r="N1381" s="4">
        <v>0</v>
      </c>
      <c r="O1381" s="4">
        <v>3473380</v>
      </c>
      <c r="P1381" s="4">
        <v>0</v>
      </c>
      <c r="Q1381" s="4">
        <v>3473380</v>
      </c>
      <c r="R1381" s="68">
        <f t="shared" si="21"/>
        <v>1</v>
      </c>
      <c r="S1381" s="3" t="s">
        <v>957</v>
      </c>
      <c r="T1381" s="12" t="s">
        <v>5989</v>
      </c>
      <c r="U1381" s="12" t="s">
        <v>956</v>
      </c>
      <c r="V1381" s="12" t="s">
        <v>927</v>
      </c>
      <c r="W1381" s="12" t="s">
        <v>955</v>
      </c>
      <c r="X1381" s="12" t="s">
        <v>954</v>
      </c>
      <c r="Y1381" s="12" t="s">
        <v>925</v>
      </c>
      <c r="Z1381" s="12" t="s">
        <v>953</v>
      </c>
      <c r="AA1381" s="12" t="s">
        <v>952</v>
      </c>
      <c r="AB1381" s="12" t="s">
        <v>936</v>
      </c>
      <c r="AC1381" s="13">
        <v>522</v>
      </c>
      <c r="AD1381" s="12" t="s">
        <v>6383</v>
      </c>
      <c r="AE1381" s="12" t="s">
        <v>6382</v>
      </c>
      <c r="AF1381" s="12" t="s">
        <v>6381</v>
      </c>
      <c r="AG1381" s="12" t="s">
        <v>6380</v>
      </c>
      <c r="AH1381" s="12"/>
      <c r="AI1381" s="12" t="s">
        <v>6379</v>
      </c>
      <c r="AJ1381" s="12" t="s">
        <v>950</v>
      </c>
      <c r="AK1381" s="12" t="s">
        <v>6378</v>
      </c>
      <c r="AL1381" s="12" t="s">
        <v>6377</v>
      </c>
    </row>
    <row r="1382" spans="1:38" hidden="1" x14ac:dyDescent="0.25">
      <c r="A1382" s="17">
        <v>800170433</v>
      </c>
      <c r="B1382" s="14">
        <v>107322</v>
      </c>
      <c r="C1382" s="12" t="s">
        <v>6379</v>
      </c>
      <c r="D1382" s="12" t="s">
        <v>6384</v>
      </c>
      <c r="E1382" s="12" t="s">
        <v>934</v>
      </c>
      <c r="F1382" s="3" t="s">
        <v>933</v>
      </c>
      <c r="G1382" s="12" t="s">
        <v>932</v>
      </c>
      <c r="H1382" s="12" t="s">
        <v>971</v>
      </c>
      <c r="I1382" s="12" t="s">
        <v>970</v>
      </c>
      <c r="J1382" s="12" t="s">
        <v>931</v>
      </c>
      <c r="K1382" s="12" t="s">
        <v>930</v>
      </c>
      <c r="L1382" s="12" t="s">
        <v>929</v>
      </c>
      <c r="M1382" s="4">
        <v>6545005</v>
      </c>
      <c r="N1382" s="4">
        <v>0</v>
      </c>
      <c r="O1382" s="4">
        <v>6545005</v>
      </c>
      <c r="P1382" s="4">
        <v>0</v>
      </c>
      <c r="Q1382" s="4">
        <v>6545005</v>
      </c>
      <c r="R1382" s="68">
        <f t="shared" si="21"/>
        <v>1</v>
      </c>
      <c r="S1382" s="3" t="s">
        <v>957</v>
      </c>
      <c r="T1382" s="12" t="s">
        <v>5989</v>
      </c>
      <c r="U1382" s="12" t="s">
        <v>956</v>
      </c>
      <c r="V1382" s="12" t="s">
        <v>927</v>
      </c>
      <c r="W1382" s="12" t="s">
        <v>955</v>
      </c>
      <c r="X1382" s="12" t="s">
        <v>954</v>
      </c>
      <c r="Y1382" s="12" t="s">
        <v>925</v>
      </c>
      <c r="Z1382" s="12" t="s">
        <v>953</v>
      </c>
      <c r="AA1382" s="12" t="s">
        <v>952</v>
      </c>
      <c r="AB1382" s="12" t="s">
        <v>936</v>
      </c>
      <c r="AC1382" s="13">
        <v>522</v>
      </c>
      <c r="AD1382" s="12" t="s">
        <v>6383</v>
      </c>
      <c r="AE1382" s="12" t="s">
        <v>6382</v>
      </c>
      <c r="AF1382" s="12" t="s">
        <v>6381</v>
      </c>
      <c r="AG1382" s="12" t="s">
        <v>6380</v>
      </c>
      <c r="AH1382" s="12"/>
      <c r="AI1382" s="12" t="s">
        <v>6379</v>
      </c>
      <c r="AJ1382" s="12" t="s">
        <v>950</v>
      </c>
      <c r="AK1382" s="12" t="s">
        <v>6378</v>
      </c>
      <c r="AL1382" s="12" t="s">
        <v>6377</v>
      </c>
    </row>
    <row r="1383" spans="1:38" hidden="1" x14ac:dyDescent="0.25">
      <c r="A1383" s="17">
        <v>800170433</v>
      </c>
      <c r="B1383" s="14">
        <v>107322</v>
      </c>
      <c r="C1383" s="12" t="s">
        <v>6379</v>
      </c>
      <c r="D1383" s="12" t="s">
        <v>6384</v>
      </c>
      <c r="E1383" s="12" t="s">
        <v>934</v>
      </c>
      <c r="F1383" s="3" t="s">
        <v>933</v>
      </c>
      <c r="G1383" s="12" t="s">
        <v>932</v>
      </c>
      <c r="H1383" s="12" t="s">
        <v>969</v>
      </c>
      <c r="I1383" s="12" t="s">
        <v>968</v>
      </c>
      <c r="J1383" s="12" t="s">
        <v>931</v>
      </c>
      <c r="K1383" s="12" t="s">
        <v>930</v>
      </c>
      <c r="L1383" s="12" t="s">
        <v>929</v>
      </c>
      <c r="M1383" s="4">
        <v>7882907</v>
      </c>
      <c r="N1383" s="4">
        <v>0</v>
      </c>
      <c r="O1383" s="4">
        <v>7882907</v>
      </c>
      <c r="P1383" s="4">
        <v>0</v>
      </c>
      <c r="Q1383" s="4">
        <v>7882907</v>
      </c>
      <c r="R1383" s="68">
        <f t="shared" si="21"/>
        <v>1</v>
      </c>
      <c r="S1383" s="3" t="s">
        <v>957</v>
      </c>
      <c r="T1383" s="12" t="s">
        <v>5989</v>
      </c>
      <c r="U1383" s="12" t="s">
        <v>956</v>
      </c>
      <c r="V1383" s="12" t="s">
        <v>927</v>
      </c>
      <c r="W1383" s="12" t="s">
        <v>955</v>
      </c>
      <c r="X1383" s="12" t="s">
        <v>954</v>
      </c>
      <c r="Y1383" s="12" t="s">
        <v>925</v>
      </c>
      <c r="Z1383" s="12" t="s">
        <v>953</v>
      </c>
      <c r="AA1383" s="12" t="s">
        <v>952</v>
      </c>
      <c r="AB1383" s="12" t="s">
        <v>936</v>
      </c>
      <c r="AC1383" s="13">
        <v>522</v>
      </c>
      <c r="AD1383" s="12" t="s">
        <v>6383</v>
      </c>
      <c r="AE1383" s="12" t="s">
        <v>6382</v>
      </c>
      <c r="AF1383" s="12" t="s">
        <v>6381</v>
      </c>
      <c r="AG1383" s="12" t="s">
        <v>6380</v>
      </c>
      <c r="AH1383" s="12"/>
      <c r="AI1383" s="12" t="s">
        <v>6379</v>
      </c>
      <c r="AJ1383" s="12" t="s">
        <v>950</v>
      </c>
      <c r="AK1383" s="12" t="s">
        <v>6378</v>
      </c>
      <c r="AL1383" s="12" t="s">
        <v>6377</v>
      </c>
    </row>
    <row r="1384" spans="1:38" hidden="1" x14ac:dyDescent="0.25">
      <c r="A1384" s="17">
        <v>800170433</v>
      </c>
      <c r="B1384" s="14">
        <v>107322</v>
      </c>
      <c r="C1384" s="12" t="s">
        <v>6379</v>
      </c>
      <c r="D1384" s="12" t="s">
        <v>6384</v>
      </c>
      <c r="E1384" s="12" t="s">
        <v>934</v>
      </c>
      <c r="F1384" s="3" t="s">
        <v>933</v>
      </c>
      <c r="G1384" s="12" t="s">
        <v>932</v>
      </c>
      <c r="H1384" s="12" t="s">
        <v>967</v>
      </c>
      <c r="I1384" s="12" t="s">
        <v>966</v>
      </c>
      <c r="J1384" s="12" t="s">
        <v>931</v>
      </c>
      <c r="K1384" s="12" t="s">
        <v>930</v>
      </c>
      <c r="L1384" s="12" t="s">
        <v>929</v>
      </c>
      <c r="M1384" s="4">
        <v>971293443</v>
      </c>
      <c r="N1384" s="4">
        <v>0</v>
      </c>
      <c r="O1384" s="4">
        <v>971293443</v>
      </c>
      <c r="P1384" s="4">
        <v>0</v>
      </c>
      <c r="Q1384" s="4">
        <v>971293443</v>
      </c>
      <c r="R1384" s="68">
        <f t="shared" si="21"/>
        <v>1</v>
      </c>
      <c r="S1384" s="3" t="s">
        <v>957</v>
      </c>
      <c r="T1384" s="12" t="s">
        <v>5989</v>
      </c>
      <c r="U1384" s="12" t="s">
        <v>956</v>
      </c>
      <c r="V1384" s="12" t="s">
        <v>927</v>
      </c>
      <c r="W1384" s="12" t="s">
        <v>955</v>
      </c>
      <c r="X1384" s="12" t="s">
        <v>954</v>
      </c>
      <c r="Y1384" s="12" t="s">
        <v>925</v>
      </c>
      <c r="Z1384" s="12" t="s">
        <v>953</v>
      </c>
      <c r="AA1384" s="12" t="s">
        <v>952</v>
      </c>
      <c r="AB1384" s="12" t="s">
        <v>936</v>
      </c>
      <c r="AC1384" s="13">
        <v>522</v>
      </c>
      <c r="AD1384" s="12" t="s">
        <v>6383</v>
      </c>
      <c r="AE1384" s="12" t="s">
        <v>6382</v>
      </c>
      <c r="AF1384" s="12" t="s">
        <v>6381</v>
      </c>
      <c r="AG1384" s="12" t="s">
        <v>6380</v>
      </c>
      <c r="AH1384" s="12"/>
      <c r="AI1384" s="12" t="s">
        <v>6379</v>
      </c>
      <c r="AJ1384" s="12" t="s">
        <v>950</v>
      </c>
      <c r="AK1384" s="12" t="s">
        <v>6378</v>
      </c>
      <c r="AL1384" s="12" t="s">
        <v>6377</v>
      </c>
    </row>
    <row r="1385" spans="1:38" hidden="1" x14ac:dyDescent="0.25">
      <c r="A1385" s="17">
        <v>800170433</v>
      </c>
      <c r="B1385" s="14">
        <v>107322</v>
      </c>
      <c r="C1385" s="12" t="s">
        <v>6379</v>
      </c>
      <c r="D1385" s="12" t="s">
        <v>6384</v>
      </c>
      <c r="E1385" s="12" t="s">
        <v>934</v>
      </c>
      <c r="F1385" s="3" t="s">
        <v>933</v>
      </c>
      <c r="G1385" s="12" t="s">
        <v>932</v>
      </c>
      <c r="H1385" s="12" t="s">
        <v>965</v>
      </c>
      <c r="I1385" s="12" t="s">
        <v>964</v>
      </c>
      <c r="J1385" s="12" t="s">
        <v>931</v>
      </c>
      <c r="K1385" s="12" t="s">
        <v>930</v>
      </c>
      <c r="L1385" s="12" t="s">
        <v>929</v>
      </c>
      <c r="M1385" s="4">
        <v>25775364</v>
      </c>
      <c r="N1385" s="4">
        <v>0</v>
      </c>
      <c r="O1385" s="4">
        <v>25775364</v>
      </c>
      <c r="P1385" s="4">
        <v>0</v>
      </c>
      <c r="Q1385" s="4">
        <v>25775364</v>
      </c>
      <c r="R1385" s="68">
        <f t="shared" si="21"/>
        <v>1</v>
      </c>
      <c r="S1385" s="3" t="s">
        <v>957</v>
      </c>
      <c r="T1385" s="12" t="s">
        <v>5989</v>
      </c>
      <c r="U1385" s="12" t="s">
        <v>956</v>
      </c>
      <c r="V1385" s="12" t="s">
        <v>927</v>
      </c>
      <c r="W1385" s="12" t="s">
        <v>955</v>
      </c>
      <c r="X1385" s="12" t="s">
        <v>954</v>
      </c>
      <c r="Y1385" s="12" t="s">
        <v>925</v>
      </c>
      <c r="Z1385" s="12" t="s">
        <v>953</v>
      </c>
      <c r="AA1385" s="12" t="s">
        <v>952</v>
      </c>
      <c r="AB1385" s="12" t="s">
        <v>936</v>
      </c>
      <c r="AC1385" s="13">
        <v>522</v>
      </c>
      <c r="AD1385" s="12" t="s">
        <v>6383</v>
      </c>
      <c r="AE1385" s="12" t="s">
        <v>6382</v>
      </c>
      <c r="AF1385" s="12" t="s">
        <v>6381</v>
      </c>
      <c r="AG1385" s="12" t="s">
        <v>6380</v>
      </c>
      <c r="AH1385" s="12"/>
      <c r="AI1385" s="12" t="s">
        <v>6379</v>
      </c>
      <c r="AJ1385" s="12" t="s">
        <v>950</v>
      </c>
      <c r="AK1385" s="12" t="s">
        <v>6378</v>
      </c>
      <c r="AL1385" s="12" t="s">
        <v>6377</v>
      </c>
    </row>
    <row r="1386" spans="1:38" hidden="1" x14ac:dyDescent="0.25">
      <c r="A1386" s="17">
        <v>800170433</v>
      </c>
      <c r="B1386" s="14">
        <v>107322</v>
      </c>
      <c r="C1386" s="12" t="s">
        <v>6379</v>
      </c>
      <c r="D1386" s="12" t="s">
        <v>6384</v>
      </c>
      <c r="E1386" s="12" t="s">
        <v>934</v>
      </c>
      <c r="F1386" s="3" t="s">
        <v>933</v>
      </c>
      <c r="G1386" s="12" t="s">
        <v>932</v>
      </c>
      <c r="H1386" s="12" t="s">
        <v>963</v>
      </c>
      <c r="I1386" s="12" t="s">
        <v>962</v>
      </c>
      <c r="J1386" s="12" t="s">
        <v>931</v>
      </c>
      <c r="K1386" s="12" t="s">
        <v>930</v>
      </c>
      <c r="L1386" s="12" t="s">
        <v>929</v>
      </c>
      <c r="M1386" s="4">
        <v>29845632</v>
      </c>
      <c r="N1386" s="4">
        <v>0</v>
      </c>
      <c r="O1386" s="4">
        <v>29845632</v>
      </c>
      <c r="P1386" s="4">
        <v>0</v>
      </c>
      <c r="Q1386" s="4">
        <v>29845632</v>
      </c>
      <c r="R1386" s="68">
        <f t="shared" si="21"/>
        <v>1</v>
      </c>
      <c r="S1386" s="3" t="s">
        <v>957</v>
      </c>
      <c r="T1386" s="12" t="s">
        <v>5989</v>
      </c>
      <c r="U1386" s="12" t="s">
        <v>956</v>
      </c>
      <c r="V1386" s="12" t="s">
        <v>927</v>
      </c>
      <c r="W1386" s="12" t="s">
        <v>955</v>
      </c>
      <c r="X1386" s="12" t="s">
        <v>954</v>
      </c>
      <c r="Y1386" s="12" t="s">
        <v>925</v>
      </c>
      <c r="Z1386" s="12" t="s">
        <v>953</v>
      </c>
      <c r="AA1386" s="12" t="s">
        <v>952</v>
      </c>
      <c r="AB1386" s="12" t="s">
        <v>936</v>
      </c>
      <c r="AC1386" s="13">
        <v>522</v>
      </c>
      <c r="AD1386" s="12" t="s">
        <v>6383</v>
      </c>
      <c r="AE1386" s="12" t="s">
        <v>6382</v>
      </c>
      <c r="AF1386" s="12" t="s">
        <v>6381</v>
      </c>
      <c r="AG1386" s="12" t="s">
        <v>6380</v>
      </c>
      <c r="AH1386" s="12"/>
      <c r="AI1386" s="12" t="s">
        <v>6379</v>
      </c>
      <c r="AJ1386" s="12" t="s">
        <v>950</v>
      </c>
      <c r="AK1386" s="12" t="s">
        <v>6378</v>
      </c>
      <c r="AL1386" s="12" t="s">
        <v>6377</v>
      </c>
    </row>
    <row r="1387" spans="1:38" hidden="1" x14ac:dyDescent="0.25">
      <c r="A1387" s="17">
        <v>800170433</v>
      </c>
      <c r="B1387" s="14">
        <v>107322</v>
      </c>
      <c r="C1387" s="12" t="s">
        <v>6379</v>
      </c>
      <c r="D1387" s="12" t="s">
        <v>6384</v>
      </c>
      <c r="E1387" s="12" t="s">
        <v>934</v>
      </c>
      <c r="F1387" s="3" t="s">
        <v>933</v>
      </c>
      <c r="G1387" s="12" t="s">
        <v>932</v>
      </c>
      <c r="H1387" s="12" t="s">
        <v>940</v>
      </c>
      <c r="I1387" s="12" t="s">
        <v>939</v>
      </c>
      <c r="J1387" s="12" t="s">
        <v>931</v>
      </c>
      <c r="K1387" s="12" t="s">
        <v>930</v>
      </c>
      <c r="L1387" s="12" t="s">
        <v>929</v>
      </c>
      <c r="M1387" s="4">
        <v>28129325</v>
      </c>
      <c r="N1387" s="4">
        <v>0</v>
      </c>
      <c r="O1387" s="4">
        <v>28129325</v>
      </c>
      <c r="P1387" s="4">
        <v>0</v>
      </c>
      <c r="Q1387" s="4">
        <v>28129325</v>
      </c>
      <c r="R1387" s="68">
        <f t="shared" si="21"/>
        <v>1</v>
      </c>
      <c r="S1387" s="3" t="s">
        <v>957</v>
      </c>
      <c r="T1387" s="12" t="s">
        <v>5989</v>
      </c>
      <c r="U1387" s="12" t="s">
        <v>956</v>
      </c>
      <c r="V1387" s="12" t="s">
        <v>927</v>
      </c>
      <c r="W1387" s="12" t="s">
        <v>955</v>
      </c>
      <c r="X1387" s="12" t="s">
        <v>954</v>
      </c>
      <c r="Y1387" s="12" t="s">
        <v>925</v>
      </c>
      <c r="Z1387" s="12" t="s">
        <v>953</v>
      </c>
      <c r="AA1387" s="12" t="s">
        <v>952</v>
      </c>
      <c r="AB1387" s="12" t="s">
        <v>936</v>
      </c>
      <c r="AC1387" s="13">
        <v>522</v>
      </c>
      <c r="AD1387" s="12" t="s">
        <v>6383</v>
      </c>
      <c r="AE1387" s="12" t="s">
        <v>6382</v>
      </c>
      <c r="AF1387" s="12" t="s">
        <v>6381</v>
      </c>
      <c r="AG1387" s="12" t="s">
        <v>6380</v>
      </c>
      <c r="AH1387" s="12"/>
      <c r="AI1387" s="12" t="s">
        <v>6379</v>
      </c>
      <c r="AJ1387" s="12" t="s">
        <v>950</v>
      </c>
      <c r="AK1387" s="12" t="s">
        <v>6378</v>
      </c>
      <c r="AL1387" s="12" t="s">
        <v>6377</v>
      </c>
    </row>
    <row r="1388" spans="1:38" hidden="1" x14ac:dyDescent="0.25">
      <c r="A1388" s="17">
        <v>800170433</v>
      </c>
      <c r="B1388" s="14">
        <v>107322</v>
      </c>
      <c r="C1388" s="12" t="s">
        <v>6379</v>
      </c>
      <c r="D1388" s="12" t="s">
        <v>6384</v>
      </c>
      <c r="E1388" s="12" t="s">
        <v>934</v>
      </c>
      <c r="F1388" s="3" t="s">
        <v>933</v>
      </c>
      <c r="G1388" s="12" t="s">
        <v>932</v>
      </c>
      <c r="H1388" s="12" t="s">
        <v>961</v>
      </c>
      <c r="I1388" s="12" t="s">
        <v>960</v>
      </c>
      <c r="J1388" s="12" t="s">
        <v>931</v>
      </c>
      <c r="K1388" s="12" t="s">
        <v>930</v>
      </c>
      <c r="L1388" s="12" t="s">
        <v>929</v>
      </c>
      <c r="M1388" s="4">
        <v>40613004</v>
      </c>
      <c r="N1388" s="4">
        <v>0</v>
      </c>
      <c r="O1388" s="4">
        <v>40613004</v>
      </c>
      <c r="P1388" s="4">
        <v>0</v>
      </c>
      <c r="Q1388" s="4">
        <v>40613004</v>
      </c>
      <c r="R1388" s="68">
        <f t="shared" si="21"/>
        <v>1</v>
      </c>
      <c r="S1388" s="3" t="s">
        <v>957</v>
      </c>
      <c r="T1388" s="12" t="s">
        <v>5989</v>
      </c>
      <c r="U1388" s="12" t="s">
        <v>956</v>
      </c>
      <c r="V1388" s="12" t="s">
        <v>927</v>
      </c>
      <c r="W1388" s="12" t="s">
        <v>955</v>
      </c>
      <c r="X1388" s="12" t="s">
        <v>954</v>
      </c>
      <c r="Y1388" s="12" t="s">
        <v>925</v>
      </c>
      <c r="Z1388" s="12" t="s">
        <v>953</v>
      </c>
      <c r="AA1388" s="12" t="s">
        <v>952</v>
      </c>
      <c r="AB1388" s="12" t="s">
        <v>936</v>
      </c>
      <c r="AC1388" s="13">
        <v>522</v>
      </c>
      <c r="AD1388" s="12" t="s">
        <v>6383</v>
      </c>
      <c r="AE1388" s="12" t="s">
        <v>6382</v>
      </c>
      <c r="AF1388" s="12" t="s">
        <v>6381</v>
      </c>
      <c r="AG1388" s="12" t="s">
        <v>6380</v>
      </c>
      <c r="AH1388" s="12"/>
      <c r="AI1388" s="12" t="s">
        <v>6379</v>
      </c>
      <c r="AJ1388" s="12" t="s">
        <v>950</v>
      </c>
      <c r="AK1388" s="12" t="s">
        <v>6378</v>
      </c>
      <c r="AL1388" s="12" t="s">
        <v>6377</v>
      </c>
    </row>
    <row r="1389" spans="1:38" hidden="1" x14ac:dyDescent="0.25">
      <c r="A1389" s="17">
        <v>800170433</v>
      </c>
      <c r="B1389" s="14">
        <v>107322</v>
      </c>
      <c r="C1389" s="12" t="s">
        <v>6379</v>
      </c>
      <c r="D1389" s="12" t="s">
        <v>6384</v>
      </c>
      <c r="E1389" s="12" t="s">
        <v>934</v>
      </c>
      <c r="F1389" s="3" t="s">
        <v>933</v>
      </c>
      <c r="G1389" s="12" t="s">
        <v>932</v>
      </c>
      <c r="H1389" s="12" t="s">
        <v>959</v>
      </c>
      <c r="I1389" s="12" t="s">
        <v>958</v>
      </c>
      <c r="J1389" s="12" t="s">
        <v>931</v>
      </c>
      <c r="K1389" s="12" t="s">
        <v>930</v>
      </c>
      <c r="L1389" s="12" t="s">
        <v>929</v>
      </c>
      <c r="M1389" s="4">
        <v>120674884</v>
      </c>
      <c r="N1389" s="4">
        <v>0</v>
      </c>
      <c r="O1389" s="4">
        <v>120674884</v>
      </c>
      <c r="P1389" s="4">
        <v>0</v>
      </c>
      <c r="Q1389" s="4">
        <v>120674884</v>
      </c>
      <c r="R1389" s="68">
        <f t="shared" si="21"/>
        <v>1</v>
      </c>
      <c r="S1389" s="3" t="s">
        <v>957</v>
      </c>
      <c r="T1389" s="12" t="s">
        <v>5989</v>
      </c>
      <c r="U1389" s="12" t="s">
        <v>956</v>
      </c>
      <c r="V1389" s="12" t="s">
        <v>927</v>
      </c>
      <c r="W1389" s="12" t="s">
        <v>955</v>
      </c>
      <c r="X1389" s="12" t="s">
        <v>954</v>
      </c>
      <c r="Y1389" s="12" t="s">
        <v>925</v>
      </c>
      <c r="Z1389" s="12" t="s">
        <v>953</v>
      </c>
      <c r="AA1389" s="12" t="s">
        <v>952</v>
      </c>
      <c r="AB1389" s="12" t="s">
        <v>936</v>
      </c>
      <c r="AC1389" s="13">
        <v>522</v>
      </c>
      <c r="AD1389" s="12" t="s">
        <v>6383</v>
      </c>
      <c r="AE1389" s="12" t="s">
        <v>6382</v>
      </c>
      <c r="AF1389" s="12" t="s">
        <v>6381</v>
      </c>
      <c r="AG1389" s="12" t="s">
        <v>6380</v>
      </c>
      <c r="AH1389" s="12"/>
      <c r="AI1389" s="12" t="s">
        <v>6379</v>
      </c>
      <c r="AJ1389" s="12" t="s">
        <v>950</v>
      </c>
      <c r="AK1389" s="12" t="s">
        <v>6378</v>
      </c>
      <c r="AL1389" s="12" t="s">
        <v>6377</v>
      </c>
    </row>
    <row r="1390" spans="1:38" hidden="1" x14ac:dyDescent="0.25">
      <c r="A1390" s="17">
        <v>800170433</v>
      </c>
      <c r="B1390" s="14">
        <v>107322</v>
      </c>
      <c r="C1390" s="12" t="s">
        <v>6379</v>
      </c>
      <c r="D1390" s="12" t="s">
        <v>6384</v>
      </c>
      <c r="E1390" s="12" t="s">
        <v>934</v>
      </c>
      <c r="F1390" s="3" t="s">
        <v>933</v>
      </c>
      <c r="G1390" s="12" t="s">
        <v>932</v>
      </c>
      <c r="H1390" s="12" t="s">
        <v>973</v>
      </c>
      <c r="I1390" s="12" t="s">
        <v>972</v>
      </c>
      <c r="J1390" s="12" t="s">
        <v>931</v>
      </c>
      <c r="K1390" s="12" t="s">
        <v>930</v>
      </c>
      <c r="L1390" s="12" t="s">
        <v>929</v>
      </c>
      <c r="M1390" s="4">
        <v>10109840</v>
      </c>
      <c r="N1390" s="4">
        <v>0</v>
      </c>
      <c r="O1390" s="4">
        <v>10109840</v>
      </c>
      <c r="P1390" s="4">
        <v>0</v>
      </c>
      <c r="Q1390" s="4">
        <v>10109840</v>
      </c>
      <c r="R1390" s="68">
        <f t="shared" si="21"/>
        <v>1</v>
      </c>
      <c r="S1390" s="3" t="s">
        <v>957</v>
      </c>
      <c r="T1390" s="12" t="s">
        <v>5989</v>
      </c>
      <c r="U1390" s="12" t="s">
        <v>956</v>
      </c>
      <c r="V1390" s="12" t="s">
        <v>927</v>
      </c>
      <c r="W1390" s="12" t="s">
        <v>955</v>
      </c>
      <c r="X1390" s="12" t="s">
        <v>954</v>
      </c>
      <c r="Y1390" s="12" t="s">
        <v>925</v>
      </c>
      <c r="Z1390" s="12" t="s">
        <v>953</v>
      </c>
      <c r="AA1390" s="12" t="s">
        <v>952</v>
      </c>
      <c r="AB1390" s="12" t="s">
        <v>936</v>
      </c>
      <c r="AC1390" s="13">
        <v>522</v>
      </c>
      <c r="AD1390" s="12" t="s">
        <v>6383</v>
      </c>
      <c r="AE1390" s="12" t="s">
        <v>6382</v>
      </c>
      <c r="AF1390" s="12" t="s">
        <v>6381</v>
      </c>
      <c r="AG1390" s="12" t="s">
        <v>6380</v>
      </c>
      <c r="AH1390" s="12"/>
      <c r="AI1390" s="12" t="s">
        <v>6379</v>
      </c>
      <c r="AJ1390" s="12" t="s">
        <v>950</v>
      </c>
      <c r="AK1390" s="12" t="s">
        <v>6378</v>
      </c>
      <c r="AL1390" s="12" t="s">
        <v>6377</v>
      </c>
    </row>
    <row r="1391" spans="1:38" hidden="1" x14ac:dyDescent="0.25">
      <c r="A1391" s="17">
        <v>30565340</v>
      </c>
      <c r="B1391" s="14">
        <v>107422</v>
      </c>
      <c r="C1391" s="12" t="s">
        <v>6348</v>
      </c>
      <c r="D1391" s="12" t="s">
        <v>6376</v>
      </c>
      <c r="E1391" s="12" t="s">
        <v>934</v>
      </c>
      <c r="F1391" s="3" t="s">
        <v>933</v>
      </c>
      <c r="G1391" s="12" t="s">
        <v>932</v>
      </c>
      <c r="H1391" s="12" t="s">
        <v>938</v>
      </c>
      <c r="I1391" s="12" t="s">
        <v>937</v>
      </c>
      <c r="J1391" s="12" t="s">
        <v>931</v>
      </c>
      <c r="K1391" s="12" t="s">
        <v>930</v>
      </c>
      <c r="L1391" s="12" t="s">
        <v>929</v>
      </c>
      <c r="M1391" s="4">
        <v>496094</v>
      </c>
      <c r="N1391" s="4">
        <v>0</v>
      </c>
      <c r="O1391" s="4">
        <v>496094</v>
      </c>
      <c r="P1391" s="4">
        <v>0</v>
      </c>
      <c r="Q1391" s="4">
        <v>496094</v>
      </c>
      <c r="R1391" s="68">
        <f t="shared" si="21"/>
        <v>1</v>
      </c>
      <c r="S1391" s="3" t="s">
        <v>928</v>
      </c>
      <c r="T1391" s="12" t="s">
        <v>6375</v>
      </c>
      <c r="U1391" s="12" t="s">
        <v>6374</v>
      </c>
      <c r="V1391" s="12" t="s">
        <v>927</v>
      </c>
      <c r="W1391" s="12" t="s">
        <v>926</v>
      </c>
      <c r="X1391" s="12" t="s">
        <v>6373</v>
      </c>
      <c r="Y1391" s="12" t="s">
        <v>925</v>
      </c>
      <c r="Z1391" s="12" t="s">
        <v>1015</v>
      </c>
      <c r="AA1391" s="12" t="s">
        <v>1014</v>
      </c>
      <c r="AB1391" s="12" t="s">
        <v>936</v>
      </c>
      <c r="AC1391" s="13">
        <v>522</v>
      </c>
      <c r="AD1391" s="12" t="s">
        <v>6372</v>
      </c>
      <c r="AE1391" s="12" t="s">
        <v>6371</v>
      </c>
      <c r="AF1391" s="12" t="s">
        <v>6370</v>
      </c>
      <c r="AG1391" s="12" t="s">
        <v>6369</v>
      </c>
      <c r="AH1391" s="12"/>
      <c r="AI1391" s="12" t="s">
        <v>6348</v>
      </c>
      <c r="AJ1391" s="12" t="s">
        <v>950</v>
      </c>
      <c r="AK1391" s="12" t="s">
        <v>6368</v>
      </c>
      <c r="AL1391" s="12" t="s">
        <v>6367</v>
      </c>
    </row>
    <row r="1392" spans="1:38" hidden="1" x14ac:dyDescent="0.25">
      <c r="A1392" s="17">
        <v>30565340</v>
      </c>
      <c r="B1392" s="14">
        <v>107422</v>
      </c>
      <c r="C1392" s="12" t="s">
        <v>6348</v>
      </c>
      <c r="D1392" s="12" t="s">
        <v>6376</v>
      </c>
      <c r="E1392" s="12" t="s">
        <v>934</v>
      </c>
      <c r="F1392" s="3" t="s">
        <v>933</v>
      </c>
      <c r="G1392" s="12" t="s">
        <v>932</v>
      </c>
      <c r="H1392" s="12" t="s">
        <v>3193</v>
      </c>
      <c r="I1392" s="12" t="s">
        <v>3192</v>
      </c>
      <c r="J1392" s="12" t="s">
        <v>931</v>
      </c>
      <c r="K1392" s="12" t="s">
        <v>930</v>
      </c>
      <c r="L1392" s="12" t="s">
        <v>929</v>
      </c>
      <c r="M1392" s="4">
        <v>2200554</v>
      </c>
      <c r="N1392" s="4">
        <v>0</v>
      </c>
      <c r="O1392" s="4">
        <v>2200554</v>
      </c>
      <c r="P1392" s="4">
        <v>0</v>
      </c>
      <c r="Q1392" s="4">
        <v>2200554</v>
      </c>
      <c r="R1392" s="68">
        <f t="shared" si="21"/>
        <v>1</v>
      </c>
      <c r="S1392" s="3" t="s">
        <v>928</v>
      </c>
      <c r="T1392" s="12" t="s">
        <v>6375</v>
      </c>
      <c r="U1392" s="12" t="s">
        <v>6374</v>
      </c>
      <c r="V1392" s="12" t="s">
        <v>927</v>
      </c>
      <c r="W1392" s="12" t="s">
        <v>926</v>
      </c>
      <c r="X1392" s="12" t="s">
        <v>6373</v>
      </c>
      <c r="Y1392" s="12" t="s">
        <v>925</v>
      </c>
      <c r="Z1392" s="12" t="s">
        <v>1015</v>
      </c>
      <c r="AA1392" s="12" t="s">
        <v>1014</v>
      </c>
      <c r="AB1392" s="12" t="s">
        <v>936</v>
      </c>
      <c r="AC1392" s="13">
        <v>522</v>
      </c>
      <c r="AD1392" s="12" t="s">
        <v>6372</v>
      </c>
      <c r="AE1392" s="12" t="s">
        <v>6371</v>
      </c>
      <c r="AF1392" s="12" t="s">
        <v>6370</v>
      </c>
      <c r="AG1392" s="12" t="s">
        <v>6369</v>
      </c>
      <c r="AH1392" s="12"/>
      <c r="AI1392" s="12" t="s">
        <v>6348</v>
      </c>
      <c r="AJ1392" s="12" t="s">
        <v>950</v>
      </c>
      <c r="AK1392" s="12" t="s">
        <v>6368</v>
      </c>
      <c r="AL1392" s="12" t="s">
        <v>6367</v>
      </c>
    </row>
    <row r="1393" spans="1:38" hidden="1" x14ac:dyDescent="0.25">
      <c r="A1393" s="17">
        <v>30565340</v>
      </c>
      <c r="B1393" s="14">
        <v>107422</v>
      </c>
      <c r="C1393" s="12" t="s">
        <v>6348</v>
      </c>
      <c r="D1393" s="12" t="s">
        <v>6376</v>
      </c>
      <c r="E1393" s="12" t="s">
        <v>934</v>
      </c>
      <c r="F1393" s="3" t="s">
        <v>933</v>
      </c>
      <c r="G1393" s="12" t="s">
        <v>932</v>
      </c>
      <c r="H1393" s="12" t="s">
        <v>963</v>
      </c>
      <c r="I1393" s="12" t="s">
        <v>962</v>
      </c>
      <c r="J1393" s="12" t="s">
        <v>931</v>
      </c>
      <c r="K1393" s="12" t="s">
        <v>930</v>
      </c>
      <c r="L1393" s="12" t="s">
        <v>929</v>
      </c>
      <c r="M1393" s="4">
        <v>704920</v>
      </c>
      <c r="N1393" s="4">
        <v>0</v>
      </c>
      <c r="O1393" s="4">
        <v>704920</v>
      </c>
      <c r="P1393" s="4">
        <v>0</v>
      </c>
      <c r="Q1393" s="4">
        <v>704920</v>
      </c>
      <c r="R1393" s="68">
        <f t="shared" si="21"/>
        <v>1</v>
      </c>
      <c r="S1393" s="3" t="s">
        <v>928</v>
      </c>
      <c r="T1393" s="12" t="s">
        <v>6375</v>
      </c>
      <c r="U1393" s="12" t="s">
        <v>6374</v>
      </c>
      <c r="V1393" s="12" t="s">
        <v>927</v>
      </c>
      <c r="W1393" s="12" t="s">
        <v>926</v>
      </c>
      <c r="X1393" s="12" t="s">
        <v>6373</v>
      </c>
      <c r="Y1393" s="12" t="s">
        <v>925</v>
      </c>
      <c r="Z1393" s="12" t="s">
        <v>1015</v>
      </c>
      <c r="AA1393" s="12" t="s">
        <v>1014</v>
      </c>
      <c r="AB1393" s="12" t="s">
        <v>936</v>
      </c>
      <c r="AC1393" s="13">
        <v>522</v>
      </c>
      <c r="AD1393" s="12" t="s">
        <v>6372</v>
      </c>
      <c r="AE1393" s="12" t="s">
        <v>6371</v>
      </c>
      <c r="AF1393" s="12" t="s">
        <v>6370</v>
      </c>
      <c r="AG1393" s="12" t="s">
        <v>6369</v>
      </c>
      <c r="AH1393" s="12"/>
      <c r="AI1393" s="12" t="s">
        <v>6348</v>
      </c>
      <c r="AJ1393" s="12" t="s">
        <v>950</v>
      </c>
      <c r="AK1393" s="12" t="s">
        <v>6368</v>
      </c>
      <c r="AL1393" s="12" t="s">
        <v>6367</v>
      </c>
    </row>
    <row r="1394" spans="1:38" hidden="1" x14ac:dyDescent="0.25">
      <c r="A1394" s="17">
        <v>30565340</v>
      </c>
      <c r="B1394" s="14">
        <v>107422</v>
      </c>
      <c r="C1394" s="12" t="s">
        <v>6348</v>
      </c>
      <c r="D1394" s="12" t="s">
        <v>6376</v>
      </c>
      <c r="E1394" s="12" t="s">
        <v>934</v>
      </c>
      <c r="F1394" s="3" t="s">
        <v>933</v>
      </c>
      <c r="G1394" s="12" t="s">
        <v>932</v>
      </c>
      <c r="H1394" s="12" t="s">
        <v>3191</v>
      </c>
      <c r="I1394" s="12" t="s">
        <v>3190</v>
      </c>
      <c r="J1394" s="12" t="s">
        <v>931</v>
      </c>
      <c r="K1394" s="12" t="s">
        <v>930</v>
      </c>
      <c r="L1394" s="12" t="s">
        <v>929</v>
      </c>
      <c r="M1394" s="4">
        <v>1838719</v>
      </c>
      <c r="N1394" s="4">
        <v>0</v>
      </c>
      <c r="O1394" s="4">
        <v>1838719</v>
      </c>
      <c r="P1394" s="4">
        <v>0</v>
      </c>
      <c r="Q1394" s="4">
        <v>1838719</v>
      </c>
      <c r="R1394" s="68">
        <f t="shared" si="21"/>
        <v>1</v>
      </c>
      <c r="S1394" s="3" t="s">
        <v>928</v>
      </c>
      <c r="T1394" s="12" t="s">
        <v>6375</v>
      </c>
      <c r="U1394" s="12" t="s">
        <v>6374</v>
      </c>
      <c r="V1394" s="12" t="s">
        <v>927</v>
      </c>
      <c r="W1394" s="12" t="s">
        <v>926</v>
      </c>
      <c r="X1394" s="12" t="s">
        <v>6373</v>
      </c>
      <c r="Y1394" s="12" t="s">
        <v>925</v>
      </c>
      <c r="Z1394" s="12" t="s">
        <v>1015</v>
      </c>
      <c r="AA1394" s="12" t="s">
        <v>1014</v>
      </c>
      <c r="AB1394" s="12" t="s">
        <v>936</v>
      </c>
      <c r="AC1394" s="13">
        <v>522</v>
      </c>
      <c r="AD1394" s="12" t="s">
        <v>6372</v>
      </c>
      <c r="AE1394" s="12" t="s">
        <v>6371</v>
      </c>
      <c r="AF1394" s="12" t="s">
        <v>6370</v>
      </c>
      <c r="AG1394" s="12" t="s">
        <v>6369</v>
      </c>
      <c r="AH1394" s="12"/>
      <c r="AI1394" s="12" t="s">
        <v>6348</v>
      </c>
      <c r="AJ1394" s="12" t="s">
        <v>950</v>
      </c>
      <c r="AK1394" s="12" t="s">
        <v>6368</v>
      </c>
      <c r="AL1394" s="12" t="s">
        <v>6367</v>
      </c>
    </row>
    <row r="1395" spans="1:38" hidden="1" x14ac:dyDescent="0.25">
      <c r="A1395" s="17">
        <v>30565340</v>
      </c>
      <c r="B1395" s="14">
        <v>107422</v>
      </c>
      <c r="C1395" s="12" t="s">
        <v>6348</v>
      </c>
      <c r="D1395" s="12" t="s">
        <v>6376</v>
      </c>
      <c r="E1395" s="12" t="s">
        <v>934</v>
      </c>
      <c r="F1395" s="3" t="s">
        <v>933</v>
      </c>
      <c r="G1395" s="12" t="s">
        <v>932</v>
      </c>
      <c r="H1395" s="12" t="s">
        <v>940</v>
      </c>
      <c r="I1395" s="12" t="s">
        <v>939</v>
      </c>
      <c r="J1395" s="12" t="s">
        <v>931</v>
      </c>
      <c r="K1395" s="12" t="s">
        <v>930</v>
      </c>
      <c r="L1395" s="12" t="s">
        <v>929</v>
      </c>
      <c r="M1395" s="4">
        <v>1768549</v>
      </c>
      <c r="N1395" s="4">
        <v>0</v>
      </c>
      <c r="O1395" s="4">
        <v>1768549</v>
      </c>
      <c r="P1395" s="4">
        <v>0</v>
      </c>
      <c r="Q1395" s="4">
        <v>1768549</v>
      </c>
      <c r="R1395" s="68">
        <f t="shared" si="21"/>
        <v>1</v>
      </c>
      <c r="S1395" s="3" t="s">
        <v>928</v>
      </c>
      <c r="T1395" s="12" t="s">
        <v>6375</v>
      </c>
      <c r="U1395" s="12" t="s">
        <v>6374</v>
      </c>
      <c r="V1395" s="12" t="s">
        <v>927</v>
      </c>
      <c r="W1395" s="12" t="s">
        <v>926</v>
      </c>
      <c r="X1395" s="12" t="s">
        <v>6373</v>
      </c>
      <c r="Y1395" s="12" t="s">
        <v>925</v>
      </c>
      <c r="Z1395" s="12" t="s">
        <v>1015</v>
      </c>
      <c r="AA1395" s="12" t="s">
        <v>1014</v>
      </c>
      <c r="AB1395" s="12" t="s">
        <v>936</v>
      </c>
      <c r="AC1395" s="13">
        <v>522</v>
      </c>
      <c r="AD1395" s="12" t="s">
        <v>6372</v>
      </c>
      <c r="AE1395" s="12" t="s">
        <v>6371</v>
      </c>
      <c r="AF1395" s="12" t="s">
        <v>6370</v>
      </c>
      <c r="AG1395" s="12" t="s">
        <v>6369</v>
      </c>
      <c r="AH1395" s="12"/>
      <c r="AI1395" s="12" t="s">
        <v>6348</v>
      </c>
      <c r="AJ1395" s="12" t="s">
        <v>950</v>
      </c>
      <c r="AK1395" s="12" t="s">
        <v>6368</v>
      </c>
      <c r="AL1395" s="12" t="s">
        <v>6367</v>
      </c>
    </row>
    <row r="1396" spans="1:38" hidden="1" x14ac:dyDescent="0.25">
      <c r="A1396" s="17">
        <v>30565340</v>
      </c>
      <c r="B1396" s="14">
        <v>107422</v>
      </c>
      <c r="C1396" s="12" t="s">
        <v>6348</v>
      </c>
      <c r="D1396" s="12" t="s">
        <v>6376</v>
      </c>
      <c r="E1396" s="12" t="s">
        <v>934</v>
      </c>
      <c r="F1396" s="3" t="s">
        <v>933</v>
      </c>
      <c r="G1396" s="12" t="s">
        <v>932</v>
      </c>
      <c r="H1396" s="12" t="s">
        <v>3588</v>
      </c>
      <c r="I1396" s="12" t="s">
        <v>3587</v>
      </c>
      <c r="J1396" s="12" t="s">
        <v>931</v>
      </c>
      <c r="K1396" s="12" t="s">
        <v>930</v>
      </c>
      <c r="L1396" s="12" t="s">
        <v>929</v>
      </c>
      <c r="M1396" s="4">
        <v>66300</v>
      </c>
      <c r="N1396" s="4">
        <v>-66300</v>
      </c>
      <c r="O1396" s="4">
        <v>0</v>
      </c>
      <c r="P1396" s="4">
        <v>0</v>
      </c>
      <c r="Q1396" s="4">
        <v>0</v>
      </c>
      <c r="R1396" s="68">
        <f t="shared" si="21"/>
        <v>0</v>
      </c>
      <c r="S1396" s="3" t="s">
        <v>928</v>
      </c>
      <c r="T1396" s="12" t="s">
        <v>6375</v>
      </c>
      <c r="U1396" s="12" t="s">
        <v>6374</v>
      </c>
      <c r="V1396" s="12" t="s">
        <v>927</v>
      </c>
      <c r="W1396" s="12" t="s">
        <v>926</v>
      </c>
      <c r="X1396" s="12" t="s">
        <v>6373</v>
      </c>
      <c r="Y1396" s="12" t="s">
        <v>925</v>
      </c>
      <c r="Z1396" s="12" t="s">
        <v>1015</v>
      </c>
      <c r="AA1396" s="12" t="s">
        <v>1014</v>
      </c>
      <c r="AB1396" s="12" t="s">
        <v>936</v>
      </c>
      <c r="AC1396" s="13">
        <v>522</v>
      </c>
      <c r="AD1396" s="12" t="s">
        <v>6372</v>
      </c>
      <c r="AE1396" s="12" t="s">
        <v>6371</v>
      </c>
      <c r="AF1396" s="12" t="s">
        <v>6370</v>
      </c>
      <c r="AG1396" s="12" t="s">
        <v>6369</v>
      </c>
      <c r="AH1396" s="12"/>
      <c r="AI1396" s="12" t="s">
        <v>6348</v>
      </c>
      <c r="AJ1396" s="12" t="s">
        <v>950</v>
      </c>
      <c r="AK1396" s="12" t="s">
        <v>6368</v>
      </c>
      <c r="AL1396" s="12" t="s">
        <v>6367</v>
      </c>
    </row>
    <row r="1397" spans="1:38" hidden="1" x14ac:dyDescent="0.25">
      <c r="A1397" s="17">
        <v>30565340</v>
      </c>
      <c r="B1397" s="14">
        <v>107422</v>
      </c>
      <c r="C1397" s="12" t="s">
        <v>6348</v>
      </c>
      <c r="D1397" s="12" t="s">
        <v>6376</v>
      </c>
      <c r="E1397" s="12" t="s">
        <v>934</v>
      </c>
      <c r="F1397" s="3" t="s">
        <v>933</v>
      </c>
      <c r="G1397" s="12" t="s">
        <v>932</v>
      </c>
      <c r="H1397" s="12" t="s">
        <v>3580</v>
      </c>
      <c r="I1397" s="12" t="s">
        <v>3579</v>
      </c>
      <c r="J1397" s="12" t="s">
        <v>931</v>
      </c>
      <c r="K1397" s="12" t="s">
        <v>930</v>
      </c>
      <c r="L1397" s="12" t="s">
        <v>929</v>
      </c>
      <c r="M1397" s="4">
        <v>66300</v>
      </c>
      <c r="N1397" s="4">
        <v>-66300</v>
      </c>
      <c r="O1397" s="4">
        <v>0</v>
      </c>
      <c r="P1397" s="4">
        <v>0</v>
      </c>
      <c r="Q1397" s="4">
        <v>0</v>
      </c>
      <c r="R1397" s="68">
        <f t="shared" si="21"/>
        <v>0</v>
      </c>
      <c r="S1397" s="3" t="s">
        <v>928</v>
      </c>
      <c r="T1397" s="12" t="s">
        <v>6375</v>
      </c>
      <c r="U1397" s="12" t="s">
        <v>6374</v>
      </c>
      <c r="V1397" s="12" t="s">
        <v>927</v>
      </c>
      <c r="W1397" s="12" t="s">
        <v>926</v>
      </c>
      <c r="X1397" s="12" t="s">
        <v>6373</v>
      </c>
      <c r="Y1397" s="12" t="s">
        <v>925</v>
      </c>
      <c r="Z1397" s="12" t="s">
        <v>1015</v>
      </c>
      <c r="AA1397" s="12" t="s">
        <v>1014</v>
      </c>
      <c r="AB1397" s="12" t="s">
        <v>936</v>
      </c>
      <c r="AC1397" s="13">
        <v>522</v>
      </c>
      <c r="AD1397" s="12" t="s">
        <v>6372</v>
      </c>
      <c r="AE1397" s="12" t="s">
        <v>6371</v>
      </c>
      <c r="AF1397" s="12" t="s">
        <v>6370</v>
      </c>
      <c r="AG1397" s="12" t="s">
        <v>6369</v>
      </c>
      <c r="AH1397" s="12"/>
      <c r="AI1397" s="12" t="s">
        <v>6348</v>
      </c>
      <c r="AJ1397" s="12" t="s">
        <v>950</v>
      </c>
      <c r="AK1397" s="12" t="s">
        <v>6368</v>
      </c>
      <c r="AL1397" s="12" t="s">
        <v>6367</v>
      </c>
    </row>
    <row r="1398" spans="1:38" hidden="1" x14ac:dyDescent="0.25">
      <c r="A1398" s="17">
        <v>30565340</v>
      </c>
      <c r="B1398" s="14">
        <v>107422</v>
      </c>
      <c r="C1398" s="12" t="s">
        <v>6348</v>
      </c>
      <c r="D1398" s="12" t="s">
        <v>6376</v>
      </c>
      <c r="E1398" s="12" t="s">
        <v>934</v>
      </c>
      <c r="F1398" s="3" t="s">
        <v>933</v>
      </c>
      <c r="G1398" s="12" t="s">
        <v>932</v>
      </c>
      <c r="H1398" s="12" t="s">
        <v>3188</v>
      </c>
      <c r="I1398" s="12" t="s">
        <v>3187</v>
      </c>
      <c r="J1398" s="12" t="s">
        <v>931</v>
      </c>
      <c r="K1398" s="12" t="s">
        <v>930</v>
      </c>
      <c r="L1398" s="12" t="s">
        <v>929</v>
      </c>
      <c r="M1398" s="4">
        <v>5339945</v>
      </c>
      <c r="N1398" s="4">
        <v>0</v>
      </c>
      <c r="O1398" s="4">
        <v>5339945</v>
      </c>
      <c r="P1398" s="4">
        <v>0</v>
      </c>
      <c r="Q1398" s="4">
        <v>5339945</v>
      </c>
      <c r="R1398" s="68">
        <f t="shared" si="21"/>
        <v>1</v>
      </c>
      <c r="S1398" s="3" t="s">
        <v>928</v>
      </c>
      <c r="T1398" s="12" t="s">
        <v>6375</v>
      </c>
      <c r="U1398" s="12" t="s">
        <v>6374</v>
      </c>
      <c r="V1398" s="12" t="s">
        <v>927</v>
      </c>
      <c r="W1398" s="12" t="s">
        <v>926</v>
      </c>
      <c r="X1398" s="12" t="s">
        <v>6373</v>
      </c>
      <c r="Y1398" s="12" t="s">
        <v>925</v>
      </c>
      <c r="Z1398" s="12" t="s">
        <v>1015</v>
      </c>
      <c r="AA1398" s="12" t="s">
        <v>1014</v>
      </c>
      <c r="AB1398" s="12" t="s">
        <v>936</v>
      </c>
      <c r="AC1398" s="13">
        <v>522</v>
      </c>
      <c r="AD1398" s="12" t="s">
        <v>6372</v>
      </c>
      <c r="AE1398" s="12" t="s">
        <v>6371</v>
      </c>
      <c r="AF1398" s="12" t="s">
        <v>6370</v>
      </c>
      <c r="AG1398" s="12" t="s">
        <v>6369</v>
      </c>
      <c r="AH1398" s="12"/>
      <c r="AI1398" s="12" t="s">
        <v>6348</v>
      </c>
      <c r="AJ1398" s="12" t="s">
        <v>950</v>
      </c>
      <c r="AK1398" s="12" t="s">
        <v>6368</v>
      </c>
      <c r="AL1398" s="12" t="s">
        <v>6367</v>
      </c>
    </row>
    <row r="1399" spans="1:38" hidden="1" x14ac:dyDescent="0.25">
      <c r="A1399" s="17">
        <v>1013665709</v>
      </c>
      <c r="B1399" s="14">
        <v>107522</v>
      </c>
      <c r="C1399" s="12" t="s">
        <v>6348</v>
      </c>
      <c r="D1399" s="12" t="s">
        <v>6366</v>
      </c>
      <c r="E1399" s="12" t="s">
        <v>934</v>
      </c>
      <c r="F1399" s="3" t="s">
        <v>933</v>
      </c>
      <c r="G1399" s="12" t="s">
        <v>932</v>
      </c>
      <c r="H1399" s="12" t="s">
        <v>938</v>
      </c>
      <c r="I1399" s="12" t="s">
        <v>937</v>
      </c>
      <c r="J1399" s="12" t="s">
        <v>931</v>
      </c>
      <c r="K1399" s="12" t="s">
        <v>930</v>
      </c>
      <c r="L1399" s="12" t="s">
        <v>929</v>
      </c>
      <c r="M1399" s="4">
        <v>118613</v>
      </c>
      <c r="N1399" s="4">
        <v>0</v>
      </c>
      <c r="O1399" s="4">
        <v>118613</v>
      </c>
      <c r="P1399" s="4">
        <v>0</v>
      </c>
      <c r="Q1399" s="4">
        <v>118613</v>
      </c>
      <c r="R1399" s="68">
        <f t="shared" si="21"/>
        <v>1</v>
      </c>
      <c r="S1399" s="3" t="s">
        <v>928</v>
      </c>
      <c r="T1399" s="12" t="s">
        <v>6365</v>
      </c>
      <c r="U1399" s="12" t="s">
        <v>6364</v>
      </c>
      <c r="V1399" s="12" t="s">
        <v>927</v>
      </c>
      <c r="W1399" s="12" t="s">
        <v>926</v>
      </c>
      <c r="X1399" s="12" t="s">
        <v>6363</v>
      </c>
      <c r="Y1399" s="12" t="s">
        <v>925</v>
      </c>
      <c r="Z1399" s="12" t="s">
        <v>984</v>
      </c>
      <c r="AA1399" s="12" t="s">
        <v>983</v>
      </c>
      <c r="AB1399" s="12" t="s">
        <v>936</v>
      </c>
      <c r="AC1399" s="13">
        <v>522</v>
      </c>
      <c r="AD1399" s="12" t="s">
        <v>6362</v>
      </c>
      <c r="AE1399" s="12" t="s">
        <v>6361</v>
      </c>
      <c r="AF1399" s="12" t="s">
        <v>6360</v>
      </c>
      <c r="AG1399" s="12" t="s">
        <v>6359</v>
      </c>
      <c r="AH1399" s="12"/>
      <c r="AI1399" s="12" t="s">
        <v>6348</v>
      </c>
      <c r="AJ1399" s="12" t="s">
        <v>950</v>
      </c>
      <c r="AK1399" s="12" t="s">
        <v>6358</v>
      </c>
      <c r="AL1399" s="12" t="s">
        <v>6357</v>
      </c>
    </row>
    <row r="1400" spans="1:38" hidden="1" x14ac:dyDescent="0.25">
      <c r="A1400" s="17">
        <v>1013665709</v>
      </c>
      <c r="B1400" s="14">
        <v>107522</v>
      </c>
      <c r="C1400" s="12" t="s">
        <v>6348</v>
      </c>
      <c r="D1400" s="12" t="s">
        <v>6366</v>
      </c>
      <c r="E1400" s="12" t="s">
        <v>934</v>
      </c>
      <c r="F1400" s="3" t="s">
        <v>933</v>
      </c>
      <c r="G1400" s="12" t="s">
        <v>932</v>
      </c>
      <c r="H1400" s="12" t="s">
        <v>3193</v>
      </c>
      <c r="I1400" s="12" t="s">
        <v>3192</v>
      </c>
      <c r="J1400" s="12" t="s">
        <v>931</v>
      </c>
      <c r="K1400" s="12" t="s">
        <v>930</v>
      </c>
      <c r="L1400" s="12" t="s">
        <v>929</v>
      </c>
      <c r="M1400" s="4">
        <v>30496</v>
      </c>
      <c r="N1400" s="4">
        <v>0</v>
      </c>
      <c r="O1400" s="4">
        <v>30496</v>
      </c>
      <c r="P1400" s="4">
        <v>0</v>
      </c>
      <c r="Q1400" s="4">
        <v>30496</v>
      </c>
      <c r="R1400" s="68">
        <f t="shared" si="21"/>
        <v>1</v>
      </c>
      <c r="S1400" s="3" t="s">
        <v>928</v>
      </c>
      <c r="T1400" s="12" t="s">
        <v>6365</v>
      </c>
      <c r="U1400" s="12" t="s">
        <v>6364</v>
      </c>
      <c r="V1400" s="12" t="s">
        <v>927</v>
      </c>
      <c r="W1400" s="12" t="s">
        <v>926</v>
      </c>
      <c r="X1400" s="12" t="s">
        <v>6363</v>
      </c>
      <c r="Y1400" s="12" t="s">
        <v>925</v>
      </c>
      <c r="Z1400" s="12" t="s">
        <v>984</v>
      </c>
      <c r="AA1400" s="12" t="s">
        <v>983</v>
      </c>
      <c r="AB1400" s="12" t="s">
        <v>936</v>
      </c>
      <c r="AC1400" s="13">
        <v>522</v>
      </c>
      <c r="AD1400" s="12" t="s">
        <v>6362</v>
      </c>
      <c r="AE1400" s="12" t="s">
        <v>6361</v>
      </c>
      <c r="AF1400" s="12" t="s">
        <v>6360</v>
      </c>
      <c r="AG1400" s="12" t="s">
        <v>6359</v>
      </c>
      <c r="AH1400" s="12"/>
      <c r="AI1400" s="12" t="s">
        <v>6348</v>
      </c>
      <c r="AJ1400" s="12" t="s">
        <v>950</v>
      </c>
      <c r="AK1400" s="12" t="s">
        <v>6358</v>
      </c>
      <c r="AL1400" s="12" t="s">
        <v>6357</v>
      </c>
    </row>
    <row r="1401" spans="1:38" hidden="1" x14ac:dyDescent="0.25">
      <c r="A1401" s="17">
        <v>1013665709</v>
      </c>
      <c r="B1401" s="14">
        <v>107522</v>
      </c>
      <c r="C1401" s="12" t="s">
        <v>6348</v>
      </c>
      <c r="D1401" s="12" t="s">
        <v>6366</v>
      </c>
      <c r="E1401" s="12" t="s">
        <v>934</v>
      </c>
      <c r="F1401" s="3" t="s">
        <v>933</v>
      </c>
      <c r="G1401" s="12" t="s">
        <v>932</v>
      </c>
      <c r="H1401" s="12" t="s">
        <v>963</v>
      </c>
      <c r="I1401" s="12" t="s">
        <v>962</v>
      </c>
      <c r="J1401" s="12" t="s">
        <v>931</v>
      </c>
      <c r="K1401" s="12" t="s">
        <v>930</v>
      </c>
      <c r="L1401" s="12" t="s">
        <v>929</v>
      </c>
      <c r="M1401" s="4">
        <v>625221</v>
      </c>
      <c r="N1401" s="4">
        <v>0</v>
      </c>
      <c r="O1401" s="4">
        <v>625221</v>
      </c>
      <c r="P1401" s="4">
        <v>0</v>
      </c>
      <c r="Q1401" s="4">
        <v>625221</v>
      </c>
      <c r="R1401" s="68">
        <f t="shared" si="21"/>
        <v>1</v>
      </c>
      <c r="S1401" s="3" t="s">
        <v>928</v>
      </c>
      <c r="T1401" s="12" t="s">
        <v>6365</v>
      </c>
      <c r="U1401" s="12" t="s">
        <v>6364</v>
      </c>
      <c r="V1401" s="12" t="s">
        <v>927</v>
      </c>
      <c r="W1401" s="12" t="s">
        <v>926</v>
      </c>
      <c r="X1401" s="12" t="s">
        <v>6363</v>
      </c>
      <c r="Y1401" s="12" t="s">
        <v>925</v>
      </c>
      <c r="Z1401" s="12" t="s">
        <v>984</v>
      </c>
      <c r="AA1401" s="12" t="s">
        <v>983</v>
      </c>
      <c r="AB1401" s="12" t="s">
        <v>936</v>
      </c>
      <c r="AC1401" s="13">
        <v>522</v>
      </c>
      <c r="AD1401" s="12" t="s">
        <v>6362</v>
      </c>
      <c r="AE1401" s="12" t="s">
        <v>6361</v>
      </c>
      <c r="AF1401" s="12" t="s">
        <v>6360</v>
      </c>
      <c r="AG1401" s="12" t="s">
        <v>6359</v>
      </c>
      <c r="AH1401" s="12"/>
      <c r="AI1401" s="12" t="s">
        <v>6348</v>
      </c>
      <c r="AJ1401" s="12" t="s">
        <v>950</v>
      </c>
      <c r="AK1401" s="12" t="s">
        <v>6358</v>
      </c>
      <c r="AL1401" s="12" t="s">
        <v>6357</v>
      </c>
    </row>
    <row r="1402" spans="1:38" hidden="1" x14ac:dyDescent="0.25">
      <c r="A1402" s="17">
        <v>1013665709</v>
      </c>
      <c r="B1402" s="14">
        <v>107522</v>
      </c>
      <c r="C1402" s="12" t="s">
        <v>6348</v>
      </c>
      <c r="D1402" s="12" t="s">
        <v>6366</v>
      </c>
      <c r="E1402" s="12" t="s">
        <v>934</v>
      </c>
      <c r="F1402" s="3" t="s">
        <v>933</v>
      </c>
      <c r="G1402" s="12" t="s">
        <v>932</v>
      </c>
      <c r="H1402" s="12" t="s">
        <v>3191</v>
      </c>
      <c r="I1402" s="12" t="s">
        <v>3190</v>
      </c>
      <c r="J1402" s="12" t="s">
        <v>931</v>
      </c>
      <c r="K1402" s="12" t="s">
        <v>930</v>
      </c>
      <c r="L1402" s="12" t="s">
        <v>929</v>
      </c>
      <c r="M1402" s="4">
        <v>1136321</v>
      </c>
      <c r="N1402" s="4">
        <v>0</v>
      </c>
      <c r="O1402" s="4">
        <v>1136321</v>
      </c>
      <c r="P1402" s="4">
        <v>0</v>
      </c>
      <c r="Q1402" s="4">
        <v>1136321</v>
      </c>
      <c r="R1402" s="68">
        <f t="shared" si="21"/>
        <v>1</v>
      </c>
      <c r="S1402" s="3" t="s">
        <v>928</v>
      </c>
      <c r="T1402" s="12" t="s">
        <v>6365</v>
      </c>
      <c r="U1402" s="12" t="s">
        <v>6364</v>
      </c>
      <c r="V1402" s="12" t="s">
        <v>927</v>
      </c>
      <c r="W1402" s="12" t="s">
        <v>926</v>
      </c>
      <c r="X1402" s="12" t="s">
        <v>6363</v>
      </c>
      <c r="Y1402" s="12" t="s">
        <v>925</v>
      </c>
      <c r="Z1402" s="12" t="s">
        <v>984</v>
      </c>
      <c r="AA1402" s="12" t="s">
        <v>983</v>
      </c>
      <c r="AB1402" s="12" t="s">
        <v>936</v>
      </c>
      <c r="AC1402" s="13">
        <v>522</v>
      </c>
      <c r="AD1402" s="12" t="s">
        <v>6362</v>
      </c>
      <c r="AE1402" s="12" t="s">
        <v>6361</v>
      </c>
      <c r="AF1402" s="12" t="s">
        <v>6360</v>
      </c>
      <c r="AG1402" s="12" t="s">
        <v>6359</v>
      </c>
      <c r="AH1402" s="12"/>
      <c r="AI1402" s="12" t="s">
        <v>6348</v>
      </c>
      <c r="AJ1402" s="12" t="s">
        <v>950</v>
      </c>
      <c r="AK1402" s="12" t="s">
        <v>6358</v>
      </c>
      <c r="AL1402" s="12" t="s">
        <v>6357</v>
      </c>
    </row>
    <row r="1403" spans="1:38" hidden="1" x14ac:dyDescent="0.25">
      <c r="A1403" s="17">
        <v>1013665709</v>
      </c>
      <c r="B1403" s="14">
        <v>107522</v>
      </c>
      <c r="C1403" s="12" t="s">
        <v>6348</v>
      </c>
      <c r="D1403" s="12" t="s">
        <v>6366</v>
      </c>
      <c r="E1403" s="12" t="s">
        <v>934</v>
      </c>
      <c r="F1403" s="3" t="s">
        <v>933</v>
      </c>
      <c r="G1403" s="12" t="s">
        <v>932</v>
      </c>
      <c r="H1403" s="12" t="s">
        <v>940</v>
      </c>
      <c r="I1403" s="12" t="s">
        <v>939</v>
      </c>
      <c r="J1403" s="12" t="s">
        <v>931</v>
      </c>
      <c r="K1403" s="12" t="s">
        <v>930</v>
      </c>
      <c r="L1403" s="12" t="s">
        <v>929</v>
      </c>
      <c r="M1403" s="4">
        <v>972300</v>
      </c>
      <c r="N1403" s="4">
        <v>0</v>
      </c>
      <c r="O1403" s="4">
        <v>972300</v>
      </c>
      <c r="P1403" s="4">
        <v>0</v>
      </c>
      <c r="Q1403" s="4">
        <v>972300</v>
      </c>
      <c r="R1403" s="68">
        <f t="shared" si="21"/>
        <v>1</v>
      </c>
      <c r="S1403" s="3" t="s">
        <v>928</v>
      </c>
      <c r="T1403" s="12" t="s">
        <v>6365</v>
      </c>
      <c r="U1403" s="12" t="s">
        <v>6364</v>
      </c>
      <c r="V1403" s="12" t="s">
        <v>927</v>
      </c>
      <c r="W1403" s="12" t="s">
        <v>926</v>
      </c>
      <c r="X1403" s="12" t="s">
        <v>6363</v>
      </c>
      <c r="Y1403" s="12" t="s">
        <v>925</v>
      </c>
      <c r="Z1403" s="12" t="s">
        <v>984</v>
      </c>
      <c r="AA1403" s="12" t="s">
        <v>983</v>
      </c>
      <c r="AB1403" s="12" t="s">
        <v>936</v>
      </c>
      <c r="AC1403" s="13">
        <v>522</v>
      </c>
      <c r="AD1403" s="12" t="s">
        <v>6362</v>
      </c>
      <c r="AE1403" s="12" t="s">
        <v>6361</v>
      </c>
      <c r="AF1403" s="12" t="s">
        <v>6360</v>
      </c>
      <c r="AG1403" s="12" t="s">
        <v>6359</v>
      </c>
      <c r="AH1403" s="12"/>
      <c r="AI1403" s="12" t="s">
        <v>6348</v>
      </c>
      <c r="AJ1403" s="12" t="s">
        <v>950</v>
      </c>
      <c r="AK1403" s="12" t="s">
        <v>6358</v>
      </c>
      <c r="AL1403" s="12" t="s">
        <v>6357</v>
      </c>
    </row>
    <row r="1404" spans="1:38" hidden="1" x14ac:dyDescent="0.25">
      <c r="A1404" s="17">
        <v>1013665709</v>
      </c>
      <c r="B1404" s="14">
        <v>107522</v>
      </c>
      <c r="C1404" s="12" t="s">
        <v>6348</v>
      </c>
      <c r="D1404" s="12" t="s">
        <v>6366</v>
      </c>
      <c r="E1404" s="12" t="s">
        <v>934</v>
      </c>
      <c r="F1404" s="3" t="s">
        <v>933</v>
      </c>
      <c r="G1404" s="12" t="s">
        <v>932</v>
      </c>
      <c r="H1404" s="12" t="s">
        <v>3188</v>
      </c>
      <c r="I1404" s="12" t="s">
        <v>3187</v>
      </c>
      <c r="J1404" s="12" t="s">
        <v>931</v>
      </c>
      <c r="K1404" s="12" t="s">
        <v>930</v>
      </c>
      <c r="L1404" s="12" t="s">
        <v>929</v>
      </c>
      <c r="M1404" s="4">
        <v>1361977</v>
      </c>
      <c r="N1404" s="4">
        <v>0</v>
      </c>
      <c r="O1404" s="4">
        <v>1361977</v>
      </c>
      <c r="P1404" s="4">
        <v>0</v>
      </c>
      <c r="Q1404" s="4">
        <v>1361977</v>
      </c>
      <c r="R1404" s="68">
        <f t="shared" si="21"/>
        <v>1</v>
      </c>
      <c r="S1404" s="3" t="s">
        <v>928</v>
      </c>
      <c r="T1404" s="12" t="s">
        <v>6365</v>
      </c>
      <c r="U1404" s="12" t="s">
        <v>6364</v>
      </c>
      <c r="V1404" s="12" t="s">
        <v>927</v>
      </c>
      <c r="W1404" s="12" t="s">
        <v>926</v>
      </c>
      <c r="X1404" s="12" t="s">
        <v>6363</v>
      </c>
      <c r="Y1404" s="12" t="s">
        <v>925</v>
      </c>
      <c r="Z1404" s="12" t="s">
        <v>984</v>
      </c>
      <c r="AA1404" s="12" t="s">
        <v>983</v>
      </c>
      <c r="AB1404" s="12" t="s">
        <v>936</v>
      </c>
      <c r="AC1404" s="13">
        <v>522</v>
      </c>
      <c r="AD1404" s="12" t="s">
        <v>6362</v>
      </c>
      <c r="AE1404" s="12" t="s">
        <v>6361</v>
      </c>
      <c r="AF1404" s="12" t="s">
        <v>6360</v>
      </c>
      <c r="AG1404" s="12" t="s">
        <v>6359</v>
      </c>
      <c r="AH1404" s="12"/>
      <c r="AI1404" s="12" t="s">
        <v>6348</v>
      </c>
      <c r="AJ1404" s="12" t="s">
        <v>950</v>
      </c>
      <c r="AK1404" s="12" t="s">
        <v>6358</v>
      </c>
      <c r="AL1404" s="12" t="s">
        <v>6357</v>
      </c>
    </row>
    <row r="1405" spans="1:38" hidden="1" x14ac:dyDescent="0.25">
      <c r="A1405" s="17">
        <v>1019071630</v>
      </c>
      <c r="B1405" s="14">
        <v>107622</v>
      </c>
      <c r="C1405" s="12" t="s">
        <v>6348</v>
      </c>
      <c r="D1405" s="12" t="s">
        <v>6356</v>
      </c>
      <c r="E1405" s="12" t="s">
        <v>934</v>
      </c>
      <c r="F1405" s="3" t="s">
        <v>933</v>
      </c>
      <c r="G1405" s="12" t="s">
        <v>932</v>
      </c>
      <c r="H1405" s="12" t="s">
        <v>938</v>
      </c>
      <c r="I1405" s="12" t="s">
        <v>937</v>
      </c>
      <c r="J1405" s="12" t="s">
        <v>931</v>
      </c>
      <c r="K1405" s="12" t="s">
        <v>930</v>
      </c>
      <c r="L1405" s="12" t="s">
        <v>929</v>
      </c>
      <c r="M1405" s="4">
        <v>291975</v>
      </c>
      <c r="N1405" s="4">
        <v>0</v>
      </c>
      <c r="O1405" s="4">
        <v>291975</v>
      </c>
      <c r="P1405" s="4">
        <v>0</v>
      </c>
      <c r="Q1405" s="4">
        <v>291975</v>
      </c>
      <c r="R1405" s="68">
        <f t="shared" si="21"/>
        <v>1</v>
      </c>
      <c r="S1405" s="3" t="s">
        <v>928</v>
      </c>
      <c r="T1405" s="12" t="s">
        <v>6355</v>
      </c>
      <c r="U1405" s="12" t="s">
        <v>6354</v>
      </c>
      <c r="V1405" s="12" t="s">
        <v>927</v>
      </c>
      <c r="W1405" s="12" t="s">
        <v>926</v>
      </c>
      <c r="X1405" s="12" t="s">
        <v>6353</v>
      </c>
      <c r="Y1405" s="12" t="s">
        <v>925</v>
      </c>
      <c r="Z1405" s="12" t="s">
        <v>984</v>
      </c>
      <c r="AA1405" s="12" t="s">
        <v>983</v>
      </c>
      <c r="AB1405" s="12" t="s">
        <v>936</v>
      </c>
      <c r="AC1405" s="13">
        <v>522</v>
      </c>
      <c r="AD1405" s="12" t="s">
        <v>6352</v>
      </c>
      <c r="AE1405" s="12" t="s">
        <v>6351</v>
      </c>
      <c r="AF1405" s="12" t="s">
        <v>6350</v>
      </c>
      <c r="AG1405" s="12" t="s">
        <v>6349</v>
      </c>
      <c r="AH1405" s="12"/>
      <c r="AI1405" s="12" t="s">
        <v>6348</v>
      </c>
      <c r="AJ1405" s="12" t="s">
        <v>950</v>
      </c>
      <c r="AK1405" s="12" t="s">
        <v>6347</v>
      </c>
      <c r="AL1405" s="12" t="s">
        <v>6346</v>
      </c>
    </row>
    <row r="1406" spans="1:38" hidden="1" x14ac:dyDescent="0.25">
      <c r="A1406" s="17">
        <v>1019071630</v>
      </c>
      <c r="B1406" s="14">
        <v>107622</v>
      </c>
      <c r="C1406" s="12" t="s">
        <v>6348</v>
      </c>
      <c r="D1406" s="12" t="s">
        <v>6356</v>
      </c>
      <c r="E1406" s="12" t="s">
        <v>934</v>
      </c>
      <c r="F1406" s="3" t="s">
        <v>933</v>
      </c>
      <c r="G1406" s="12" t="s">
        <v>932</v>
      </c>
      <c r="H1406" s="12" t="s">
        <v>3193</v>
      </c>
      <c r="I1406" s="12" t="s">
        <v>3192</v>
      </c>
      <c r="J1406" s="12" t="s">
        <v>931</v>
      </c>
      <c r="K1406" s="12" t="s">
        <v>930</v>
      </c>
      <c r="L1406" s="12" t="s">
        <v>929</v>
      </c>
      <c r="M1406" s="4">
        <v>147530</v>
      </c>
      <c r="N1406" s="4">
        <v>0</v>
      </c>
      <c r="O1406" s="4">
        <v>147530</v>
      </c>
      <c r="P1406" s="4">
        <v>0</v>
      </c>
      <c r="Q1406" s="4">
        <v>147530</v>
      </c>
      <c r="R1406" s="68">
        <f t="shared" si="21"/>
        <v>1</v>
      </c>
      <c r="S1406" s="3" t="s">
        <v>928</v>
      </c>
      <c r="T1406" s="12" t="s">
        <v>6355</v>
      </c>
      <c r="U1406" s="12" t="s">
        <v>6354</v>
      </c>
      <c r="V1406" s="12" t="s">
        <v>927</v>
      </c>
      <c r="W1406" s="12" t="s">
        <v>926</v>
      </c>
      <c r="X1406" s="12" t="s">
        <v>6353</v>
      </c>
      <c r="Y1406" s="12" t="s">
        <v>925</v>
      </c>
      <c r="Z1406" s="12" t="s">
        <v>984</v>
      </c>
      <c r="AA1406" s="12" t="s">
        <v>983</v>
      </c>
      <c r="AB1406" s="12" t="s">
        <v>936</v>
      </c>
      <c r="AC1406" s="13">
        <v>522</v>
      </c>
      <c r="AD1406" s="12" t="s">
        <v>6352</v>
      </c>
      <c r="AE1406" s="12" t="s">
        <v>6351</v>
      </c>
      <c r="AF1406" s="12" t="s">
        <v>6350</v>
      </c>
      <c r="AG1406" s="12" t="s">
        <v>6349</v>
      </c>
      <c r="AH1406" s="12"/>
      <c r="AI1406" s="12" t="s">
        <v>6348</v>
      </c>
      <c r="AJ1406" s="12" t="s">
        <v>950</v>
      </c>
      <c r="AK1406" s="12" t="s">
        <v>6347</v>
      </c>
      <c r="AL1406" s="12" t="s">
        <v>6346</v>
      </c>
    </row>
    <row r="1407" spans="1:38" hidden="1" x14ac:dyDescent="0.25">
      <c r="A1407" s="17">
        <v>1019071630</v>
      </c>
      <c r="B1407" s="14">
        <v>107622</v>
      </c>
      <c r="C1407" s="12" t="s">
        <v>6348</v>
      </c>
      <c r="D1407" s="12" t="s">
        <v>6356</v>
      </c>
      <c r="E1407" s="12" t="s">
        <v>934</v>
      </c>
      <c r="F1407" s="3" t="s">
        <v>933</v>
      </c>
      <c r="G1407" s="12" t="s">
        <v>932</v>
      </c>
      <c r="H1407" s="12" t="s">
        <v>963</v>
      </c>
      <c r="I1407" s="12" t="s">
        <v>962</v>
      </c>
      <c r="J1407" s="12" t="s">
        <v>931</v>
      </c>
      <c r="K1407" s="12" t="s">
        <v>930</v>
      </c>
      <c r="L1407" s="12" t="s">
        <v>929</v>
      </c>
      <c r="M1407" s="4">
        <v>1536901</v>
      </c>
      <c r="N1407" s="4">
        <v>0</v>
      </c>
      <c r="O1407" s="4">
        <v>1536901</v>
      </c>
      <c r="P1407" s="4">
        <v>0</v>
      </c>
      <c r="Q1407" s="4">
        <v>1536901</v>
      </c>
      <c r="R1407" s="68">
        <f t="shared" si="21"/>
        <v>1</v>
      </c>
      <c r="S1407" s="3" t="s">
        <v>928</v>
      </c>
      <c r="T1407" s="12" t="s">
        <v>6355</v>
      </c>
      <c r="U1407" s="12" t="s">
        <v>6354</v>
      </c>
      <c r="V1407" s="12" t="s">
        <v>927</v>
      </c>
      <c r="W1407" s="12" t="s">
        <v>926</v>
      </c>
      <c r="X1407" s="12" t="s">
        <v>6353</v>
      </c>
      <c r="Y1407" s="12" t="s">
        <v>925</v>
      </c>
      <c r="Z1407" s="12" t="s">
        <v>984</v>
      </c>
      <c r="AA1407" s="12" t="s">
        <v>983</v>
      </c>
      <c r="AB1407" s="12" t="s">
        <v>936</v>
      </c>
      <c r="AC1407" s="13">
        <v>522</v>
      </c>
      <c r="AD1407" s="12" t="s">
        <v>6352</v>
      </c>
      <c r="AE1407" s="12" t="s">
        <v>6351</v>
      </c>
      <c r="AF1407" s="12" t="s">
        <v>6350</v>
      </c>
      <c r="AG1407" s="12" t="s">
        <v>6349</v>
      </c>
      <c r="AH1407" s="12"/>
      <c r="AI1407" s="12" t="s">
        <v>6348</v>
      </c>
      <c r="AJ1407" s="12" t="s">
        <v>950</v>
      </c>
      <c r="AK1407" s="12" t="s">
        <v>6347</v>
      </c>
      <c r="AL1407" s="12" t="s">
        <v>6346</v>
      </c>
    </row>
    <row r="1408" spans="1:38" hidden="1" x14ac:dyDescent="0.25">
      <c r="A1408" s="17">
        <v>1019071630</v>
      </c>
      <c r="B1408" s="14">
        <v>107622</v>
      </c>
      <c r="C1408" s="12" t="s">
        <v>6348</v>
      </c>
      <c r="D1408" s="12" t="s">
        <v>6356</v>
      </c>
      <c r="E1408" s="12" t="s">
        <v>934</v>
      </c>
      <c r="F1408" s="3" t="s">
        <v>933</v>
      </c>
      <c r="G1408" s="12" t="s">
        <v>932</v>
      </c>
      <c r="H1408" s="12" t="s">
        <v>3191</v>
      </c>
      <c r="I1408" s="12" t="s">
        <v>3190</v>
      </c>
      <c r="J1408" s="12" t="s">
        <v>931</v>
      </c>
      <c r="K1408" s="12" t="s">
        <v>930</v>
      </c>
      <c r="L1408" s="12" t="s">
        <v>929</v>
      </c>
      <c r="M1408" s="4">
        <v>3199667</v>
      </c>
      <c r="N1408" s="4">
        <v>0</v>
      </c>
      <c r="O1408" s="4">
        <v>3199667</v>
      </c>
      <c r="P1408" s="4">
        <v>0</v>
      </c>
      <c r="Q1408" s="4">
        <v>3199667</v>
      </c>
      <c r="R1408" s="68">
        <f t="shared" si="21"/>
        <v>1</v>
      </c>
      <c r="S1408" s="3" t="s">
        <v>928</v>
      </c>
      <c r="T1408" s="12" t="s">
        <v>6355</v>
      </c>
      <c r="U1408" s="12" t="s">
        <v>6354</v>
      </c>
      <c r="V1408" s="12" t="s">
        <v>927</v>
      </c>
      <c r="W1408" s="12" t="s">
        <v>926</v>
      </c>
      <c r="X1408" s="12" t="s">
        <v>6353</v>
      </c>
      <c r="Y1408" s="12" t="s">
        <v>925</v>
      </c>
      <c r="Z1408" s="12" t="s">
        <v>984</v>
      </c>
      <c r="AA1408" s="12" t="s">
        <v>983</v>
      </c>
      <c r="AB1408" s="12" t="s">
        <v>936</v>
      </c>
      <c r="AC1408" s="13">
        <v>522</v>
      </c>
      <c r="AD1408" s="12" t="s">
        <v>6352</v>
      </c>
      <c r="AE1408" s="12" t="s">
        <v>6351</v>
      </c>
      <c r="AF1408" s="12" t="s">
        <v>6350</v>
      </c>
      <c r="AG1408" s="12" t="s">
        <v>6349</v>
      </c>
      <c r="AH1408" s="12"/>
      <c r="AI1408" s="12" t="s">
        <v>6348</v>
      </c>
      <c r="AJ1408" s="12" t="s">
        <v>950</v>
      </c>
      <c r="AK1408" s="12" t="s">
        <v>6347</v>
      </c>
      <c r="AL1408" s="12" t="s">
        <v>6346</v>
      </c>
    </row>
    <row r="1409" spans="1:38" hidden="1" x14ac:dyDescent="0.25">
      <c r="A1409" s="17">
        <v>1019071630</v>
      </c>
      <c r="B1409" s="14">
        <v>107622</v>
      </c>
      <c r="C1409" s="12" t="s">
        <v>6348</v>
      </c>
      <c r="D1409" s="12" t="s">
        <v>6356</v>
      </c>
      <c r="E1409" s="12" t="s">
        <v>934</v>
      </c>
      <c r="F1409" s="3" t="s">
        <v>933</v>
      </c>
      <c r="G1409" s="12" t="s">
        <v>932</v>
      </c>
      <c r="H1409" s="12" t="s">
        <v>940</v>
      </c>
      <c r="I1409" s="12" t="s">
        <v>939</v>
      </c>
      <c r="J1409" s="12" t="s">
        <v>931</v>
      </c>
      <c r="K1409" s="12" t="s">
        <v>930</v>
      </c>
      <c r="L1409" s="12" t="s">
        <v>929</v>
      </c>
      <c r="M1409" s="4">
        <v>2570130</v>
      </c>
      <c r="N1409" s="4">
        <v>0</v>
      </c>
      <c r="O1409" s="4">
        <v>2570130</v>
      </c>
      <c r="P1409" s="4">
        <v>0</v>
      </c>
      <c r="Q1409" s="4">
        <v>2570130</v>
      </c>
      <c r="R1409" s="68">
        <f t="shared" ref="R1409:R1472" si="22">+IFERROR(Q1409/O1409,0)</f>
        <v>1</v>
      </c>
      <c r="S1409" s="3" t="s">
        <v>928</v>
      </c>
      <c r="T1409" s="12" t="s">
        <v>6355</v>
      </c>
      <c r="U1409" s="12" t="s">
        <v>6354</v>
      </c>
      <c r="V1409" s="12" t="s">
        <v>927</v>
      </c>
      <c r="W1409" s="12" t="s">
        <v>926</v>
      </c>
      <c r="X1409" s="12" t="s">
        <v>6353</v>
      </c>
      <c r="Y1409" s="12" t="s">
        <v>925</v>
      </c>
      <c r="Z1409" s="12" t="s">
        <v>984</v>
      </c>
      <c r="AA1409" s="12" t="s">
        <v>983</v>
      </c>
      <c r="AB1409" s="12" t="s">
        <v>936</v>
      </c>
      <c r="AC1409" s="13">
        <v>522</v>
      </c>
      <c r="AD1409" s="12" t="s">
        <v>6352</v>
      </c>
      <c r="AE1409" s="12" t="s">
        <v>6351</v>
      </c>
      <c r="AF1409" s="12" t="s">
        <v>6350</v>
      </c>
      <c r="AG1409" s="12" t="s">
        <v>6349</v>
      </c>
      <c r="AH1409" s="12"/>
      <c r="AI1409" s="12" t="s">
        <v>6348</v>
      </c>
      <c r="AJ1409" s="12" t="s">
        <v>950</v>
      </c>
      <c r="AK1409" s="12" t="s">
        <v>6347</v>
      </c>
      <c r="AL1409" s="12" t="s">
        <v>6346</v>
      </c>
    </row>
    <row r="1410" spans="1:38" hidden="1" x14ac:dyDescent="0.25">
      <c r="A1410" s="17">
        <v>1019071630</v>
      </c>
      <c r="B1410" s="14">
        <v>107622</v>
      </c>
      <c r="C1410" s="12" t="s">
        <v>6348</v>
      </c>
      <c r="D1410" s="12" t="s">
        <v>6356</v>
      </c>
      <c r="E1410" s="12" t="s">
        <v>934</v>
      </c>
      <c r="F1410" s="3" t="s">
        <v>933</v>
      </c>
      <c r="G1410" s="12" t="s">
        <v>932</v>
      </c>
      <c r="H1410" s="12" t="s">
        <v>3188</v>
      </c>
      <c r="I1410" s="12" t="s">
        <v>3187</v>
      </c>
      <c r="J1410" s="12" t="s">
        <v>931</v>
      </c>
      <c r="K1410" s="12" t="s">
        <v>930</v>
      </c>
      <c r="L1410" s="12" t="s">
        <v>929</v>
      </c>
      <c r="M1410" s="4">
        <v>3177219</v>
      </c>
      <c r="N1410" s="4">
        <v>0</v>
      </c>
      <c r="O1410" s="4">
        <v>3177219</v>
      </c>
      <c r="P1410" s="4">
        <v>0</v>
      </c>
      <c r="Q1410" s="4">
        <v>3177219</v>
      </c>
      <c r="R1410" s="68">
        <f t="shared" si="22"/>
        <v>1</v>
      </c>
      <c r="S1410" s="3" t="s">
        <v>928</v>
      </c>
      <c r="T1410" s="12" t="s">
        <v>6355</v>
      </c>
      <c r="U1410" s="12" t="s">
        <v>6354</v>
      </c>
      <c r="V1410" s="12" t="s">
        <v>927</v>
      </c>
      <c r="W1410" s="12" t="s">
        <v>926</v>
      </c>
      <c r="X1410" s="12" t="s">
        <v>6353</v>
      </c>
      <c r="Y1410" s="12" t="s">
        <v>925</v>
      </c>
      <c r="Z1410" s="12" t="s">
        <v>984</v>
      </c>
      <c r="AA1410" s="12" t="s">
        <v>983</v>
      </c>
      <c r="AB1410" s="12" t="s">
        <v>936</v>
      </c>
      <c r="AC1410" s="13">
        <v>522</v>
      </c>
      <c r="AD1410" s="12" t="s">
        <v>6352</v>
      </c>
      <c r="AE1410" s="12" t="s">
        <v>6351</v>
      </c>
      <c r="AF1410" s="12" t="s">
        <v>6350</v>
      </c>
      <c r="AG1410" s="12" t="s">
        <v>6349</v>
      </c>
      <c r="AH1410" s="12"/>
      <c r="AI1410" s="12" t="s">
        <v>6348</v>
      </c>
      <c r="AJ1410" s="12" t="s">
        <v>950</v>
      </c>
      <c r="AK1410" s="12" t="s">
        <v>6347</v>
      </c>
      <c r="AL1410" s="12" t="s">
        <v>6346</v>
      </c>
    </row>
    <row r="1411" spans="1:38" hidden="1" x14ac:dyDescent="0.25">
      <c r="A1411" s="17">
        <v>800170433</v>
      </c>
      <c r="B1411" s="14">
        <v>107922</v>
      </c>
      <c r="C1411" s="12" t="s">
        <v>6320</v>
      </c>
      <c r="D1411" s="12" t="s">
        <v>6345</v>
      </c>
      <c r="E1411" s="12" t="s">
        <v>934</v>
      </c>
      <c r="F1411" s="3" t="s">
        <v>933</v>
      </c>
      <c r="G1411" s="12" t="s">
        <v>932</v>
      </c>
      <c r="H1411" s="12" t="s">
        <v>967</v>
      </c>
      <c r="I1411" s="12" t="s">
        <v>966</v>
      </c>
      <c r="J1411" s="12" t="s">
        <v>931</v>
      </c>
      <c r="K1411" s="12" t="s">
        <v>930</v>
      </c>
      <c r="L1411" s="12" t="s">
        <v>929</v>
      </c>
      <c r="M1411" s="4">
        <v>5261919</v>
      </c>
      <c r="N1411" s="4">
        <v>0</v>
      </c>
      <c r="O1411" s="4">
        <v>5261919</v>
      </c>
      <c r="P1411" s="4">
        <v>0</v>
      </c>
      <c r="Q1411" s="4">
        <v>5261919</v>
      </c>
      <c r="R1411" s="68">
        <f t="shared" si="22"/>
        <v>1</v>
      </c>
      <c r="S1411" s="3" t="s">
        <v>957</v>
      </c>
      <c r="T1411" s="12" t="s">
        <v>5989</v>
      </c>
      <c r="U1411" s="12" t="s">
        <v>956</v>
      </c>
      <c r="V1411" s="12" t="s">
        <v>927</v>
      </c>
      <c r="W1411" s="12" t="s">
        <v>955</v>
      </c>
      <c r="X1411" s="12" t="s">
        <v>954</v>
      </c>
      <c r="Y1411" s="12" t="s">
        <v>925</v>
      </c>
      <c r="Z1411" s="12" t="s">
        <v>953</v>
      </c>
      <c r="AA1411" s="12" t="s">
        <v>952</v>
      </c>
      <c r="AB1411" s="12" t="s">
        <v>936</v>
      </c>
      <c r="AC1411" s="13">
        <v>522</v>
      </c>
      <c r="AD1411" s="12" t="s">
        <v>6344</v>
      </c>
      <c r="AE1411" s="12" t="s">
        <v>6343</v>
      </c>
      <c r="AF1411" s="12" t="s">
        <v>6342</v>
      </c>
      <c r="AG1411" s="12" t="s">
        <v>6341</v>
      </c>
      <c r="AH1411" s="12"/>
      <c r="AI1411" s="12" t="s">
        <v>6320</v>
      </c>
      <c r="AJ1411" s="12" t="s">
        <v>950</v>
      </c>
      <c r="AK1411" s="12" t="s">
        <v>6340</v>
      </c>
      <c r="AL1411" s="12" t="s">
        <v>6339</v>
      </c>
    </row>
    <row r="1412" spans="1:38" hidden="1" x14ac:dyDescent="0.25">
      <c r="A1412" s="17">
        <v>800170433</v>
      </c>
      <c r="B1412" s="14">
        <v>107922</v>
      </c>
      <c r="C1412" s="12" t="s">
        <v>6320</v>
      </c>
      <c r="D1412" s="12" t="s">
        <v>6345</v>
      </c>
      <c r="E1412" s="12" t="s">
        <v>934</v>
      </c>
      <c r="F1412" s="3" t="s">
        <v>933</v>
      </c>
      <c r="G1412" s="12" t="s">
        <v>932</v>
      </c>
      <c r="H1412" s="12" t="s">
        <v>959</v>
      </c>
      <c r="I1412" s="12" t="s">
        <v>958</v>
      </c>
      <c r="J1412" s="12" t="s">
        <v>931</v>
      </c>
      <c r="K1412" s="12" t="s">
        <v>930</v>
      </c>
      <c r="L1412" s="12" t="s">
        <v>929</v>
      </c>
      <c r="M1412" s="4">
        <v>2630960</v>
      </c>
      <c r="N1412" s="4">
        <v>0</v>
      </c>
      <c r="O1412" s="4">
        <v>2630960</v>
      </c>
      <c r="P1412" s="4">
        <v>0</v>
      </c>
      <c r="Q1412" s="4">
        <v>2630960</v>
      </c>
      <c r="R1412" s="68">
        <f t="shared" si="22"/>
        <v>1</v>
      </c>
      <c r="S1412" s="3" t="s">
        <v>957</v>
      </c>
      <c r="T1412" s="12" t="s">
        <v>5989</v>
      </c>
      <c r="U1412" s="12" t="s">
        <v>956</v>
      </c>
      <c r="V1412" s="12" t="s">
        <v>927</v>
      </c>
      <c r="W1412" s="12" t="s">
        <v>955</v>
      </c>
      <c r="X1412" s="12" t="s">
        <v>954</v>
      </c>
      <c r="Y1412" s="12" t="s">
        <v>925</v>
      </c>
      <c r="Z1412" s="12" t="s">
        <v>953</v>
      </c>
      <c r="AA1412" s="12" t="s">
        <v>952</v>
      </c>
      <c r="AB1412" s="12" t="s">
        <v>936</v>
      </c>
      <c r="AC1412" s="13">
        <v>522</v>
      </c>
      <c r="AD1412" s="12" t="s">
        <v>6344</v>
      </c>
      <c r="AE1412" s="12" t="s">
        <v>6343</v>
      </c>
      <c r="AF1412" s="12" t="s">
        <v>6342</v>
      </c>
      <c r="AG1412" s="12" t="s">
        <v>6341</v>
      </c>
      <c r="AH1412" s="12"/>
      <c r="AI1412" s="12" t="s">
        <v>6320</v>
      </c>
      <c r="AJ1412" s="12" t="s">
        <v>950</v>
      </c>
      <c r="AK1412" s="12" t="s">
        <v>6340</v>
      </c>
      <c r="AL1412" s="12" t="s">
        <v>6339</v>
      </c>
    </row>
    <row r="1413" spans="1:38" hidden="1" x14ac:dyDescent="0.25">
      <c r="A1413" s="17">
        <v>52105720</v>
      </c>
      <c r="B1413" s="14">
        <v>108022</v>
      </c>
      <c r="C1413" s="12" t="s">
        <v>6320</v>
      </c>
      <c r="D1413" s="12" t="s">
        <v>6338</v>
      </c>
      <c r="E1413" s="12" t="s">
        <v>934</v>
      </c>
      <c r="F1413" s="3" t="s">
        <v>933</v>
      </c>
      <c r="G1413" s="12" t="s">
        <v>932</v>
      </c>
      <c r="H1413" s="12" t="s">
        <v>938</v>
      </c>
      <c r="I1413" s="12" t="s">
        <v>937</v>
      </c>
      <c r="J1413" s="12" t="s">
        <v>931</v>
      </c>
      <c r="K1413" s="12" t="s">
        <v>930</v>
      </c>
      <c r="L1413" s="12" t="s">
        <v>929</v>
      </c>
      <c r="M1413" s="4">
        <v>143536</v>
      </c>
      <c r="N1413" s="4">
        <v>0</v>
      </c>
      <c r="O1413" s="4">
        <v>143536</v>
      </c>
      <c r="P1413" s="4">
        <v>0</v>
      </c>
      <c r="Q1413" s="4">
        <v>143536</v>
      </c>
      <c r="R1413" s="68">
        <f t="shared" si="22"/>
        <v>1</v>
      </c>
      <c r="S1413" s="3" t="s">
        <v>928</v>
      </c>
      <c r="T1413" s="12" t="s">
        <v>6337</v>
      </c>
      <c r="U1413" s="12" t="s">
        <v>6336</v>
      </c>
      <c r="V1413" s="12" t="s">
        <v>927</v>
      </c>
      <c r="W1413" s="12" t="s">
        <v>926</v>
      </c>
      <c r="X1413" s="12" t="s">
        <v>6335</v>
      </c>
      <c r="Y1413" s="12" t="s">
        <v>925</v>
      </c>
      <c r="Z1413" s="12" t="s">
        <v>1013</v>
      </c>
      <c r="AA1413" s="12" t="s">
        <v>1012</v>
      </c>
      <c r="AB1413" s="12" t="s">
        <v>936</v>
      </c>
      <c r="AC1413" s="13">
        <v>522</v>
      </c>
      <c r="AD1413" s="12" t="s">
        <v>6334</v>
      </c>
      <c r="AE1413" s="12" t="s">
        <v>6333</v>
      </c>
      <c r="AF1413" s="12" t="s">
        <v>6332</v>
      </c>
      <c r="AG1413" s="12" t="s">
        <v>6331</v>
      </c>
      <c r="AH1413" s="12"/>
      <c r="AI1413" s="12" t="s">
        <v>6320</v>
      </c>
      <c r="AJ1413" s="12" t="s">
        <v>950</v>
      </c>
      <c r="AK1413" s="12" t="s">
        <v>6330</v>
      </c>
      <c r="AL1413" s="12" t="s">
        <v>6329</v>
      </c>
    </row>
    <row r="1414" spans="1:38" hidden="1" x14ac:dyDescent="0.25">
      <c r="A1414" s="17">
        <v>52105720</v>
      </c>
      <c r="B1414" s="14">
        <v>108022</v>
      </c>
      <c r="C1414" s="12" t="s">
        <v>6320</v>
      </c>
      <c r="D1414" s="12" t="s">
        <v>6338</v>
      </c>
      <c r="E1414" s="12" t="s">
        <v>934</v>
      </c>
      <c r="F1414" s="3" t="s">
        <v>933</v>
      </c>
      <c r="G1414" s="12" t="s">
        <v>932</v>
      </c>
      <c r="H1414" s="12" t="s">
        <v>3193</v>
      </c>
      <c r="I1414" s="12" t="s">
        <v>3192</v>
      </c>
      <c r="J1414" s="12" t="s">
        <v>931</v>
      </c>
      <c r="K1414" s="12" t="s">
        <v>930</v>
      </c>
      <c r="L1414" s="12" t="s">
        <v>929</v>
      </c>
      <c r="M1414" s="4">
        <v>131282</v>
      </c>
      <c r="N1414" s="4">
        <v>0</v>
      </c>
      <c r="O1414" s="4">
        <v>131282</v>
      </c>
      <c r="P1414" s="4">
        <v>0</v>
      </c>
      <c r="Q1414" s="4">
        <v>131282</v>
      </c>
      <c r="R1414" s="68">
        <f t="shared" si="22"/>
        <v>1</v>
      </c>
      <c r="S1414" s="3" t="s">
        <v>928</v>
      </c>
      <c r="T1414" s="12" t="s">
        <v>6337</v>
      </c>
      <c r="U1414" s="12" t="s">
        <v>6336</v>
      </c>
      <c r="V1414" s="12" t="s">
        <v>927</v>
      </c>
      <c r="W1414" s="12" t="s">
        <v>926</v>
      </c>
      <c r="X1414" s="12" t="s">
        <v>6335</v>
      </c>
      <c r="Y1414" s="12" t="s">
        <v>925</v>
      </c>
      <c r="Z1414" s="12" t="s">
        <v>1013</v>
      </c>
      <c r="AA1414" s="12" t="s">
        <v>1012</v>
      </c>
      <c r="AB1414" s="12" t="s">
        <v>936</v>
      </c>
      <c r="AC1414" s="13">
        <v>522</v>
      </c>
      <c r="AD1414" s="12" t="s">
        <v>6334</v>
      </c>
      <c r="AE1414" s="12" t="s">
        <v>6333</v>
      </c>
      <c r="AF1414" s="12" t="s">
        <v>6332</v>
      </c>
      <c r="AG1414" s="12" t="s">
        <v>6331</v>
      </c>
      <c r="AH1414" s="12"/>
      <c r="AI1414" s="12" t="s">
        <v>6320</v>
      </c>
      <c r="AJ1414" s="12" t="s">
        <v>950</v>
      </c>
      <c r="AK1414" s="12" t="s">
        <v>6330</v>
      </c>
      <c r="AL1414" s="12" t="s">
        <v>6329</v>
      </c>
    </row>
    <row r="1415" spans="1:38" hidden="1" x14ac:dyDescent="0.25">
      <c r="A1415" s="17">
        <v>52105720</v>
      </c>
      <c r="B1415" s="14">
        <v>108022</v>
      </c>
      <c r="C1415" s="12" t="s">
        <v>6320</v>
      </c>
      <c r="D1415" s="12" t="s">
        <v>6338</v>
      </c>
      <c r="E1415" s="12" t="s">
        <v>934</v>
      </c>
      <c r="F1415" s="3" t="s">
        <v>933</v>
      </c>
      <c r="G1415" s="12" t="s">
        <v>932</v>
      </c>
      <c r="H1415" s="12" t="s">
        <v>963</v>
      </c>
      <c r="I1415" s="12" t="s">
        <v>962</v>
      </c>
      <c r="J1415" s="12" t="s">
        <v>931</v>
      </c>
      <c r="K1415" s="12" t="s">
        <v>930</v>
      </c>
      <c r="L1415" s="12" t="s">
        <v>929</v>
      </c>
      <c r="M1415" s="4">
        <v>752258</v>
      </c>
      <c r="N1415" s="4">
        <v>0</v>
      </c>
      <c r="O1415" s="4">
        <v>752258</v>
      </c>
      <c r="P1415" s="4">
        <v>0</v>
      </c>
      <c r="Q1415" s="4">
        <v>752258</v>
      </c>
      <c r="R1415" s="68">
        <f t="shared" si="22"/>
        <v>1</v>
      </c>
      <c r="S1415" s="3" t="s">
        <v>928</v>
      </c>
      <c r="T1415" s="12" t="s">
        <v>6337</v>
      </c>
      <c r="U1415" s="12" t="s">
        <v>6336</v>
      </c>
      <c r="V1415" s="12" t="s">
        <v>927</v>
      </c>
      <c r="W1415" s="12" t="s">
        <v>926</v>
      </c>
      <c r="X1415" s="12" t="s">
        <v>6335</v>
      </c>
      <c r="Y1415" s="12" t="s">
        <v>925</v>
      </c>
      <c r="Z1415" s="12" t="s">
        <v>1013</v>
      </c>
      <c r="AA1415" s="12" t="s">
        <v>1012</v>
      </c>
      <c r="AB1415" s="12" t="s">
        <v>936</v>
      </c>
      <c r="AC1415" s="13">
        <v>522</v>
      </c>
      <c r="AD1415" s="12" t="s">
        <v>6334</v>
      </c>
      <c r="AE1415" s="12" t="s">
        <v>6333</v>
      </c>
      <c r="AF1415" s="12" t="s">
        <v>6332</v>
      </c>
      <c r="AG1415" s="12" t="s">
        <v>6331</v>
      </c>
      <c r="AH1415" s="12"/>
      <c r="AI1415" s="12" t="s">
        <v>6320</v>
      </c>
      <c r="AJ1415" s="12" t="s">
        <v>950</v>
      </c>
      <c r="AK1415" s="12" t="s">
        <v>6330</v>
      </c>
      <c r="AL1415" s="12" t="s">
        <v>6329</v>
      </c>
    </row>
    <row r="1416" spans="1:38" hidden="1" x14ac:dyDescent="0.25">
      <c r="A1416" s="17">
        <v>52105720</v>
      </c>
      <c r="B1416" s="14">
        <v>108022</v>
      </c>
      <c r="C1416" s="12" t="s">
        <v>6320</v>
      </c>
      <c r="D1416" s="12" t="s">
        <v>6338</v>
      </c>
      <c r="E1416" s="12" t="s">
        <v>934</v>
      </c>
      <c r="F1416" s="3" t="s">
        <v>933</v>
      </c>
      <c r="G1416" s="12" t="s">
        <v>932</v>
      </c>
      <c r="H1416" s="12" t="s">
        <v>3191</v>
      </c>
      <c r="I1416" s="12" t="s">
        <v>3190</v>
      </c>
      <c r="J1416" s="12" t="s">
        <v>931</v>
      </c>
      <c r="K1416" s="12" t="s">
        <v>930</v>
      </c>
      <c r="L1416" s="12" t="s">
        <v>929</v>
      </c>
      <c r="M1416" s="4">
        <v>1529162</v>
      </c>
      <c r="N1416" s="4">
        <v>0</v>
      </c>
      <c r="O1416" s="4">
        <v>1529162</v>
      </c>
      <c r="P1416" s="4">
        <v>0</v>
      </c>
      <c r="Q1416" s="4">
        <v>1529162</v>
      </c>
      <c r="R1416" s="68">
        <f t="shared" si="22"/>
        <v>1</v>
      </c>
      <c r="S1416" s="3" t="s">
        <v>928</v>
      </c>
      <c r="T1416" s="12" t="s">
        <v>6337</v>
      </c>
      <c r="U1416" s="12" t="s">
        <v>6336</v>
      </c>
      <c r="V1416" s="12" t="s">
        <v>927</v>
      </c>
      <c r="W1416" s="12" t="s">
        <v>926</v>
      </c>
      <c r="X1416" s="12" t="s">
        <v>6335</v>
      </c>
      <c r="Y1416" s="12" t="s">
        <v>925</v>
      </c>
      <c r="Z1416" s="12" t="s">
        <v>1013</v>
      </c>
      <c r="AA1416" s="12" t="s">
        <v>1012</v>
      </c>
      <c r="AB1416" s="12" t="s">
        <v>936</v>
      </c>
      <c r="AC1416" s="13">
        <v>522</v>
      </c>
      <c r="AD1416" s="12" t="s">
        <v>6334</v>
      </c>
      <c r="AE1416" s="12" t="s">
        <v>6333</v>
      </c>
      <c r="AF1416" s="12" t="s">
        <v>6332</v>
      </c>
      <c r="AG1416" s="12" t="s">
        <v>6331</v>
      </c>
      <c r="AH1416" s="12"/>
      <c r="AI1416" s="12" t="s">
        <v>6320</v>
      </c>
      <c r="AJ1416" s="12" t="s">
        <v>950</v>
      </c>
      <c r="AK1416" s="12" t="s">
        <v>6330</v>
      </c>
      <c r="AL1416" s="12" t="s">
        <v>6329</v>
      </c>
    </row>
    <row r="1417" spans="1:38" hidden="1" x14ac:dyDescent="0.25">
      <c r="A1417" s="17">
        <v>52105720</v>
      </c>
      <c r="B1417" s="14">
        <v>108022</v>
      </c>
      <c r="C1417" s="12" t="s">
        <v>6320</v>
      </c>
      <c r="D1417" s="12" t="s">
        <v>6338</v>
      </c>
      <c r="E1417" s="12" t="s">
        <v>934</v>
      </c>
      <c r="F1417" s="3" t="s">
        <v>933</v>
      </c>
      <c r="G1417" s="12" t="s">
        <v>932</v>
      </c>
      <c r="H1417" s="12" t="s">
        <v>940</v>
      </c>
      <c r="I1417" s="12" t="s">
        <v>939</v>
      </c>
      <c r="J1417" s="12" t="s">
        <v>931</v>
      </c>
      <c r="K1417" s="12" t="s">
        <v>930</v>
      </c>
      <c r="L1417" s="12" t="s">
        <v>929</v>
      </c>
      <c r="M1417" s="4">
        <v>1148146</v>
      </c>
      <c r="N1417" s="4">
        <v>0</v>
      </c>
      <c r="O1417" s="4">
        <v>1148146</v>
      </c>
      <c r="P1417" s="4">
        <v>0</v>
      </c>
      <c r="Q1417" s="4">
        <v>1148146</v>
      </c>
      <c r="R1417" s="68">
        <f t="shared" si="22"/>
        <v>1</v>
      </c>
      <c r="S1417" s="3" t="s">
        <v>928</v>
      </c>
      <c r="T1417" s="12" t="s">
        <v>6337</v>
      </c>
      <c r="U1417" s="12" t="s">
        <v>6336</v>
      </c>
      <c r="V1417" s="12" t="s">
        <v>927</v>
      </c>
      <c r="W1417" s="12" t="s">
        <v>926</v>
      </c>
      <c r="X1417" s="12" t="s">
        <v>6335</v>
      </c>
      <c r="Y1417" s="12" t="s">
        <v>925</v>
      </c>
      <c r="Z1417" s="12" t="s">
        <v>1013</v>
      </c>
      <c r="AA1417" s="12" t="s">
        <v>1012</v>
      </c>
      <c r="AB1417" s="12" t="s">
        <v>936</v>
      </c>
      <c r="AC1417" s="13">
        <v>522</v>
      </c>
      <c r="AD1417" s="12" t="s">
        <v>6334</v>
      </c>
      <c r="AE1417" s="12" t="s">
        <v>6333</v>
      </c>
      <c r="AF1417" s="12" t="s">
        <v>6332</v>
      </c>
      <c r="AG1417" s="12" t="s">
        <v>6331</v>
      </c>
      <c r="AH1417" s="12"/>
      <c r="AI1417" s="12" t="s">
        <v>6320</v>
      </c>
      <c r="AJ1417" s="12" t="s">
        <v>950</v>
      </c>
      <c r="AK1417" s="12" t="s">
        <v>6330</v>
      </c>
      <c r="AL1417" s="12" t="s">
        <v>6329</v>
      </c>
    </row>
    <row r="1418" spans="1:38" hidden="1" x14ac:dyDescent="0.25">
      <c r="A1418" s="17">
        <v>52105720</v>
      </c>
      <c r="B1418" s="14">
        <v>108022</v>
      </c>
      <c r="C1418" s="12" t="s">
        <v>6320</v>
      </c>
      <c r="D1418" s="12" t="s">
        <v>6338</v>
      </c>
      <c r="E1418" s="12" t="s">
        <v>934</v>
      </c>
      <c r="F1418" s="3" t="s">
        <v>933</v>
      </c>
      <c r="G1418" s="12" t="s">
        <v>932</v>
      </c>
      <c r="H1418" s="12" t="s">
        <v>3188</v>
      </c>
      <c r="I1418" s="12" t="s">
        <v>3187</v>
      </c>
      <c r="J1418" s="12" t="s">
        <v>931</v>
      </c>
      <c r="K1418" s="12" t="s">
        <v>930</v>
      </c>
      <c r="L1418" s="12" t="s">
        <v>929</v>
      </c>
      <c r="M1418" s="4">
        <v>1627125</v>
      </c>
      <c r="N1418" s="4">
        <v>0</v>
      </c>
      <c r="O1418" s="4">
        <v>1627125</v>
      </c>
      <c r="P1418" s="4">
        <v>0</v>
      </c>
      <c r="Q1418" s="4">
        <v>1627125</v>
      </c>
      <c r="R1418" s="68">
        <f t="shared" si="22"/>
        <v>1</v>
      </c>
      <c r="S1418" s="3" t="s">
        <v>928</v>
      </c>
      <c r="T1418" s="12" t="s">
        <v>6337</v>
      </c>
      <c r="U1418" s="12" t="s">
        <v>6336</v>
      </c>
      <c r="V1418" s="12" t="s">
        <v>927</v>
      </c>
      <c r="W1418" s="12" t="s">
        <v>926</v>
      </c>
      <c r="X1418" s="12" t="s">
        <v>6335</v>
      </c>
      <c r="Y1418" s="12" t="s">
        <v>925</v>
      </c>
      <c r="Z1418" s="12" t="s">
        <v>1013</v>
      </c>
      <c r="AA1418" s="12" t="s">
        <v>1012</v>
      </c>
      <c r="AB1418" s="12" t="s">
        <v>936</v>
      </c>
      <c r="AC1418" s="13">
        <v>522</v>
      </c>
      <c r="AD1418" s="12" t="s">
        <v>6334</v>
      </c>
      <c r="AE1418" s="12" t="s">
        <v>6333</v>
      </c>
      <c r="AF1418" s="12" t="s">
        <v>6332</v>
      </c>
      <c r="AG1418" s="12" t="s">
        <v>6331</v>
      </c>
      <c r="AH1418" s="12"/>
      <c r="AI1418" s="12" t="s">
        <v>6320</v>
      </c>
      <c r="AJ1418" s="12" t="s">
        <v>950</v>
      </c>
      <c r="AK1418" s="12" t="s">
        <v>6330</v>
      </c>
      <c r="AL1418" s="12" t="s">
        <v>6329</v>
      </c>
    </row>
    <row r="1419" spans="1:38" hidden="1" x14ac:dyDescent="0.25">
      <c r="A1419" s="17">
        <v>1010200464</v>
      </c>
      <c r="B1419" s="14">
        <v>108122</v>
      </c>
      <c r="C1419" s="12" t="s">
        <v>6320</v>
      </c>
      <c r="D1419" s="12" t="s">
        <v>6328</v>
      </c>
      <c r="E1419" s="12" t="s">
        <v>934</v>
      </c>
      <c r="F1419" s="3" t="s">
        <v>933</v>
      </c>
      <c r="G1419" s="12" t="s">
        <v>932</v>
      </c>
      <c r="H1419" s="12" t="s">
        <v>938</v>
      </c>
      <c r="I1419" s="12" t="s">
        <v>937</v>
      </c>
      <c r="J1419" s="12" t="s">
        <v>931</v>
      </c>
      <c r="K1419" s="12" t="s">
        <v>930</v>
      </c>
      <c r="L1419" s="12" t="s">
        <v>929</v>
      </c>
      <c r="M1419" s="4">
        <v>721295</v>
      </c>
      <c r="N1419" s="4">
        <v>0</v>
      </c>
      <c r="O1419" s="4">
        <v>721295</v>
      </c>
      <c r="P1419" s="4">
        <v>0</v>
      </c>
      <c r="Q1419" s="4">
        <v>721295</v>
      </c>
      <c r="R1419" s="68">
        <f t="shared" si="22"/>
        <v>1</v>
      </c>
      <c r="S1419" s="3" t="s">
        <v>928</v>
      </c>
      <c r="T1419" s="12" t="s">
        <v>6327</v>
      </c>
      <c r="U1419" s="12" t="s">
        <v>6326</v>
      </c>
      <c r="V1419" s="12" t="s">
        <v>927</v>
      </c>
      <c r="W1419" s="12" t="s">
        <v>926</v>
      </c>
      <c r="X1419" s="12" t="s">
        <v>6325</v>
      </c>
      <c r="Y1419" s="12" t="s">
        <v>925</v>
      </c>
      <c r="Z1419" s="12" t="s">
        <v>1015</v>
      </c>
      <c r="AA1419" s="12" t="s">
        <v>1014</v>
      </c>
      <c r="AB1419" s="12" t="s">
        <v>936</v>
      </c>
      <c r="AC1419" s="13">
        <v>522</v>
      </c>
      <c r="AD1419" s="12" t="s">
        <v>6324</v>
      </c>
      <c r="AE1419" s="12" t="s">
        <v>6323</v>
      </c>
      <c r="AF1419" s="12" t="s">
        <v>6322</v>
      </c>
      <c r="AG1419" s="12" t="s">
        <v>6321</v>
      </c>
      <c r="AH1419" s="12"/>
      <c r="AI1419" s="12" t="s">
        <v>6320</v>
      </c>
      <c r="AJ1419" s="12" t="s">
        <v>950</v>
      </c>
      <c r="AK1419" s="12" t="s">
        <v>6319</v>
      </c>
      <c r="AL1419" s="12" t="s">
        <v>6318</v>
      </c>
    </row>
    <row r="1420" spans="1:38" hidden="1" x14ac:dyDescent="0.25">
      <c r="A1420" s="17">
        <v>1010200464</v>
      </c>
      <c r="B1420" s="14">
        <v>108122</v>
      </c>
      <c r="C1420" s="12" t="s">
        <v>6320</v>
      </c>
      <c r="D1420" s="12" t="s">
        <v>6328</v>
      </c>
      <c r="E1420" s="12" t="s">
        <v>934</v>
      </c>
      <c r="F1420" s="3" t="s">
        <v>933</v>
      </c>
      <c r="G1420" s="12" t="s">
        <v>932</v>
      </c>
      <c r="H1420" s="12" t="s">
        <v>3193</v>
      </c>
      <c r="I1420" s="12" t="s">
        <v>3192</v>
      </c>
      <c r="J1420" s="12" t="s">
        <v>931</v>
      </c>
      <c r="K1420" s="12" t="s">
        <v>930</v>
      </c>
      <c r="L1420" s="12" t="s">
        <v>929</v>
      </c>
      <c r="M1420" s="4">
        <v>213003</v>
      </c>
      <c r="N1420" s="4">
        <v>0</v>
      </c>
      <c r="O1420" s="4">
        <v>213003</v>
      </c>
      <c r="P1420" s="4">
        <v>0</v>
      </c>
      <c r="Q1420" s="4">
        <v>213003</v>
      </c>
      <c r="R1420" s="68">
        <f t="shared" si="22"/>
        <v>1</v>
      </c>
      <c r="S1420" s="3" t="s">
        <v>928</v>
      </c>
      <c r="T1420" s="12" t="s">
        <v>6327</v>
      </c>
      <c r="U1420" s="12" t="s">
        <v>6326</v>
      </c>
      <c r="V1420" s="12" t="s">
        <v>927</v>
      </c>
      <c r="W1420" s="12" t="s">
        <v>926</v>
      </c>
      <c r="X1420" s="12" t="s">
        <v>6325</v>
      </c>
      <c r="Y1420" s="12" t="s">
        <v>925</v>
      </c>
      <c r="Z1420" s="12" t="s">
        <v>1015</v>
      </c>
      <c r="AA1420" s="12" t="s">
        <v>1014</v>
      </c>
      <c r="AB1420" s="12" t="s">
        <v>936</v>
      </c>
      <c r="AC1420" s="13">
        <v>522</v>
      </c>
      <c r="AD1420" s="12" t="s">
        <v>6324</v>
      </c>
      <c r="AE1420" s="12" t="s">
        <v>6323</v>
      </c>
      <c r="AF1420" s="12" t="s">
        <v>6322</v>
      </c>
      <c r="AG1420" s="12" t="s">
        <v>6321</v>
      </c>
      <c r="AH1420" s="12"/>
      <c r="AI1420" s="12" t="s">
        <v>6320</v>
      </c>
      <c r="AJ1420" s="12" t="s">
        <v>950</v>
      </c>
      <c r="AK1420" s="12" t="s">
        <v>6319</v>
      </c>
      <c r="AL1420" s="12" t="s">
        <v>6318</v>
      </c>
    </row>
    <row r="1421" spans="1:38" hidden="1" x14ac:dyDescent="0.25">
      <c r="A1421" s="17">
        <v>1010200464</v>
      </c>
      <c r="B1421" s="14">
        <v>108122</v>
      </c>
      <c r="C1421" s="12" t="s">
        <v>6320</v>
      </c>
      <c r="D1421" s="12" t="s">
        <v>6328</v>
      </c>
      <c r="E1421" s="12" t="s">
        <v>934</v>
      </c>
      <c r="F1421" s="3" t="s">
        <v>933</v>
      </c>
      <c r="G1421" s="12" t="s">
        <v>932</v>
      </c>
      <c r="H1421" s="12" t="s">
        <v>963</v>
      </c>
      <c r="I1421" s="12" t="s">
        <v>962</v>
      </c>
      <c r="J1421" s="12" t="s">
        <v>931</v>
      </c>
      <c r="K1421" s="12" t="s">
        <v>930</v>
      </c>
      <c r="L1421" s="12" t="s">
        <v>929</v>
      </c>
      <c r="M1421" s="4">
        <v>1684187</v>
      </c>
      <c r="N1421" s="4">
        <v>0</v>
      </c>
      <c r="O1421" s="4">
        <v>1684187</v>
      </c>
      <c r="P1421" s="4">
        <v>0</v>
      </c>
      <c r="Q1421" s="4">
        <v>1684187</v>
      </c>
      <c r="R1421" s="68">
        <f t="shared" si="22"/>
        <v>1</v>
      </c>
      <c r="S1421" s="3" t="s">
        <v>928</v>
      </c>
      <c r="T1421" s="12" t="s">
        <v>6327</v>
      </c>
      <c r="U1421" s="12" t="s">
        <v>6326</v>
      </c>
      <c r="V1421" s="12" t="s">
        <v>927</v>
      </c>
      <c r="W1421" s="12" t="s">
        <v>926</v>
      </c>
      <c r="X1421" s="12" t="s">
        <v>6325</v>
      </c>
      <c r="Y1421" s="12" t="s">
        <v>925</v>
      </c>
      <c r="Z1421" s="12" t="s">
        <v>1015</v>
      </c>
      <c r="AA1421" s="12" t="s">
        <v>1014</v>
      </c>
      <c r="AB1421" s="12" t="s">
        <v>936</v>
      </c>
      <c r="AC1421" s="13">
        <v>522</v>
      </c>
      <c r="AD1421" s="12" t="s">
        <v>6324</v>
      </c>
      <c r="AE1421" s="12" t="s">
        <v>6323</v>
      </c>
      <c r="AF1421" s="12" t="s">
        <v>6322</v>
      </c>
      <c r="AG1421" s="12" t="s">
        <v>6321</v>
      </c>
      <c r="AH1421" s="12"/>
      <c r="AI1421" s="12" t="s">
        <v>6320</v>
      </c>
      <c r="AJ1421" s="12" t="s">
        <v>950</v>
      </c>
      <c r="AK1421" s="12" t="s">
        <v>6319</v>
      </c>
      <c r="AL1421" s="12" t="s">
        <v>6318</v>
      </c>
    </row>
    <row r="1422" spans="1:38" hidden="1" x14ac:dyDescent="0.25">
      <c r="A1422" s="17">
        <v>1010200464</v>
      </c>
      <c r="B1422" s="14">
        <v>108122</v>
      </c>
      <c r="C1422" s="12" t="s">
        <v>6320</v>
      </c>
      <c r="D1422" s="12" t="s">
        <v>6328</v>
      </c>
      <c r="E1422" s="12" t="s">
        <v>934</v>
      </c>
      <c r="F1422" s="3" t="s">
        <v>933</v>
      </c>
      <c r="G1422" s="12" t="s">
        <v>932</v>
      </c>
      <c r="H1422" s="12" t="s">
        <v>3191</v>
      </c>
      <c r="I1422" s="12" t="s">
        <v>3190</v>
      </c>
      <c r="J1422" s="12" t="s">
        <v>931</v>
      </c>
      <c r="K1422" s="12" t="s">
        <v>930</v>
      </c>
      <c r="L1422" s="12" t="s">
        <v>929</v>
      </c>
      <c r="M1422" s="4">
        <v>3926965</v>
      </c>
      <c r="N1422" s="4">
        <v>0</v>
      </c>
      <c r="O1422" s="4">
        <v>3926965</v>
      </c>
      <c r="P1422" s="4">
        <v>0</v>
      </c>
      <c r="Q1422" s="4">
        <v>3926965</v>
      </c>
      <c r="R1422" s="68">
        <f t="shared" si="22"/>
        <v>1</v>
      </c>
      <c r="S1422" s="3" t="s">
        <v>928</v>
      </c>
      <c r="T1422" s="12" t="s">
        <v>6327</v>
      </c>
      <c r="U1422" s="12" t="s">
        <v>6326</v>
      </c>
      <c r="V1422" s="12" t="s">
        <v>927</v>
      </c>
      <c r="W1422" s="12" t="s">
        <v>926</v>
      </c>
      <c r="X1422" s="12" t="s">
        <v>6325</v>
      </c>
      <c r="Y1422" s="12" t="s">
        <v>925</v>
      </c>
      <c r="Z1422" s="12" t="s">
        <v>1015</v>
      </c>
      <c r="AA1422" s="12" t="s">
        <v>1014</v>
      </c>
      <c r="AB1422" s="12" t="s">
        <v>936</v>
      </c>
      <c r="AC1422" s="13">
        <v>522</v>
      </c>
      <c r="AD1422" s="12" t="s">
        <v>6324</v>
      </c>
      <c r="AE1422" s="12" t="s">
        <v>6323</v>
      </c>
      <c r="AF1422" s="12" t="s">
        <v>6322</v>
      </c>
      <c r="AG1422" s="12" t="s">
        <v>6321</v>
      </c>
      <c r="AH1422" s="12"/>
      <c r="AI1422" s="12" t="s">
        <v>6320</v>
      </c>
      <c r="AJ1422" s="12" t="s">
        <v>950</v>
      </c>
      <c r="AK1422" s="12" t="s">
        <v>6319</v>
      </c>
      <c r="AL1422" s="12" t="s">
        <v>6318</v>
      </c>
    </row>
    <row r="1423" spans="1:38" hidden="1" x14ac:dyDescent="0.25">
      <c r="A1423" s="17">
        <v>1010200464</v>
      </c>
      <c r="B1423" s="14">
        <v>108122</v>
      </c>
      <c r="C1423" s="12" t="s">
        <v>6320</v>
      </c>
      <c r="D1423" s="12" t="s">
        <v>6328</v>
      </c>
      <c r="E1423" s="12" t="s">
        <v>934</v>
      </c>
      <c r="F1423" s="3" t="s">
        <v>933</v>
      </c>
      <c r="G1423" s="12" t="s">
        <v>932</v>
      </c>
      <c r="H1423" s="12" t="s">
        <v>940</v>
      </c>
      <c r="I1423" s="12" t="s">
        <v>939</v>
      </c>
      <c r="J1423" s="12" t="s">
        <v>931</v>
      </c>
      <c r="K1423" s="12" t="s">
        <v>930</v>
      </c>
      <c r="L1423" s="12" t="s">
        <v>929</v>
      </c>
      <c r="M1423" s="4">
        <v>5874501</v>
      </c>
      <c r="N1423" s="4">
        <v>0</v>
      </c>
      <c r="O1423" s="4">
        <v>5874501</v>
      </c>
      <c r="P1423" s="4">
        <v>0</v>
      </c>
      <c r="Q1423" s="4">
        <v>5874501</v>
      </c>
      <c r="R1423" s="68">
        <f t="shared" si="22"/>
        <v>1</v>
      </c>
      <c r="S1423" s="3" t="s">
        <v>928</v>
      </c>
      <c r="T1423" s="12" t="s">
        <v>6327</v>
      </c>
      <c r="U1423" s="12" t="s">
        <v>6326</v>
      </c>
      <c r="V1423" s="12" t="s">
        <v>927</v>
      </c>
      <c r="W1423" s="12" t="s">
        <v>926</v>
      </c>
      <c r="X1423" s="12" t="s">
        <v>6325</v>
      </c>
      <c r="Y1423" s="12" t="s">
        <v>925</v>
      </c>
      <c r="Z1423" s="12" t="s">
        <v>1015</v>
      </c>
      <c r="AA1423" s="12" t="s">
        <v>1014</v>
      </c>
      <c r="AB1423" s="12" t="s">
        <v>936</v>
      </c>
      <c r="AC1423" s="13">
        <v>522</v>
      </c>
      <c r="AD1423" s="12" t="s">
        <v>6324</v>
      </c>
      <c r="AE1423" s="12" t="s">
        <v>6323</v>
      </c>
      <c r="AF1423" s="12" t="s">
        <v>6322</v>
      </c>
      <c r="AG1423" s="12" t="s">
        <v>6321</v>
      </c>
      <c r="AH1423" s="12"/>
      <c r="AI1423" s="12" t="s">
        <v>6320</v>
      </c>
      <c r="AJ1423" s="12" t="s">
        <v>950</v>
      </c>
      <c r="AK1423" s="12" t="s">
        <v>6319</v>
      </c>
      <c r="AL1423" s="12" t="s">
        <v>6318</v>
      </c>
    </row>
    <row r="1424" spans="1:38" hidden="1" x14ac:dyDescent="0.25">
      <c r="A1424" s="17">
        <v>1010200464</v>
      </c>
      <c r="B1424" s="14">
        <v>108122</v>
      </c>
      <c r="C1424" s="12" t="s">
        <v>6320</v>
      </c>
      <c r="D1424" s="12" t="s">
        <v>6328</v>
      </c>
      <c r="E1424" s="12" t="s">
        <v>934</v>
      </c>
      <c r="F1424" s="3" t="s">
        <v>933</v>
      </c>
      <c r="G1424" s="12" t="s">
        <v>932</v>
      </c>
      <c r="H1424" s="12" t="s">
        <v>3188</v>
      </c>
      <c r="I1424" s="12" t="s">
        <v>3187</v>
      </c>
      <c r="J1424" s="12" t="s">
        <v>931</v>
      </c>
      <c r="K1424" s="12" t="s">
        <v>930</v>
      </c>
      <c r="L1424" s="12" t="s">
        <v>929</v>
      </c>
      <c r="M1424" s="4">
        <v>8254541</v>
      </c>
      <c r="N1424" s="4">
        <v>0</v>
      </c>
      <c r="O1424" s="4">
        <v>8254541</v>
      </c>
      <c r="P1424" s="4">
        <v>0</v>
      </c>
      <c r="Q1424" s="4">
        <v>8254541</v>
      </c>
      <c r="R1424" s="68">
        <f t="shared" si="22"/>
        <v>1</v>
      </c>
      <c r="S1424" s="3" t="s">
        <v>928</v>
      </c>
      <c r="T1424" s="12" t="s">
        <v>6327</v>
      </c>
      <c r="U1424" s="12" t="s">
        <v>6326</v>
      </c>
      <c r="V1424" s="12" t="s">
        <v>927</v>
      </c>
      <c r="W1424" s="12" t="s">
        <v>926</v>
      </c>
      <c r="X1424" s="12" t="s">
        <v>6325</v>
      </c>
      <c r="Y1424" s="12" t="s">
        <v>925</v>
      </c>
      <c r="Z1424" s="12" t="s">
        <v>1015</v>
      </c>
      <c r="AA1424" s="12" t="s">
        <v>1014</v>
      </c>
      <c r="AB1424" s="12" t="s">
        <v>936</v>
      </c>
      <c r="AC1424" s="13">
        <v>522</v>
      </c>
      <c r="AD1424" s="12" t="s">
        <v>6324</v>
      </c>
      <c r="AE1424" s="12" t="s">
        <v>6323</v>
      </c>
      <c r="AF1424" s="12" t="s">
        <v>6322</v>
      </c>
      <c r="AG1424" s="12" t="s">
        <v>6321</v>
      </c>
      <c r="AH1424" s="12"/>
      <c r="AI1424" s="12" t="s">
        <v>6320</v>
      </c>
      <c r="AJ1424" s="12" t="s">
        <v>950</v>
      </c>
      <c r="AK1424" s="12" t="s">
        <v>6319</v>
      </c>
      <c r="AL1424" s="12" t="s">
        <v>6318</v>
      </c>
    </row>
    <row r="1425" spans="1:38" hidden="1" x14ac:dyDescent="0.25">
      <c r="A1425" s="17">
        <v>800170433</v>
      </c>
      <c r="B1425" s="14">
        <v>108222</v>
      </c>
      <c r="C1425" s="12" t="s">
        <v>6305</v>
      </c>
      <c r="D1425" s="12" t="s">
        <v>6317</v>
      </c>
      <c r="E1425" s="12" t="s">
        <v>934</v>
      </c>
      <c r="F1425" s="3" t="s">
        <v>933</v>
      </c>
      <c r="G1425" s="12" t="s">
        <v>932</v>
      </c>
      <c r="H1425" s="12" t="s">
        <v>3231</v>
      </c>
      <c r="I1425" s="12" t="s">
        <v>3230</v>
      </c>
      <c r="J1425" s="12" t="s">
        <v>931</v>
      </c>
      <c r="K1425" s="12" t="s">
        <v>930</v>
      </c>
      <c r="L1425" s="12" t="s">
        <v>929</v>
      </c>
      <c r="M1425" s="4">
        <v>37100</v>
      </c>
      <c r="N1425" s="4">
        <v>0</v>
      </c>
      <c r="O1425" s="4">
        <v>37100</v>
      </c>
      <c r="P1425" s="4">
        <v>0</v>
      </c>
      <c r="Q1425" s="4">
        <v>37100</v>
      </c>
      <c r="R1425" s="68">
        <f t="shared" si="22"/>
        <v>1</v>
      </c>
      <c r="S1425" s="3" t="s">
        <v>957</v>
      </c>
      <c r="T1425" s="12" t="s">
        <v>5989</v>
      </c>
      <c r="U1425" s="12" t="s">
        <v>956</v>
      </c>
      <c r="V1425" s="12" t="s">
        <v>927</v>
      </c>
      <c r="W1425" s="12" t="s">
        <v>955</v>
      </c>
      <c r="X1425" s="12" t="s">
        <v>954</v>
      </c>
      <c r="Y1425" s="12" t="s">
        <v>925</v>
      </c>
      <c r="Z1425" s="12" t="s">
        <v>953</v>
      </c>
      <c r="AA1425" s="12" t="s">
        <v>952</v>
      </c>
      <c r="AB1425" s="12" t="s">
        <v>3229</v>
      </c>
      <c r="AC1425" s="13">
        <v>37622</v>
      </c>
      <c r="AD1425" s="12" t="s">
        <v>6316</v>
      </c>
      <c r="AE1425" s="12" t="s">
        <v>6315</v>
      </c>
      <c r="AF1425" s="12" t="s">
        <v>6314</v>
      </c>
      <c r="AG1425" s="12" t="s">
        <v>6313</v>
      </c>
      <c r="AH1425" s="12"/>
      <c r="AI1425" s="12" t="s">
        <v>6305</v>
      </c>
      <c r="AJ1425" s="12" t="s">
        <v>950</v>
      </c>
      <c r="AK1425" s="12" t="s">
        <v>6312</v>
      </c>
      <c r="AL1425" s="12" t="s">
        <v>6311</v>
      </c>
    </row>
    <row r="1426" spans="1:38" hidden="1" x14ac:dyDescent="0.25">
      <c r="A1426" s="17">
        <v>800170433</v>
      </c>
      <c r="B1426" s="14">
        <v>108322</v>
      </c>
      <c r="C1426" s="12" t="s">
        <v>6305</v>
      </c>
      <c r="D1426" s="12" t="s">
        <v>6310</v>
      </c>
      <c r="E1426" s="12" t="s">
        <v>934</v>
      </c>
      <c r="F1426" s="3" t="s">
        <v>933</v>
      </c>
      <c r="G1426" s="12" t="s">
        <v>932</v>
      </c>
      <c r="H1426" s="12" t="s">
        <v>3231</v>
      </c>
      <c r="I1426" s="12" t="s">
        <v>3230</v>
      </c>
      <c r="J1426" s="12" t="s">
        <v>931</v>
      </c>
      <c r="K1426" s="12" t="s">
        <v>930</v>
      </c>
      <c r="L1426" s="12" t="s">
        <v>929</v>
      </c>
      <c r="M1426" s="4">
        <v>163355</v>
      </c>
      <c r="N1426" s="4">
        <v>0</v>
      </c>
      <c r="O1426" s="4">
        <v>163355</v>
      </c>
      <c r="P1426" s="4">
        <v>0</v>
      </c>
      <c r="Q1426" s="4">
        <v>163355</v>
      </c>
      <c r="R1426" s="68">
        <f t="shared" si="22"/>
        <v>1</v>
      </c>
      <c r="S1426" s="3" t="s">
        <v>957</v>
      </c>
      <c r="T1426" s="12" t="s">
        <v>5989</v>
      </c>
      <c r="U1426" s="12" t="s">
        <v>956</v>
      </c>
      <c r="V1426" s="12" t="s">
        <v>927</v>
      </c>
      <c r="W1426" s="12" t="s">
        <v>955</v>
      </c>
      <c r="X1426" s="12" t="s">
        <v>954</v>
      </c>
      <c r="Y1426" s="12" t="s">
        <v>925</v>
      </c>
      <c r="Z1426" s="12" t="s">
        <v>953</v>
      </c>
      <c r="AA1426" s="12" t="s">
        <v>952</v>
      </c>
      <c r="AB1426" s="12" t="s">
        <v>5059</v>
      </c>
      <c r="AC1426" s="13">
        <v>53322</v>
      </c>
      <c r="AD1426" s="12" t="s">
        <v>6309</v>
      </c>
      <c r="AE1426" s="12" t="s">
        <v>6308</v>
      </c>
      <c r="AF1426" s="12" t="s">
        <v>6307</v>
      </c>
      <c r="AG1426" s="12" t="s">
        <v>6306</v>
      </c>
      <c r="AH1426" s="12"/>
      <c r="AI1426" s="12" t="s">
        <v>6305</v>
      </c>
      <c r="AJ1426" s="12" t="s">
        <v>3306</v>
      </c>
      <c r="AK1426" s="12" t="s">
        <v>3305</v>
      </c>
      <c r="AL1426" s="12" t="s">
        <v>6304</v>
      </c>
    </row>
    <row r="1427" spans="1:38" hidden="1" x14ac:dyDescent="0.25">
      <c r="A1427" s="17">
        <v>1023889607</v>
      </c>
      <c r="B1427" s="14">
        <v>108422</v>
      </c>
      <c r="C1427" s="12" t="s">
        <v>6295</v>
      </c>
      <c r="D1427" s="12" t="s">
        <v>6303</v>
      </c>
      <c r="E1427" s="12" t="s">
        <v>934</v>
      </c>
      <c r="F1427" s="3" t="s">
        <v>933</v>
      </c>
      <c r="G1427" s="12" t="s">
        <v>932</v>
      </c>
      <c r="H1427" s="12" t="s">
        <v>1092</v>
      </c>
      <c r="I1427" s="12" t="s">
        <v>1091</v>
      </c>
      <c r="J1427" s="12" t="s">
        <v>931</v>
      </c>
      <c r="K1427" s="12" t="s">
        <v>930</v>
      </c>
      <c r="L1427" s="12" t="s">
        <v>929</v>
      </c>
      <c r="M1427" s="4">
        <v>10296833</v>
      </c>
      <c r="N1427" s="4">
        <v>0</v>
      </c>
      <c r="O1427" s="4">
        <v>10296833</v>
      </c>
      <c r="P1427" s="4">
        <v>9904573</v>
      </c>
      <c r="Q1427" s="4">
        <v>392260</v>
      </c>
      <c r="R1427" s="68">
        <f t="shared" si="22"/>
        <v>3.8095208497603096E-2</v>
      </c>
      <c r="S1427" s="3" t="s">
        <v>928</v>
      </c>
      <c r="T1427" s="12" t="s">
        <v>6302</v>
      </c>
      <c r="U1427" s="12" t="s">
        <v>6301</v>
      </c>
      <c r="V1427" s="12" t="s">
        <v>927</v>
      </c>
      <c r="W1427" s="12" t="s">
        <v>926</v>
      </c>
      <c r="X1427" s="12" t="s">
        <v>6300</v>
      </c>
      <c r="Y1427" s="12" t="s">
        <v>925</v>
      </c>
      <c r="Z1427" s="12" t="s">
        <v>984</v>
      </c>
      <c r="AA1427" s="12" t="s">
        <v>983</v>
      </c>
      <c r="AB1427" s="12" t="s">
        <v>5083</v>
      </c>
      <c r="AC1427" s="13">
        <v>52622</v>
      </c>
      <c r="AD1427" s="12" t="s">
        <v>6299</v>
      </c>
      <c r="AE1427" s="12" t="s">
        <v>6298</v>
      </c>
      <c r="AF1427" s="12" t="s">
        <v>6297</v>
      </c>
      <c r="AG1427" s="12" t="s">
        <v>6296</v>
      </c>
      <c r="AH1427" s="12"/>
      <c r="AI1427" s="12" t="s">
        <v>6295</v>
      </c>
      <c r="AJ1427" s="12" t="s">
        <v>1083</v>
      </c>
      <c r="AK1427" s="12" t="s">
        <v>6294</v>
      </c>
      <c r="AL1427" s="12" t="s">
        <v>6293</v>
      </c>
    </row>
    <row r="1428" spans="1:38" hidden="1" x14ac:dyDescent="0.25">
      <c r="A1428" s="17">
        <v>79339518</v>
      </c>
      <c r="B1428" s="14">
        <v>108722</v>
      </c>
      <c r="C1428" s="12" t="s">
        <v>6279</v>
      </c>
      <c r="D1428" s="12" t="s">
        <v>6292</v>
      </c>
      <c r="E1428" s="12" t="s">
        <v>1002</v>
      </c>
      <c r="F1428" s="3" t="s">
        <v>933</v>
      </c>
      <c r="G1428" s="12" t="s">
        <v>932</v>
      </c>
      <c r="H1428" s="12" t="s">
        <v>949</v>
      </c>
      <c r="I1428" s="12" t="s">
        <v>948</v>
      </c>
      <c r="J1428" s="12" t="s">
        <v>931</v>
      </c>
      <c r="K1428" s="12" t="s">
        <v>930</v>
      </c>
      <c r="L1428" s="12" t="s">
        <v>929</v>
      </c>
      <c r="M1428" s="4">
        <v>38827008</v>
      </c>
      <c r="N1428" s="4">
        <v>0</v>
      </c>
      <c r="O1428" s="4">
        <v>38827008</v>
      </c>
      <c r="P1428" s="4">
        <v>38827008</v>
      </c>
      <c r="Q1428" s="4">
        <v>0</v>
      </c>
      <c r="R1428" s="68">
        <f t="shared" si="22"/>
        <v>0</v>
      </c>
      <c r="S1428" s="3" t="s">
        <v>928</v>
      </c>
      <c r="T1428" s="12" t="s">
        <v>6291</v>
      </c>
      <c r="U1428" s="12" t="s">
        <v>6290</v>
      </c>
      <c r="V1428" s="12" t="s">
        <v>927</v>
      </c>
      <c r="W1428" s="12" t="s">
        <v>926</v>
      </c>
      <c r="X1428" s="12" t="s">
        <v>6289</v>
      </c>
      <c r="Y1428" s="12" t="s">
        <v>925</v>
      </c>
      <c r="Z1428" s="12" t="s">
        <v>924</v>
      </c>
      <c r="AA1428" s="12" t="s">
        <v>923</v>
      </c>
      <c r="AB1428" s="12" t="s">
        <v>5060</v>
      </c>
      <c r="AC1428" s="13">
        <v>53122</v>
      </c>
      <c r="AD1428" s="12" t="s">
        <v>5100</v>
      </c>
      <c r="AE1428" s="12"/>
      <c r="AF1428" s="12"/>
      <c r="AG1428" s="12"/>
      <c r="AH1428" s="12"/>
      <c r="AI1428" s="12" t="s">
        <v>6279</v>
      </c>
      <c r="AJ1428" s="12" t="s">
        <v>1083</v>
      </c>
      <c r="AK1428" s="12" t="s">
        <v>6288</v>
      </c>
      <c r="AL1428" s="12" t="s">
        <v>6287</v>
      </c>
    </row>
    <row r="1429" spans="1:38" hidden="1" x14ac:dyDescent="0.25">
      <c r="A1429" s="17">
        <v>53062015</v>
      </c>
      <c r="B1429" s="14">
        <v>108822</v>
      </c>
      <c r="C1429" s="12" t="s">
        <v>6279</v>
      </c>
      <c r="D1429" s="12" t="s">
        <v>6286</v>
      </c>
      <c r="E1429" s="12" t="s">
        <v>934</v>
      </c>
      <c r="F1429" s="3" t="s">
        <v>933</v>
      </c>
      <c r="G1429" s="12" t="s">
        <v>932</v>
      </c>
      <c r="H1429" s="12" t="s">
        <v>949</v>
      </c>
      <c r="I1429" s="12" t="s">
        <v>948</v>
      </c>
      <c r="J1429" s="12" t="s">
        <v>931</v>
      </c>
      <c r="K1429" s="12" t="s">
        <v>930</v>
      </c>
      <c r="L1429" s="12" t="s">
        <v>929</v>
      </c>
      <c r="M1429" s="4">
        <v>10942156</v>
      </c>
      <c r="N1429" s="4">
        <v>0</v>
      </c>
      <c r="O1429" s="4">
        <v>10942156</v>
      </c>
      <c r="P1429" s="4">
        <v>10706841</v>
      </c>
      <c r="Q1429" s="4">
        <v>235315</v>
      </c>
      <c r="R1429" s="68">
        <f t="shared" si="22"/>
        <v>2.1505359638447852E-2</v>
      </c>
      <c r="S1429" s="3" t="s">
        <v>928</v>
      </c>
      <c r="T1429" s="12" t="s">
        <v>6285</v>
      </c>
      <c r="U1429" s="12" t="s">
        <v>6284</v>
      </c>
      <c r="V1429" s="12" t="s">
        <v>927</v>
      </c>
      <c r="W1429" s="12" t="s">
        <v>926</v>
      </c>
      <c r="X1429" s="12" t="s">
        <v>6283</v>
      </c>
      <c r="Y1429" s="12" t="s">
        <v>925</v>
      </c>
      <c r="Z1429" s="12" t="s">
        <v>924</v>
      </c>
      <c r="AA1429" s="12" t="s">
        <v>923</v>
      </c>
      <c r="AB1429" s="12" t="s">
        <v>2268</v>
      </c>
      <c r="AC1429" s="13">
        <v>11222</v>
      </c>
      <c r="AD1429" s="12" t="s">
        <v>5093</v>
      </c>
      <c r="AE1429" s="12" t="s">
        <v>6282</v>
      </c>
      <c r="AF1429" s="12" t="s">
        <v>6281</v>
      </c>
      <c r="AG1429" s="12" t="s">
        <v>6280</v>
      </c>
      <c r="AH1429" s="12"/>
      <c r="AI1429" s="12" t="s">
        <v>6279</v>
      </c>
      <c r="AJ1429" s="12" t="s">
        <v>1083</v>
      </c>
      <c r="AK1429" s="12" t="s">
        <v>2425</v>
      </c>
      <c r="AL1429" s="12" t="s">
        <v>6278</v>
      </c>
    </row>
    <row r="1430" spans="1:38" hidden="1" x14ac:dyDescent="0.25">
      <c r="A1430" s="17">
        <v>800170433</v>
      </c>
      <c r="B1430" s="14">
        <v>108922</v>
      </c>
      <c r="C1430" s="12" t="s">
        <v>6272</v>
      </c>
      <c r="D1430" s="12" t="s">
        <v>6277</v>
      </c>
      <c r="E1430" s="12" t="s">
        <v>934</v>
      </c>
      <c r="F1430" s="3" t="s">
        <v>933</v>
      </c>
      <c r="G1430" s="12" t="s">
        <v>932</v>
      </c>
      <c r="H1430" s="12" t="s">
        <v>3231</v>
      </c>
      <c r="I1430" s="12" t="s">
        <v>3230</v>
      </c>
      <c r="J1430" s="12" t="s">
        <v>931</v>
      </c>
      <c r="K1430" s="12" t="s">
        <v>930</v>
      </c>
      <c r="L1430" s="12" t="s">
        <v>929</v>
      </c>
      <c r="M1430" s="4">
        <v>530</v>
      </c>
      <c r="N1430" s="4">
        <v>0</v>
      </c>
      <c r="O1430" s="4">
        <v>530</v>
      </c>
      <c r="P1430" s="4">
        <v>0</v>
      </c>
      <c r="Q1430" s="4">
        <v>530</v>
      </c>
      <c r="R1430" s="68">
        <f t="shared" si="22"/>
        <v>1</v>
      </c>
      <c r="S1430" s="3" t="s">
        <v>957</v>
      </c>
      <c r="T1430" s="12" t="s">
        <v>5989</v>
      </c>
      <c r="U1430" s="12" t="s">
        <v>956</v>
      </c>
      <c r="V1430" s="12" t="s">
        <v>927</v>
      </c>
      <c r="W1430" s="12" t="s">
        <v>955</v>
      </c>
      <c r="X1430" s="12" t="s">
        <v>954</v>
      </c>
      <c r="Y1430" s="12" t="s">
        <v>925</v>
      </c>
      <c r="Z1430" s="12" t="s">
        <v>953</v>
      </c>
      <c r="AA1430" s="12" t="s">
        <v>952</v>
      </c>
      <c r="AB1430" s="12" t="s">
        <v>5058</v>
      </c>
      <c r="AC1430" s="13">
        <v>53422</v>
      </c>
      <c r="AD1430" s="12" t="s">
        <v>6276</v>
      </c>
      <c r="AE1430" s="12" t="s">
        <v>6275</v>
      </c>
      <c r="AF1430" s="12" t="s">
        <v>6274</v>
      </c>
      <c r="AG1430" s="12" t="s">
        <v>6273</v>
      </c>
      <c r="AH1430" s="12"/>
      <c r="AI1430" s="12" t="s">
        <v>6272</v>
      </c>
      <c r="AJ1430" s="12" t="s">
        <v>3306</v>
      </c>
      <c r="AK1430" s="12" t="s">
        <v>3305</v>
      </c>
      <c r="AL1430" s="12" t="s">
        <v>6271</v>
      </c>
    </row>
    <row r="1431" spans="1:38" hidden="1" x14ac:dyDescent="0.25">
      <c r="A1431" s="17">
        <v>830038996</v>
      </c>
      <c r="B1431" s="14">
        <v>109022</v>
      </c>
      <c r="C1431" s="12" t="s">
        <v>6217</v>
      </c>
      <c r="D1431" s="12" t="s">
        <v>6270</v>
      </c>
      <c r="E1431" s="12" t="s">
        <v>934</v>
      </c>
      <c r="F1431" s="3" t="s">
        <v>933</v>
      </c>
      <c r="G1431" s="12" t="s">
        <v>932</v>
      </c>
      <c r="H1431" s="12" t="s">
        <v>3249</v>
      </c>
      <c r="I1431" s="12" t="s">
        <v>3248</v>
      </c>
      <c r="J1431" s="12" t="s">
        <v>931</v>
      </c>
      <c r="K1431" s="12" t="s">
        <v>930</v>
      </c>
      <c r="L1431" s="12" t="s">
        <v>929</v>
      </c>
      <c r="M1431" s="4">
        <v>4398760</v>
      </c>
      <c r="N1431" s="4">
        <v>0</v>
      </c>
      <c r="O1431" s="4">
        <v>4398760</v>
      </c>
      <c r="P1431" s="4">
        <v>0</v>
      </c>
      <c r="Q1431" s="4">
        <v>4398760</v>
      </c>
      <c r="R1431" s="68">
        <f t="shared" si="22"/>
        <v>1</v>
      </c>
      <c r="S1431" s="3" t="s">
        <v>957</v>
      </c>
      <c r="T1431" s="12" t="s">
        <v>6269</v>
      </c>
      <c r="U1431" s="12" t="s">
        <v>6268</v>
      </c>
      <c r="V1431" s="12" t="s">
        <v>927</v>
      </c>
      <c r="W1431" s="12" t="s">
        <v>955</v>
      </c>
      <c r="X1431" s="12" t="s">
        <v>6267</v>
      </c>
      <c r="Y1431" s="12" t="s">
        <v>925</v>
      </c>
      <c r="Z1431" s="12" t="s">
        <v>1013</v>
      </c>
      <c r="AA1431" s="12" t="s">
        <v>1012</v>
      </c>
      <c r="AB1431" s="12" t="s">
        <v>5120</v>
      </c>
      <c r="AC1431" s="13">
        <v>51922</v>
      </c>
      <c r="AD1431" s="12" t="s">
        <v>6266</v>
      </c>
      <c r="AE1431" s="12" t="s">
        <v>6265</v>
      </c>
      <c r="AF1431" s="12" t="s">
        <v>6264</v>
      </c>
      <c r="AG1431" s="12" t="s">
        <v>6263</v>
      </c>
      <c r="AH1431" s="12"/>
      <c r="AI1431" s="12" t="s">
        <v>6217</v>
      </c>
      <c r="AJ1431" s="12" t="s">
        <v>950</v>
      </c>
      <c r="AK1431" s="12" t="s">
        <v>6262</v>
      </c>
      <c r="AL1431" s="12" t="s">
        <v>6261</v>
      </c>
    </row>
    <row r="1432" spans="1:38" hidden="1" x14ac:dyDescent="0.25">
      <c r="A1432" s="17">
        <v>800168263</v>
      </c>
      <c r="B1432" s="14">
        <v>109122</v>
      </c>
      <c r="C1432" s="12" t="s">
        <v>6217</v>
      </c>
      <c r="D1432" s="12" t="s">
        <v>6260</v>
      </c>
      <c r="E1432" s="12" t="s">
        <v>934</v>
      </c>
      <c r="F1432" s="3" t="s">
        <v>933</v>
      </c>
      <c r="G1432" s="12" t="s">
        <v>932</v>
      </c>
      <c r="H1432" s="12" t="s">
        <v>3249</v>
      </c>
      <c r="I1432" s="12" t="s">
        <v>3248</v>
      </c>
      <c r="J1432" s="12" t="s">
        <v>931</v>
      </c>
      <c r="K1432" s="12" t="s">
        <v>930</v>
      </c>
      <c r="L1432" s="12" t="s">
        <v>929</v>
      </c>
      <c r="M1432" s="4">
        <v>4679006</v>
      </c>
      <c r="N1432" s="4">
        <v>0</v>
      </c>
      <c r="O1432" s="4">
        <v>4679006</v>
      </c>
      <c r="P1432" s="4">
        <v>0</v>
      </c>
      <c r="Q1432" s="4">
        <v>4679006</v>
      </c>
      <c r="R1432" s="68">
        <f t="shared" si="22"/>
        <v>1</v>
      </c>
      <c r="S1432" s="3" t="s">
        <v>957</v>
      </c>
      <c r="T1432" s="12" t="s">
        <v>6259</v>
      </c>
      <c r="U1432" s="12" t="s">
        <v>6258</v>
      </c>
      <c r="V1432" s="12" t="s">
        <v>927</v>
      </c>
      <c r="W1432" s="12" t="s">
        <v>955</v>
      </c>
      <c r="X1432" s="12" t="s">
        <v>6257</v>
      </c>
      <c r="Y1432" s="12" t="s">
        <v>925</v>
      </c>
      <c r="Z1432" s="12" t="s">
        <v>947</v>
      </c>
      <c r="AA1432" s="12" t="s">
        <v>946</v>
      </c>
      <c r="AB1432" s="12" t="s">
        <v>5146</v>
      </c>
      <c r="AC1432" s="13">
        <v>51322</v>
      </c>
      <c r="AD1432" s="12" t="s">
        <v>6256</v>
      </c>
      <c r="AE1432" s="12" t="s">
        <v>6255</v>
      </c>
      <c r="AF1432" s="12" t="s">
        <v>6254</v>
      </c>
      <c r="AG1432" s="12" t="s">
        <v>6253</v>
      </c>
      <c r="AH1432" s="12"/>
      <c r="AI1432" s="12" t="s">
        <v>6217</v>
      </c>
      <c r="AJ1432" s="12" t="s">
        <v>950</v>
      </c>
      <c r="AK1432" s="12" t="s">
        <v>6252</v>
      </c>
      <c r="AL1432" s="12" t="s">
        <v>6251</v>
      </c>
    </row>
    <row r="1433" spans="1:38" hidden="1" x14ac:dyDescent="0.25">
      <c r="A1433" s="17">
        <v>830033581</v>
      </c>
      <c r="B1433" s="14">
        <v>109222</v>
      </c>
      <c r="C1433" s="12" t="s">
        <v>6217</v>
      </c>
      <c r="D1433" s="12" t="s">
        <v>6250</v>
      </c>
      <c r="E1433" s="12" t="s">
        <v>934</v>
      </c>
      <c r="F1433" s="3" t="s">
        <v>933</v>
      </c>
      <c r="G1433" s="12" t="s">
        <v>932</v>
      </c>
      <c r="H1433" s="12" t="s">
        <v>3249</v>
      </c>
      <c r="I1433" s="12" t="s">
        <v>3248</v>
      </c>
      <c r="J1433" s="12" t="s">
        <v>931</v>
      </c>
      <c r="K1433" s="12" t="s">
        <v>930</v>
      </c>
      <c r="L1433" s="12" t="s">
        <v>929</v>
      </c>
      <c r="M1433" s="4">
        <v>645595</v>
      </c>
      <c r="N1433" s="4">
        <v>0</v>
      </c>
      <c r="O1433" s="4">
        <v>645595</v>
      </c>
      <c r="P1433" s="4">
        <v>0</v>
      </c>
      <c r="Q1433" s="4">
        <v>645595</v>
      </c>
      <c r="R1433" s="68">
        <f t="shared" si="22"/>
        <v>1</v>
      </c>
      <c r="S1433" s="3" t="s">
        <v>957</v>
      </c>
      <c r="T1433" s="12" t="s">
        <v>6249</v>
      </c>
      <c r="U1433" s="12" t="s">
        <v>6248</v>
      </c>
      <c r="V1433" s="12" t="s">
        <v>927</v>
      </c>
      <c r="W1433" s="12" t="s">
        <v>926</v>
      </c>
      <c r="X1433" s="12" t="s">
        <v>6247</v>
      </c>
      <c r="Y1433" s="12" t="s">
        <v>925</v>
      </c>
      <c r="Z1433" s="12" t="s">
        <v>924</v>
      </c>
      <c r="AA1433" s="12" t="s">
        <v>923</v>
      </c>
      <c r="AB1433" s="12" t="s">
        <v>5242</v>
      </c>
      <c r="AC1433" s="13">
        <v>49122</v>
      </c>
      <c r="AD1433" s="12" t="s">
        <v>5115</v>
      </c>
      <c r="AE1433" s="12" t="s">
        <v>6246</v>
      </c>
      <c r="AF1433" s="12" t="s">
        <v>6245</v>
      </c>
      <c r="AG1433" s="12" t="s">
        <v>6244</v>
      </c>
      <c r="AH1433" s="12"/>
      <c r="AI1433" s="12" t="s">
        <v>6217</v>
      </c>
      <c r="AJ1433" s="12" t="s">
        <v>950</v>
      </c>
      <c r="AK1433" s="12" t="s">
        <v>6243</v>
      </c>
      <c r="AL1433" s="12" t="s">
        <v>6242</v>
      </c>
    </row>
    <row r="1434" spans="1:38" hidden="1" x14ac:dyDescent="0.25">
      <c r="A1434" s="17">
        <v>1049627240</v>
      </c>
      <c r="B1434" s="14">
        <v>109322</v>
      </c>
      <c r="C1434" s="12" t="s">
        <v>6217</v>
      </c>
      <c r="D1434" s="12" t="s">
        <v>6241</v>
      </c>
      <c r="E1434" s="12" t="s">
        <v>934</v>
      </c>
      <c r="F1434" s="3" t="s">
        <v>933</v>
      </c>
      <c r="G1434" s="12" t="s">
        <v>932</v>
      </c>
      <c r="H1434" s="12" t="s">
        <v>938</v>
      </c>
      <c r="I1434" s="12" t="s">
        <v>937</v>
      </c>
      <c r="J1434" s="12" t="s">
        <v>931</v>
      </c>
      <c r="K1434" s="12" t="s">
        <v>930</v>
      </c>
      <c r="L1434" s="12" t="s">
        <v>929</v>
      </c>
      <c r="M1434" s="4">
        <v>288485</v>
      </c>
      <c r="N1434" s="4">
        <v>0</v>
      </c>
      <c r="O1434" s="4">
        <v>288485</v>
      </c>
      <c r="P1434" s="4">
        <v>0</v>
      </c>
      <c r="Q1434" s="4">
        <v>288485</v>
      </c>
      <c r="R1434" s="68">
        <f t="shared" si="22"/>
        <v>1</v>
      </c>
      <c r="S1434" s="3" t="s">
        <v>928</v>
      </c>
      <c r="T1434" s="12" t="s">
        <v>6240</v>
      </c>
      <c r="U1434" s="12" t="s">
        <v>6239</v>
      </c>
      <c r="V1434" s="12" t="s">
        <v>927</v>
      </c>
      <c r="W1434" s="12" t="s">
        <v>926</v>
      </c>
      <c r="X1434" s="12" t="s">
        <v>6238</v>
      </c>
      <c r="Y1434" s="12" t="s">
        <v>925</v>
      </c>
      <c r="Z1434" s="12" t="s">
        <v>924</v>
      </c>
      <c r="AA1434" s="12" t="s">
        <v>923</v>
      </c>
      <c r="AB1434" s="12" t="s">
        <v>936</v>
      </c>
      <c r="AC1434" s="13">
        <v>522</v>
      </c>
      <c r="AD1434" s="12" t="s">
        <v>5108</v>
      </c>
      <c r="AE1434" s="12" t="s">
        <v>6237</v>
      </c>
      <c r="AF1434" s="12" t="s">
        <v>6236</v>
      </c>
      <c r="AG1434" s="12" t="s">
        <v>6235</v>
      </c>
      <c r="AH1434" s="12"/>
      <c r="AI1434" s="12" t="s">
        <v>6217</v>
      </c>
      <c r="AJ1434" s="12" t="s">
        <v>950</v>
      </c>
      <c r="AK1434" s="12" t="s">
        <v>6234</v>
      </c>
      <c r="AL1434" s="12" t="s">
        <v>6233</v>
      </c>
    </row>
    <row r="1435" spans="1:38" hidden="1" x14ac:dyDescent="0.25">
      <c r="A1435" s="17">
        <v>1049627240</v>
      </c>
      <c r="B1435" s="14">
        <v>109322</v>
      </c>
      <c r="C1435" s="12" t="s">
        <v>6217</v>
      </c>
      <c r="D1435" s="12" t="s">
        <v>6241</v>
      </c>
      <c r="E1435" s="12" t="s">
        <v>934</v>
      </c>
      <c r="F1435" s="3" t="s">
        <v>933</v>
      </c>
      <c r="G1435" s="12" t="s">
        <v>932</v>
      </c>
      <c r="H1435" s="12" t="s">
        <v>3193</v>
      </c>
      <c r="I1435" s="12" t="s">
        <v>3192</v>
      </c>
      <c r="J1435" s="12" t="s">
        <v>931</v>
      </c>
      <c r="K1435" s="12" t="s">
        <v>930</v>
      </c>
      <c r="L1435" s="12" t="s">
        <v>929</v>
      </c>
      <c r="M1435" s="4">
        <v>279305</v>
      </c>
      <c r="N1435" s="4">
        <v>0</v>
      </c>
      <c r="O1435" s="4">
        <v>279305</v>
      </c>
      <c r="P1435" s="4">
        <v>0</v>
      </c>
      <c r="Q1435" s="4">
        <v>279305</v>
      </c>
      <c r="R1435" s="68">
        <f t="shared" si="22"/>
        <v>1</v>
      </c>
      <c r="S1435" s="3" t="s">
        <v>928</v>
      </c>
      <c r="T1435" s="12" t="s">
        <v>6240</v>
      </c>
      <c r="U1435" s="12" t="s">
        <v>6239</v>
      </c>
      <c r="V1435" s="12" t="s">
        <v>927</v>
      </c>
      <c r="W1435" s="12" t="s">
        <v>926</v>
      </c>
      <c r="X1435" s="12" t="s">
        <v>6238</v>
      </c>
      <c r="Y1435" s="12" t="s">
        <v>925</v>
      </c>
      <c r="Z1435" s="12" t="s">
        <v>924</v>
      </c>
      <c r="AA1435" s="12" t="s">
        <v>923</v>
      </c>
      <c r="AB1435" s="12" t="s">
        <v>936</v>
      </c>
      <c r="AC1435" s="13">
        <v>522</v>
      </c>
      <c r="AD1435" s="12" t="s">
        <v>5108</v>
      </c>
      <c r="AE1435" s="12" t="s">
        <v>6237</v>
      </c>
      <c r="AF1435" s="12" t="s">
        <v>6236</v>
      </c>
      <c r="AG1435" s="12" t="s">
        <v>6235</v>
      </c>
      <c r="AH1435" s="12"/>
      <c r="AI1435" s="12" t="s">
        <v>6217</v>
      </c>
      <c r="AJ1435" s="12" t="s">
        <v>950</v>
      </c>
      <c r="AK1435" s="12" t="s">
        <v>6234</v>
      </c>
      <c r="AL1435" s="12" t="s">
        <v>6233</v>
      </c>
    </row>
    <row r="1436" spans="1:38" hidden="1" x14ac:dyDescent="0.25">
      <c r="A1436" s="17">
        <v>1049627240</v>
      </c>
      <c r="B1436" s="14">
        <v>109322</v>
      </c>
      <c r="C1436" s="12" t="s">
        <v>6217</v>
      </c>
      <c r="D1436" s="12" t="s">
        <v>6241</v>
      </c>
      <c r="E1436" s="12" t="s">
        <v>934</v>
      </c>
      <c r="F1436" s="3" t="s">
        <v>933</v>
      </c>
      <c r="G1436" s="12" t="s">
        <v>932</v>
      </c>
      <c r="H1436" s="12" t="s">
        <v>963</v>
      </c>
      <c r="I1436" s="12" t="s">
        <v>962</v>
      </c>
      <c r="J1436" s="12" t="s">
        <v>931</v>
      </c>
      <c r="K1436" s="12" t="s">
        <v>930</v>
      </c>
      <c r="L1436" s="12" t="s">
        <v>929</v>
      </c>
      <c r="M1436" s="4">
        <v>94807</v>
      </c>
      <c r="N1436" s="4">
        <v>0</v>
      </c>
      <c r="O1436" s="4">
        <v>94807</v>
      </c>
      <c r="P1436" s="4">
        <v>0</v>
      </c>
      <c r="Q1436" s="4">
        <v>94807</v>
      </c>
      <c r="R1436" s="68">
        <f t="shared" si="22"/>
        <v>1</v>
      </c>
      <c r="S1436" s="3" t="s">
        <v>928</v>
      </c>
      <c r="T1436" s="12" t="s">
        <v>6240</v>
      </c>
      <c r="U1436" s="12" t="s">
        <v>6239</v>
      </c>
      <c r="V1436" s="12" t="s">
        <v>927</v>
      </c>
      <c r="W1436" s="12" t="s">
        <v>926</v>
      </c>
      <c r="X1436" s="12" t="s">
        <v>6238</v>
      </c>
      <c r="Y1436" s="12" t="s">
        <v>925</v>
      </c>
      <c r="Z1436" s="12" t="s">
        <v>924</v>
      </c>
      <c r="AA1436" s="12" t="s">
        <v>923</v>
      </c>
      <c r="AB1436" s="12" t="s">
        <v>936</v>
      </c>
      <c r="AC1436" s="13">
        <v>522</v>
      </c>
      <c r="AD1436" s="12" t="s">
        <v>5108</v>
      </c>
      <c r="AE1436" s="12" t="s">
        <v>6237</v>
      </c>
      <c r="AF1436" s="12" t="s">
        <v>6236</v>
      </c>
      <c r="AG1436" s="12" t="s">
        <v>6235</v>
      </c>
      <c r="AH1436" s="12"/>
      <c r="AI1436" s="12" t="s">
        <v>6217</v>
      </c>
      <c r="AJ1436" s="12" t="s">
        <v>950</v>
      </c>
      <c r="AK1436" s="12" t="s">
        <v>6234</v>
      </c>
      <c r="AL1436" s="12" t="s">
        <v>6233</v>
      </c>
    </row>
    <row r="1437" spans="1:38" hidden="1" x14ac:dyDescent="0.25">
      <c r="A1437" s="17">
        <v>1049627240</v>
      </c>
      <c r="B1437" s="14">
        <v>109322</v>
      </c>
      <c r="C1437" s="12" t="s">
        <v>6217</v>
      </c>
      <c r="D1437" s="12" t="s">
        <v>6241</v>
      </c>
      <c r="E1437" s="12" t="s">
        <v>934</v>
      </c>
      <c r="F1437" s="3" t="s">
        <v>933</v>
      </c>
      <c r="G1437" s="12" t="s">
        <v>932</v>
      </c>
      <c r="H1437" s="12" t="s">
        <v>3191</v>
      </c>
      <c r="I1437" s="12" t="s">
        <v>3190</v>
      </c>
      <c r="J1437" s="12" t="s">
        <v>931</v>
      </c>
      <c r="K1437" s="12" t="s">
        <v>930</v>
      </c>
      <c r="L1437" s="12" t="s">
        <v>929</v>
      </c>
      <c r="M1437" s="4">
        <v>2901755</v>
      </c>
      <c r="N1437" s="4">
        <v>0</v>
      </c>
      <c r="O1437" s="4">
        <v>2901755</v>
      </c>
      <c r="P1437" s="4">
        <v>0</v>
      </c>
      <c r="Q1437" s="4">
        <v>2901755</v>
      </c>
      <c r="R1437" s="68">
        <f t="shared" si="22"/>
        <v>1</v>
      </c>
      <c r="S1437" s="3" t="s">
        <v>928</v>
      </c>
      <c r="T1437" s="12" t="s">
        <v>6240</v>
      </c>
      <c r="U1437" s="12" t="s">
        <v>6239</v>
      </c>
      <c r="V1437" s="12" t="s">
        <v>927</v>
      </c>
      <c r="W1437" s="12" t="s">
        <v>926</v>
      </c>
      <c r="X1437" s="12" t="s">
        <v>6238</v>
      </c>
      <c r="Y1437" s="12" t="s">
        <v>925</v>
      </c>
      <c r="Z1437" s="12" t="s">
        <v>924</v>
      </c>
      <c r="AA1437" s="12" t="s">
        <v>923</v>
      </c>
      <c r="AB1437" s="12" t="s">
        <v>936</v>
      </c>
      <c r="AC1437" s="13">
        <v>522</v>
      </c>
      <c r="AD1437" s="12" t="s">
        <v>5108</v>
      </c>
      <c r="AE1437" s="12" t="s">
        <v>6237</v>
      </c>
      <c r="AF1437" s="12" t="s">
        <v>6236</v>
      </c>
      <c r="AG1437" s="12" t="s">
        <v>6235</v>
      </c>
      <c r="AH1437" s="12"/>
      <c r="AI1437" s="12" t="s">
        <v>6217</v>
      </c>
      <c r="AJ1437" s="12" t="s">
        <v>950</v>
      </c>
      <c r="AK1437" s="12" t="s">
        <v>6234</v>
      </c>
      <c r="AL1437" s="12" t="s">
        <v>6233</v>
      </c>
    </row>
    <row r="1438" spans="1:38" hidden="1" x14ac:dyDescent="0.25">
      <c r="A1438" s="17">
        <v>1049627240</v>
      </c>
      <c r="B1438" s="14">
        <v>109322</v>
      </c>
      <c r="C1438" s="12" t="s">
        <v>6217</v>
      </c>
      <c r="D1438" s="12" t="s">
        <v>6241</v>
      </c>
      <c r="E1438" s="12" t="s">
        <v>934</v>
      </c>
      <c r="F1438" s="3" t="s">
        <v>933</v>
      </c>
      <c r="G1438" s="12" t="s">
        <v>932</v>
      </c>
      <c r="H1438" s="12" t="s">
        <v>940</v>
      </c>
      <c r="I1438" s="12" t="s">
        <v>939</v>
      </c>
      <c r="J1438" s="12" t="s">
        <v>931</v>
      </c>
      <c r="K1438" s="12" t="s">
        <v>930</v>
      </c>
      <c r="L1438" s="12" t="s">
        <v>929</v>
      </c>
      <c r="M1438" s="4">
        <v>2339601</v>
      </c>
      <c r="N1438" s="4">
        <v>0</v>
      </c>
      <c r="O1438" s="4">
        <v>2339601</v>
      </c>
      <c r="P1438" s="4">
        <v>0</v>
      </c>
      <c r="Q1438" s="4">
        <v>2339601</v>
      </c>
      <c r="R1438" s="68">
        <f t="shared" si="22"/>
        <v>1</v>
      </c>
      <c r="S1438" s="3" t="s">
        <v>928</v>
      </c>
      <c r="T1438" s="12" t="s">
        <v>6240</v>
      </c>
      <c r="U1438" s="12" t="s">
        <v>6239</v>
      </c>
      <c r="V1438" s="12" t="s">
        <v>927</v>
      </c>
      <c r="W1438" s="12" t="s">
        <v>926</v>
      </c>
      <c r="X1438" s="12" t="s">
        <v>6238</v>
      </c>
      <c r="Y1438" s="12" t="s">
        <v>925</v>
      </c>
      <c r="Z1438" s="12" t="s">
        <v>924</v>
      </c>
      <c r="AA1438" s="12" t="s">
        <v>923</v>
      </c>
      <c r="AB1438" s="12" t="s">
        <v>936</v>
      </c>
      <c r="AC1438" s="13">
        <v>522</v>
      </c>
      <c r="AD1438" s="12" t="s">
        <v>5108</v>
      </c>
      <c r="AE1438" s="12" t="s">
        <v>6237</v>
      </c>
      <c r="AF1438" s="12" t="s">
        <v>6236</v>
      </c>
      <c r="AG1438" s="12" t="s">
        <v>6235</v>
      </c>
      <c r="AH1438" s="12"/>
      <c r="AI1438" s="12" t="s">
        <v>6217</v>
      </c>
      <c r="AJ1438" s="12" t="s">
        <v>950</v>
      </c>
      <c r="AK1438" s="12" t="s">
        <v>6234</v>
      </c>
      <c r="AL1438" s="12" t="s">
        <v>6233</v>
      </c>
    </row>
    <row r="1439" spans="1:38" hidden="1" x14ac:dyDescent="0.25">
      <c r="A1439" s="17">
        <v>1049627240</v>
      </c>
      <c r="B1439" s="14">
        <v>109322</v>
      </c>
      <c r="C1439" s="12" t="s">
        <v>6217</v>
      </c>
      <c r="D1439" s="12" t="s">
        <v>6241</v>
      </c>
      <c r="E1439" s="12" t="s">
        <v>934</v>
      </c>
      <c r="F1439" s="3" t="s">
        <v>933</v>
      </c>
      <c r="G1439" s="12" t="s">
        <v>932</v>
      </c>
      <c r="H1439" s="12" t="s">
        <v>3188</v>
      </c>
      <c r="I1439" s="12" t="s">
        <v>3187</v>
      </c>
      <c r="J1439" s="12" t="s">
        <v>931</v>
      </c>
      <c r="K1439" s="12" t="s">
        <v>930</v>
      </c>
      <c r="L1439" s="12" t="s">
        <v>929</v>
      </c>
      <c r="M1439" s="4">
        <v>3070727</v>
      </c>
      <c r="N1439" s="4">
        <v>0</v>
      </c>
      <c r="O1439" s="4">
        <v>3070727</v>
      </c>
      <c r="P1439" s="4">
        <v>0</v>
      </c>
      <c r="Q1439" s="4">
        <v>3070727</v>
      </c>
      <c r="R1439" s="68">
        <f t="shared" si="22"/>
        <v>1</v>
      </c>
      <c r="S1439" s="3" t="s">
        <v>928</v>
      </c>
      <c r="T1439" s="12" t="s">
        <v>6240</v>
      </c>
      <c r="U1439" s="12" t="s">
        <v>6239</v>
      </c>
      <c r="V1439" s="12" t="s">
        <v>927</v>
      </c>
      <c r="W1439" s="12" t="s">
        <v>926</v>
      </c>
      <c r="X1439" s="12" t="s">
        <v>6238</v>
      </c>
      <c r="Y1439" s="12" t="s">
        <v>925</v>
      </c>
      <c r="Z1439" s="12" t="s">
        <v>924</v>
      </c>
      <c r="AA1439" s="12" t="s">
        <v>923</v>
      </c>
      <c r="AB1439" s="12" t="s">
        <v>936</v>
      </c>
      <c r="AC1439" s="13">
        <v>522</v>
      </c>
      <c r="AD1439" s="12" t="s">
        <v>5108</v>
      </c>
      <c r="AE1439" s="12" t="s">
        <v>6237</v>
      </c>
      <c r="AF1439" s="12" t="s">
        <v>6236</v>
      </c>
      <c r="AG1439" s="12" t="s">
        <v>6235</v>
      </c>
      <c r="AH1439" s="12"/>
      <c r="AI1439" s="12" t="s">
        <v>6217</v>
      </c>
      <c r="AJ1439" s="12" t="s">
        <v>950</v>
      </c>
      <c r="AK1439" s="12" t="s">
        <v>6234</v>
      </c>
      <c r="AL1439" s="12" t="s">
        <v>6233</v>
      </c>
    </row>
    <row r="1440" spans="1:38" hidden="1" x14ac:dyDescent="0.25">
      <c r="A1440" s="17">
        <v>1083017428</v>
      </c>
      <c r="B1440" s="14">
        <v>109422</v>
      </c>
      <c r="C1440" s="12" t="s">
        <v>6217</v>
      </c>
      <c r="D1440" s="12" t="s">
        <v>6232</v>
      </c>
      <c r="E1440" s="12" t="s">
        <v>1002</v>
      </c>
      <c r="F1440" s="3" t="s">
        <v>933</v>
      </c>
      <c r="G1440" s="12" t="s">
        <v>932</v>
      </c>
      <c r="H1440" s="12" t="s">
        <v>1202</v>
      </c>
      <c r="I1440" s="12" t="s">
        <v>1201</v>
      </c>
      <c r="J1440" s="12" t="s">
        <v>931</v>
      </c>
      <c r="K1440" s="12" t="s">
        <v>930</v>
      </c>
      <c r="L1440" s="12" t="s">
        <v>929</v>
      </c>
      <c r="M1440" s="4">
        <v>9021986</v>
      </c>
      <c r="N1440" s="4">
        <v>0</v>
      </c>
      <c r="O1440" s="4">
        <v>9021986</v>
      </c>
      <c r="P1440" s="4">
        <v>9021986</v>
      </c>
      <c r="Q1440" s="4">
        <v>0</v>
      </c>
      <c r="R1440" s="68">
        <f t="shared" si="22"/>
        <v>0</v>
      </c>
      <c r="S1440" s="3" t="s">
        <v>928</v>
      </c>
      <c r="T1440" s="12" t="s">
        <v>6231</v>
      </c>
      <c r="U1440" s="12" t="s">
        <v>6230</v>
      </c>
      <c r="V1440" s="12" t="s">
        <v>927</v>
      </c>
      <c r="W1440" s="12" t="s">
        <v>926</v>
      </c>
      <c r="X1440" s="12" t="s">
        <v>6229</v>
      </c>
      <c r="Y1440" s="12" t="s">
        <v>925</v>
      </c>
      <c r="Z1440" s="12" t="s">
        <v>984</v>
      </c>
      <c r="AA1440" s="12" t="s">
        <v>983</v>
      </c>
      <c r="AB1440" s="12" t="s">
        <v>5065</v>
      </c>
      <c r="AC1440" s="13">
        <v>53022</v>
      </c>
      <c r="AD1440" s="12" t="s">
        <v>6228</v>
      </c>
      <c r="AE1440" s="12"/>
      <c r="AF1440" s="12"/>
      <c r="AG1440" s="12"/>
      <c r="AH1440" s="12"/>
      <c r="AI1440" s="12" t="s">
        <v>6217</v>
      </c>
      <c r="AJ1440" s="12" t="s">
        <v>1083</v>
      </c>
      <c r="AK1440" s="12" t="s">
        <v>6227</v>
      </c>
      <c r="AL1440" s="12" t="s">
        <v>6226</v>
      </c>
    </row>
    <row r="1441" spans="1:38" hidden="1" x14ac:dyDescent="0.25">
      <c r="A1441" s="17">
        <v>800170433</v>
      </c>
      <c r="B1441" s="14">
        <v>109522</v>
      </c>
      <c r="C1441" s="12" t="s">
        <v>6217</v>
      </c>
      <c r="D1441" s="12" t="s">
        <v>6225</v>
      </c>
      <c r="E1441" s="12" t="s">
        <v>934</v>
      </c>
      <c r="F1441" s="3" t="s">
        <v>933</v>
      </c>
      <c r="G1441" s="12" t="s">
        <v>932</v>
      </c>
      <c r="H1441" s="12" t="s">
        <v>3231</v>
      </c>
      <c r="I1441" s="12" t="s">
        <v>3230</v>
      </c>
      <c r="J1441" s="12" t="s">
        <v>931</v>
      </c>
      <c r="K1441" s="12" t="s">
        <v>930</v>
      </c>
      <c r="L1441" s="12" t="s">
        <v>929</v>
      </c>
      <c r="M1441" s="4">
        <v>1118500</v>
      </c>
      <c r="N1441" s="4">
        <v>0</v>
      </c>
      <c r="O1441" s="4">
        <v>1118500</v>
      </c>
      <c r="P1441" s="4">
        <v>0</v>
      </c>
      <c r="Q1441" s="4">
        <v>1118500</v>
      </c>
      <c r="R1441" s="68">
        <f t="shared" si="22"/>
        <v>1</v>
      </c>
      <c r="S1441" s="3" t="s">
        <v>957</v>
      </c>
      <c r="T1441" s="12" t="s">
        <v>5989</v>
      </c>
      <c r="U1441" s="12" t="s">
        <v>956</v>
      </c>
      <c r="V1441" s="12" t="s">
        <v>927</v>
      </c>
      <c r="W1441" s="12" t="s">
        <v>955</v>
      </c>
      <c r="X1441" s="12" t="s">
        <v>954</v>
      </c>
      <c r="Y1441" s="12" t="s">
        <v>925</v>
      </c>
      <c r="Z1441" s="12" t="s">
        <v>953</v>
      </c>
      <c r="AA1441" s="12" t="s">
        <v>952</v>
      </c>
      <c r="AB1441" s="12" t="s">
        <v>3554</v>
      </c>
      <c r="AC1441" s="13">
        <v>40322</v>
      </c>
      <c r="AD1441" s="12" t="s">
        <v>6224</v>
      </c>
      <c r="AE1441" s="12" t="s">
        <v>6223</v>
      </c>
      <c r="AF1441" s="12" t="s">
        <v>6222</v>
      </c>
      <c r="AG1441" s="12" t="s">
        <v>6221</v>
      </c>
      <c r="AH1441" s="12"/>
      <c r="AI1441" s="12" t="s">
        <v>6217</v>
      </c>
      <c r="AJ1441" s="12" t="s">
        <v>950</v>
      </c>
      <c r="AK1441" s="12" t="s">
        <v>6216</v>
      </c>
      <c r="AL1441" s="12" t="s">
        <v>6220</v>
      </c>
    </row>
    <row r="1442" spans="1:38" hidden="1" x14ac:dyDescent="0.25">
      <c r="A1442" s="17">
        <v>800170433</v>
      </c>
      <c r="B1442" s="14">
        <v>109622</v>
      </c>
      <c r="C1442" s="12" t="s">
        <v>6217</v>
      </c>
      <c r="D1442" s="12" t="s">
        <v>6219</v>
      </c>
      <c r="E1442" s="12" t="s">
        <v>1002</v>
      </c>
      <c r="F1442" s="3" t="s">
        <v>933</v>
      </c>
      <c r="G1442" s="12" t="s">
        <v>932</v>
      </c>
      <c r="H1442" s="12" t="s">
        <v>3231</v>
      </c>
      <c r="I1442" s="12" t="s">
        <v>3230</v>
      </c>
      <c r="J1442" s="12" t="s">
        <v>931</v>
      </c>
      <c r="K1442" s="12" t="s">
        <v>930</v>
      </c>
      <c r="L1442" s="12" t="s">
        <v>929</v>
      </c>
      <c r="M1442" s="4">
        <v>4474</v>
      </c>
      <c r="N1442" s="4">
        <v>0</v>
      </c>
      <c r="O1442" s="4">
        <v>4474</v>
      </c>
      <c r="P1442" s="4">
        <v>4474</v>
      </c>
      <c r="Q1442" s="4">
        <v>0</v>
      </c>
      <c r="R1442" s="68">
        <f t="shared" si="22"/>
        <v>0</v>
      </c>
      <c r="S1442" s="3" t="s">
        <v>957</v>
      </c>
      <c r="T1442" s="12" t="s">
        <v>5989</v>
      </c>
      <c r="U1442" s="12" t="s">
        <v>956</v>
      </c>
      <c r="V1442" s="12" t="s">
        <v>927</v>
      </c>
      <c r="W1442" s="12" t="s">
        <v>955</v>
      </c>
      <c r="X1442" s="12" t="s">
        <v>954</v>
      </c>
      <c r="Y1442" s="12" t="s">
        <v>925</v>
      </c>
      <c r="Z1442" s="12" t="s">
        <v>953</v>
      </c>
      <c r="AA1442" s="12" t="s">
        <v>952</v>
      </c>
      <c r="AB1442" s="12" t="s">
        <v>3554</v>
      </c>
      <c r="AC1442" s="13">
        <v>40322</v>
      </c>
      <c r="AD1442" s="12" t="s">
        <v>6218</v>
      </c>
      <c r="AE1442" s="12"/>
      <c r="AF1442" s="12"/>
      <c r="AG1442" s="12"/>
      <c r="AH1442" s="12"/>
      <c r="AI1442" s="12" t="s">
        <v>6217</v>
      </c>
      <c r="AJ1442" s="12" t="s">
        <v>950</v>
      </c>
      <c r="AK1442" s="12" t="s">
        <v>6216</v>
      </c>
      <c r="AL1442" s="12" t="s">
        <v>6215</v>
      </c>
    </row>
    <row r="1443" spans="1:38" hidden="1" x14ac:dyDescent="0.25">
      <c r="A1443" s="17">
        <v>899999284</v>
      </c>
      <c r="B1443" s="14">
        <v>109722</v>
      </c>
      <c r="C1443" s="12" t="s">
        <v>6208</v>
      </c>
      <c r="D1443" s="12" t="s">
        <v>6214</v>
      </c>
      <c r="E1443" s="12" t="s">
        <v>934</v>
      </c>
      <c r="F1443" s="3" t="s">
        <v>933</v>
      </c>
      <c r="G1443" s="12" t="s">
        <v>932</v>
      </c>
      <c r="H1443" s="12" t="s">
        <v>3607</v>
      </c>
      <c r="I1443" s="12" t="s">
        <v>3606</v>
      </c>
      <c r="J1443" s="12" t="s">
        <v>931</v>
      </c>
      <c r="K1443" s="12" t="s">
        <v>930</v>
      </c>
      <c r="L1443" s="12" t="s">
        <v>929</v>
      </c>
      <c r="M1443" s="4">
        <v>96206149</v>
      </c>
      <c r="N1443" s="4">
        <v>0</v>
      </c>
      <c r="O1443" s="4">
        <v>96206149</v>
      </c>
      <c r="P1443" s="4">
        <v>0</v>
      </c>
      <c r="Q1443" s="4">
        <v>96206149</v>
      </c>
      <c r="R1443" s="68">
        <f t="shared" si="22"/>
        <v>1</v>
      </c>
      <c r="S1443" s="3" t="s">
        <v>957</v>
      </c>
      <c r="T1443" s="12" t="s">
        <v>6213</v>
      </c>
      <c r="U1443" s="12" t="s">
        <v>3247</v>
      </c>
      <c r="V1443" s="12" t="s">
        <v>927</v>
      </c>
      <c r="W1443" s="12" t="s">
        <v>955</v>
      </c>
      <c r="X1443" s="12" t="s">
        <v>3246</v>
      </c>
      <c r="Y1443" s="12" t="s">
        <v>925</v>
      </c>
      <c r="Z1443" s="12" t="s">
        <v>979</v>
      </c>
      <c r="AA1443" s="12" t="s">
        <v>978</v>
      </c>
      <c r="AB1443" s="12" t="s">
        <v>936</v>
      </c>
      <c r="AC1443" s="13">
        <v>522</v>
      </c>
      <c r="AD1443" s="12" t="s">
        <v>6212</v>
      </c>
      <c r="AE1443" s="12" t="s">
        <v>6211</v>
      </c>
      <c r="AF1443" s="12" t="s">
        <v>6210</v>
      </c>
      <c r="AG1443" s="12" t="s">
        <v>6209</v>
      </c>
      <c r="AH1443" s="12"/>
      <c r="AI1443" s="12" t="s">
        <v>6208</v>
      </c>
      <c r="AJ1443" s="12" t="s">
        <v>950</v>
      </c>
      <c r="AK1443" s="12" t="s">
        <v>6207</v>
      </c>
      <c r="AL1443" s="12" t="s">
        <v>6206</v>
      </c>
    </row>
    <row r="1444" spans="1:38" hidden="1" x14ac:dyDescent="0.25">
      <c r="A1444" s="17">
        <v>1018403652</v>
      </c>
      <c r="B1444" s="14">
        <v>110322</v>
      </c>
      <c r="C1444" s="12" t="s">
        <v>6187</v>
      </c>
      <c r="D1444" s="12" t="s">
        <v>6205</v>
      </c>
      <c r="E1444" s="12" t="s">
        <v>1002</v>
      </c>
      <c r="F1444" s="3" t="s">
        <v>933</v>
      </c>
      <c r="G1444" s="12" t="s">
        <v>932</v>
      </c>
      <c r="H1444" s="12" t="s">
        <v>1202</v>
      </c>
      <c r="I1444" s="12" t="s">
        <v>1201</v>
      </c>
      <c r="J1444" s="12" t="s">
        <v>931</v>
      </c>
      <c r="K1444" s="12" t="s">
        <v>930</v>
      </c>
      <c r="L1444" s="12" t="s">
        <v>929</v>
      </c>
      <c r="M1444" s="4">
        <v>24782029</v>
      </c>
      <c r="N1444" s="4">
        <v>0</v>
      </c>
      <c r="O1444" s="4">
        <v>24782029</v>
      </c>
      <c r="P1444" s="4">
        <v>24782029</v>
      </c>
      <c r="Q1444" s="4">
        <v>0</v>
      </c>
      <c r="R1444" s="68">
        <f t="shared" si="22"/>
        <v>0</v>
      </c>
      <c r="S1444" s="3" t="s">
        <v>928</v>
      </c>
      <c r="T1444" s="12" t="s">
        <v>6204</v>
      </c>
      <c r="U1444" s="12" t="s">
        <v>6203</v>
      </c>
      <c r="V1444" s="12" t="s">
        <v>927</v>
      </c>
      <c r="W1444" s="12" t="s">
        <v>926</v>
      </c>
      <c r="X1444" s="12" t="s">
        <v>6202</v>
      </c>
      <c r="Y1444" s="12" t="s">
        <v>925</v>
      </c>
      <c r="Z1444" s="12" t="s">
        <v>1013</v>
      </c>
      <c r="AA1444" s="12" t="s">
        <v>1012</v>
      </c>
      <c r="AB1444" s="12" t="s">
        <v>1283</v>
      </c>
      <c r="AC1444" s="13">
        <v>24622</v>
      </c>
      <c r="AD1444" s="12" t="s">
        <v>3030</v>
      </c>
      <c r="AE1444" s="12"/>
      <c r="AF1444" s="12"/>
      <c r="AG1444" s="12"/>
      <c r="AH1444" s="12"/>
      <c r="AI1444" s="12" t="s">
        <v>6187</v>
      </c>
      <c r="AJ1444" s="12" t="s">
        <v>1083</v>
      </c>
      <c r="AK1444" s="12" t="s">
        <v>1593</v>
      </c>
      <c r="AL1444" s="12" t="s">
        <v>6201</v>
      </c>
    </row>
    <row r="1445" spans="1:38" hidden="1" x14ac:dyDescent="0.25">
      <c r="A1445" s="17">
        <v>1043021238</v>
      </c>
      <c r="B1445" s="14">
        <v>110422</v>
      </c>
      <c r="C1445" s="12" t="s">
        <v>6187</v>
      </c>
      <c r="D1445" s="12" t="s">
        <v>6200</v>
      </c>
      <c r="E1445" s="12" t="s">
        <v>1002</v>
      </c>
      <c r="F1445" s="3" t="s">
        <v>933</v>
      </c>
      <c r="G1445" s="12" t="s">
        <v>932</v>
      </c>
      <c r="H1445" s="12" t="s">
        <v>949</v>
      </c>
      <c r="I1445" s="12" t="s">
        <v>948</v>
      </c>
      <c r="J1445" s="12" t="s">
        <v>931</v>
      </c>
      <c r="K1445" s="12" t="s">
        <v>930</v>
      </c>
      <c r="L1445" s="12" t="s">
        <v>929</v>
      </c>
      <c r="M1445" s="4">
        <v>10471526</v>
      </c>
      <c r="N1445" s="4">
        <v>0</v>
      </c>
      <c r="O1445" s="4">
        <v>10471526</v>
      </c>
      <c r="P1445" s="4">
        <v>10471526</v>
      </c>
      <c r="Q1445" s="4">
        <v>0</v>
      </c>
      <c r="R1445" s="68">
        <f t="shared" si="22"/>
        <v>0</v>
      </c>
      <c r="S1445" s="3" t="s">
        <v>928</v>
      </c>
      <c r="T1445" s="12" t="s">
        <v>6199</v>
      </c>
      <c r="U1445" s="12" t="s">
        <v>6198</v>
      </c>
      <c r="V1445" s="12" t="s">
        <v>927</v>
      </c>
      <c r="W1445" s="12" t="s">
        <v>926</v>
      </c>
      <c r="X1445" s="12" t="s">
        <v>6197</v>
      </c>
      <c r="Y1445" s="12" t="s">
        <v>925</v>
      </c>
      <c r="Z1445" s="12" t="s">
        <v>1015</v>
      </c>
      <c r="AA1445" s="12" t="s">
        <v>1014</v>
      </c>
      <c r="AB1445" s="12" t="s">
        <v>1118</v>
      </c>
      <c r="AC1445" s="13">
        <v>35522</v>
      </c>
      <c r="AD1445" s="12" t="s">
        <v>6196</v>
      </c>
      <c r="AE1445" s="12"/>
      <c r="AF1445" s="12"/>
      <c r="AG1445" s="12"/>
      <c r="AH1445" s="12"/>
      <c r="AI1445" s="12" t="s">
        <v>6187</v>
      </c>
      <c r="AJ1445" s="12" t="s">
        <v>1083</v>
      </c>
      <c r="AK1445" s="12" t="s">
        <v>2298</v>
      </c>
      <c r="AL1445" s="12" t="s">
        <v>6195</v>
      </c>
    </row>
    <row r="1446" spans="1:38" hidden="1" x14ac:dyDescent="0.25">
      <c r="A1446" s="17">
        <v>20971508</v>
      </c>
      <c r="B1446" s="14">
        <v>110622</v>
      </c>
      <c r="C1446" s="12" t="s">
        <v>6187</v>
      </c>
      <c r="D1446" s="12" t="s">
        <v>6194</v>
      </c>
      <c r="E1446" s="12" t="s">
        <v>934</v>
      </c>
      <c r="F1446" s="3" t="s">
        <v>933</v>
      </c>
      <c r="G1446" s="12" t="s">
        <v>932</v>
      </c>
      <c r="H1446" s="12" t="s">
        <v>3249</v>
      </c>
      <c r="I1446" s="12" t="s">
        <v>3248</v>
      </c>
      <c r="J1446" s="12" t="s">
        <v>931</v>
      </c>
      <c r="K1446" s="12" t="s">
        <v>930</v>
      </c>
      <c r="L1446" s="12" t="s">
        <v>929</v>
      </c>
      <c r="M1446" s="4">
        <v>14116184</v>
      </c>
      <c r="N1446" s="4">
        <v>0</v>
      </c>
      <c r="O1446" s="4">
        <v>14116184</v>
      </c>
      <c r="P1446" s="4">
        <v>0</v>
      </c>
      <c r="Q1446" s="4">
        <v>14116184</v>
      </c>
      <c r="R1446" s="68">
        <f t="shared" si="22"/>
        <v>1</v>
      </c>
      <c r="S1446" s="3" t="s">
        <v>928</v>
      </c>
      <c r="T1446" s="12" t="s">
        <v>6193</v>
      </c>
      <c r="U1446" s="12" t="s">
        <v>6192</v>
      </c>
      <c r="V1446" s="12" t="s">
        <v>927</v>
      </c>
      <c r="W1446" s="12" t="s">
        <v>926</v>
      </c>
      <c r="X1446" s="12" t="s">
        <v>6191</v>
      </c>
      <c r="Y1446" s="12" t="s">
        <v>925</v>
      </c>
      <c r="Z1446" s="12" t="s">
        <v>924</v>
      </c>
      <c r="AA1446" s="12" t="s">
        <v>923</v>
      </c>
      <c r="AB1446" s="12" t="s">
        <v>5047</v>
      </c>
      <c r="AC1446" s="13">
        <v>53622</v>
      </c>
      <c r="AD1446" s="12" t="s">
        <v>6190</v>
      </c>
      <c r="AE1446" s="12" t="s">
        <v>6189</v>
      </c>
      <c r="AF1446" s="12" t="s">
        <v>6189</v>
      </c>
      <c r="AG1446" s="12" t="s">
        <v>6188</v>
      </c>
      <c r="AH1446" s="12"/>
      <c r="AI1446" s="12" t="s">
        <v>6187</v>
      </c>
      <c r="AJ1446" s="12" t="s">
        <v>950</v>
      </c>
      <c r="AK1446" s="12" t="s">
        <v>6186</v>
      </c>
      <c r="AL1446" s="12" t="s">
        <v>6185</v>
      </c>
    </row>
    <row r="1447" spans="1:38" hidden="1" x14ac:dyDescent="0.25">
      <c r="A1447" s="17">
        <v>830113831</v>
      </c>
      <c r="B1447" s="14">
        <v>110822</v>
      </c>
      <c r="C1447" s="12" t="s">
        <v>6091</v>
      </c>
      <c r="D1447" s="12" t="s">
        <v>6184</v>
      </c>
      <c r="E1447" s="12" t="s">
        <v>934</v>
      </c>
      <c r="F1447" s="3" t="s">
        <v>933</v>
      </c>
      <c r="G1447" s="12" t="s">
        <v>932</v>
      </c>
      <c r="H1447" s="12" t="s">
        <v>3580</v>
      </c>
      <c r="I1447" s="12" t="s">
        <v>3579</v>
      </c>
      <c r="J1447" s="12" t="s">
        <v>931</v>
      </c>
      <c r="K1447" s="12" t="s">
        <v>930</v>
      </c>
      <c r="L1447" s="12" t="s">
        <v>929</v>
      </c>
      <c r="M1447" s="4">
        <v>6314004</v>
      </c>
      <c r="N1447" s="4">
        <v>0</v>
      </c>
      <c r="O1447" s="4">
        <v>6314004</v>
      </c>
      <c r="P1447" s="4">
        <v>0</v>
      </c>
      <c r="Q1447" s="4">
        <v>6314004</v>
      </c>
      <c r="R1447" s="68">
        <f t="shared" si="22"/>
        <v>1</v>
      </c>
      <c r="S1447" s="3" t="s">
        <v>957</v>
      </c>
      <c r="T1447" s="12" t="s">
        <v>6183</v>
      </c>
      <c r="U1447" s="12" t="s">
        <v>3693</v>
      </c>
      <c r="V1447" s="12" t="s">
        <v>3555</v>
      </c>
      <c r="W1447" s="18"/>
      <c r="X1447" s="18"/>
      <c r="Y1447" s="18"/>
      <c r="Z1447" s="18"/>
      <c r="AA1447" s="18"/>
      <c r="AB1447" s="12" t="s">
        <v>936</v>
      </c>
      <c r="AC1447" s="13">
        <v>522</v>
      </c>
      <c r="AD1447" s="12" t="s">
        <v>6182</v>
      </c>
      <c r="AE1447" s="12" t="s">
        <v>6181</v>
      </c>
      <c r="AF1447" s="12" t="s">
        <v>6181</v>
      </c>
      <c r="AG1447" s="12" t="s">
        <v>6180</v>
      </c>
      <c r="AH1447" s="12"/>
      <c r="AI1447" s="12" t="s">
        <v>6091</v>
      </c>
      <c r="AJ1447" s="12" t="s">
        <v>950</v>
      </c>
      <c r="AK1447" s="12" t="s">
        <v>6090</v>
      </c>
      <c r="AL1447" s="12" t="s">
        <v>6096</v>
      </c>
    </row>
    <row r="1448" spans="1:38" hidden="1" x14ac:dyDescent="0.25">
      <c r="A1448" s="17">
        <v>860011153</v>
      </c>
      <c r="B1448" s="14">
        <v>110922</v>
      </c>
      <c r="C1448" s="12" t="s">
        <v>6091</v>
      </c>
      <c r="D1448" s="12" t="s">
        <v>6179</v>
      </c>
      <c r="E1448" s="12" t="s">
        <v>934</v>
      </c>
      <c r="F1448" s="3" t="s">
        <v>933</v>
      </c>
      <c r="G1448" s="12" t="s">
        <v>932</v>
      </c>
      <c r="H1448" s="12" t="s">
        <v>3687</v>
      </c>
      <c r="I1448" s="12" t="s">
        <v>3686</v>
      </c>
      <c r="J1448" s="12" t="s">
        <v>931</v>
      </c>
      <c r="K1448" s="12" t="s">
        <v>930</v>
      </c>
      <c r="L1448" s="12" t="s">
        <v>929</v>
      </c>
      <c r="M1448" s="4">
        <v>6026900</v>
      </c>
      <c r="N1448" s="4">
        <v>0</v>
      </c>
      <c r="O1448" s="4">
        <v>6026900</v>
      </c>
      <c r="P1448" s="4">
        <v>0</v>
      </c>
      <c r="Q1448" s="4">
        <v>6026900</v>
      </c>
      <c r="R1448" s="68">
        <f t="shared" si="22"/>
        <v>1</v>
      </c>
      <c r="S1448" s="3" t="s">
        <v>957</v>
      </c>
      <c r="T1448" s="12" t="s">
        <v>6178</v>
      </c>
      <c r="U1448" s="12" t="s">
        <v>3556</v>
      </c>
      <c r="V1448" s="12" t="s">
        <v>3555</v>
      </c>
      <c r="W1448" s="18"/>
      <c r="X1448" s="18"/>
      <c r="Y1448" s="18"/>
      <c r="Z1448" s="18"/>
      <c r="AA1448" s="18"/>
      <c r="AB1448" s="12" t="s">
        <v>936</v>
      </c>
      <c r="AC1448" s="13">
        <v>522</v>
      </c>
      <c r="AD1448" s="12" t="s">
        <v>6177</v>
      </c>
      <c r="AE1448" s="12" t="s">
        <v>6176</v>
      </c>
      <c r="AF1448" s="12" t="s">
        <v>6176</v>
      </c>
      <c r="AG1448" s="12" t="s">
        <v>6175</v>
      </c>
      <c r="AH1448" s="12"/>
      <c r="AI1448" s="12" t="s">
        <v>6091</v>
      </c>
      <c r="AJ1448" s="12" t="s">
        <v>950</v>
      </c>
      <c r="AK1448" s="12" t="s">
        <v>6090</v>
      </c>
      <c r="AL1448" s="12" t="s">
        <v>6096</v>
      </c>
    </row>
    <row r="1449" spans="1:38" hidden="1" x14ac:dyDescent="0.25">
      <c r="A1449" s="17">
        <v>900298372</v>
      </c>
      <c r="B1449" s="14">
        <v>111022</v>
      </c>
      <c r="C1449" s="12" t="s">
        <v>6091</v>
      </c>
      <c r="D1449" s="12" t="s">
        <v>6174</v>
      </c>
      <c r="E1449" s="12" t="s">
        <v>934</v>
      </c>
      <c r="F1449" s="3" t="s">
        <v>933</v>
      </c>
      <c r="G1449" s="12" t="s">
        <v>932</v>
      </c>
      <c r="H1449" s="12" t="s">
        <v>3580</v>
      </c>
      <c r="I1449" s="12" t="s">
        <v>3579</v>
      </c>
      <c r="J1449" s="12" t="s">
        <v>931</v>
      </c>
      <c r="K1449" s="12" t="s">
        <v>930</v>
      </c>
      <c r="L1449" s="12" t="s">
        <v>929</v>
      </c>
      <c r="M1449" s="4">
        <v>182240</v>
      </c>
      <c r="N1449" s="4">
        <v>0</v>
      </c>
      <c r="O1449" s="4">
        <v>182240</v>
      </c>
      <c r="P1449" s="4">
        <v>0</v>
      </c>
      <c r="Q1449" s="4">
        <v>182240</v>
      </c>
      <c r="R1449" s="68">
        <f t="shared" si="22"/>
        <v>1</v>
      </c>
      <c r="S1449" s="3" t="s">
        <v>957</v>
      </c>
      <c r="T1449" s="12" t="s">
        <v>6173</v>
      </c>
      <c r="U1449" s="12" t="s">
        <v>3680</v>
      </c>
      <c r="V1449" s="12" t="s">
        <v>3555</v>
      </c>
      <c r="W1449" s="18"/>
      <c r="X1449" s="18"/>
      <c r="Y1449" s="18"/>
      <c r="Z1449" s="18"/>
      <c r="AA1449" s="18"/>
      <c r="AB1449" s="12" t="s">
        <v>936</v>
      </c>
      <c r="AC1449" s="13">
        <v>522</v>
      </c>
      <c r="AD1449" s="12" t="s">
        <v>6172</v>
      </c>
      <c r="AE1449" s="12" t="s">
        <v>6171</v>
      </c>
      <c r="AF1449" s="12" t="s">
        <v>6171</v>
      </c>
      <c r="AG1449" s="12" t="s">
        <v>6170</v>
      </c>
      <c r="AH1449" s="12"/>
      <c r="AI1449" s="12" t="s">
        <v>6091</v>
      </c>
      <c r="AJ1449" s="12" t="s">
        <v>950</v>
      </c>
      <c r="AK1449" s="12" t="s">
        <v>6090</v>
      </c>
      <c r="AL1449" s="12" t="s">
        <v>6096</v>
      </c>
    </row>
    <row r="1450" spans="1:38" hidden="1" x14ac:dyDescent="0.25">
      <c r="A1450" s="17">
        <v>800227940</v>
      </c>
      <c r="B1450" s="14">
        <v>111122</v>
      </c>
      <c r="C1450" s="12" t="s">
        <v>6091</v>
      </c>
      <c r="D1450" s="12" t="s">
        <v>6169</v>
      </c>
      <c r="E1450" s="12" t="s">
        <v>934</v>
      </c>
      <c r="F1450" s="3" t="s">
        <v>933</v>
      </c>
      <c r="G1450" s="12" t="s">
        <v>932</v>
      </c>
      <c r="H1450" s="12" t="s">
        <v>3588</v>
      </c>
      <c r="I1450" s="12" t="s">
        <v>3587</v>
      </c>
      <c r="J1450" s="12" t="s">
        <v>931</v>
      </c>
      <c r="K1450" s="12" t="s">
        <v>930</v>
      </c>
      <c r="L1450" s="12" t="s">
        <v>929</v>
      </c>
      <c r="M1450" s="4">
        <v>15221025</v>
      </c>
      <c r="N1450" s="4">
        <v>0</v>
      </c>
      <c r="O1450" s="4">
        <v>15221025</v>
      </c>
      <c r="P1450" s="4">
        <v>0</v>
      </c>
      <c r="Q1450" s="4">
        <v>15221025</v>
      </c>
      <c r="R1450" s="68">
        <f t="shared" si="22"/>
        <v>1</v>
      </c>
      <c r="S1450" s="3" t="s">
        <v>957</v>
      </c>
      <c r="T1450" s="12" t="s">
        <v>6168</v>
      </c>
      <c r="U1450" s="12" t="s">
        <v>3676</v>
      </c>
      <c r="V1450" s="12" t="s">
        <v>3555</v>
      </c>
      <c r="W1450" s="18"/>
      <c r="X1450" s="18"/>
      <c r="Y1450" s="18"/>
      <c r="Z1450" s="18"/>
      <c r="AA1450" s="18"/>
      <c r="AB1450" s="12" t="s">
        <v>936</v>
      </c>
      <c r="AC1450" s="13">
        <v>522</v>
      </c>
      <c r="AD1450" s="12" t="s">
        <v>6167</v>
      </c>
      <c r="AE1450" s="12" t="s">
        <v>6166</v>
      </c>
      <c r="AF1450" s="12" t="s">
        <v>6166</v>
      </c>
      <c r="AG1450" s="12" t="s">
        <v>6165</v>
      </c>
      <c r="AH1450" s="12"/>
      <c r="AI1450" s="12" t="s">
        <v>6091</v>
      </c>
      <c r="AJ1450" s="12" t="s">
        <v>950</v>
      </c>
      <c r="AK1450" s="12" t="s">
        <v>6090</v>
      </c>
      <c r="AL1450" s="12" t="s">
        <v>6096</v>
      </c>
    </row>
    <row r="1451" spans="1:38" hidden="1" x14ac:dyDescent="0.25">
      <c r="A1451" s="17">
        <v>900336004</v>
      </c>
      <c r="B1451" s="14">
        <v>111222</v>
      </c>
      <c r="C1451" s="12" t="s">
        <v>6091</v>
      </c>
      <c r="D1451" s="12" t="s">
        <v>6164</v>
      </c>
      <c r="E1451" s="12" t="s">
        <v>934</v>
      </c>
      <c r="F1451" s="3" t="s">
        <v>933</v>
      </c>
      <c r="G1451" s="12" t="s">
        <v>932</v>
      </c>
      <c r="H1451" s="12" t="s">
        <v>3588</v>
      </c>
      <c r="I1451" s="12" t="s">
        <v>3587</v>
      </c>
      <c r="J1451" s="12" t="s">
        <v>931</v>
      </c>
      <c r="K1451" s="12" t="s">
        <v>930</v>
      </c>
      <c r="L1451" s="12" t="s">
        <v>929</v>
      </c>
      <c r="M1451" s="4">
        <v>70347225</v>
      </c>
      <c r="N1451" s="4">
        <v>0</v>
      </c>
      <c r="O1451" s="4">
        <v>70347225</v>
      </c>
      <c r="P1451" s="4">
        <v>0</v>
      </c>
      <c r="Q1451" s="4">
        <v>70347225</v>
      </c>
      <c r="R1451" s="68">
        <f t="shared" si="22"/>
        <v>1</v>
      </c>
      <c r="S1451" s="3" t="s">
        <v>957</v>
      </c>
      <c r="T1451" s="12" t="s">
        <v>6163</v>
      </c>
      <c r="U1451" s="12" t="s">
        <v>3670</v>
      </c>
      <c r="V1451" s="12" t="s">
        <v>3555</v>
      </c>
      <c r="W1451" s="18"/>
      <c r="X1451" s="18"/>
      <c r="Y1451" s="18"/>
      <c r="Z1451" s="18"/>
      <c r="AA1451" s="18"/>
      <c r="AB1451" s="12" t="s">
        <v>936</v>
      </c>
      <c r="AC1451" s="13">
        <v>522</v>
      </c>
      <c r="AD1451" s="12" t="s">
        <v>6162</v>
      </c>
      <c r="AE1451" s="12" t="s">
        <v>6161</v>
      </c>
      <c r="AF1451" s="12" t="s">
        <v>6161</v>
      </c>
      <c r="AG1451" s="12" t="s">
        <v>6160</v>
      </c>
      <c r="AH1451" s="12"/>
      <c r="AI1451" s="12" t="s">
        <v>6091</v>
      </c>
      <c r="AJ1451" s="12" t="s">
        <v>950</v>
      </c>
      <c r="AK1451" s="12" t="s">
        <v>6090</v>
      </c>
      <c r="AL1451" s="12" t="s">
        <v>6159</v>
      </c>
    </row>
    <row r="1452" spans="1:38" hidden="1" x14ac:dyDescent="0.25">
      <c r="A1452" s="17">
        <v>860066942</v>
      </c>
      <c r="B1452" s="14">
        <v>111322</v>
      </c>
      <c r="C1452" s="12" t="s">
        <v>6091</v>
      </c>
      <c r="D1452" s="12" t="s">
        <v>6158</v>
      </c>
      <c r="E1452" s="12" t="s">
        <v>934</v>
      </c>
      <c r="F1452" s="3" t="s">
        <v>933</v>
      </c>
      <c r="G1452" s="12" t="s">
        <v>932</v>
      </c>
      <c r="H1452" s="12" t="s">
        <v>3580</v>
      </c>
      <c r="I1452" s="12" t="s">
        <v>3579</v>
      </c>
      <c r="J1452" s="12" t="s">
        <v>931</v>
      </c>
      <c r="K1452" s="12" t="s">
        <v>930</v>
      </c>
      <c r="L1452" s="12" t="s">
        <v>929</v>
      </c>
      <c r="M1452" s="4">
        <v>25782744</v>
      </c>
      <c r="N1452" s="4">
        <v>0</v>
      </c>
      <c r="O1452" s="4">
        <v>25782744</v>
      </c>
      <c r="P1452" s="4">
        <v>0</v>
      </c>
      <c r="Q1452" s="4">
        <v>25782744</v>
      </c>
      <c r="R1452" s="68">
        <f t="shared" si="22"/>
        <v>1</v>
      </c>
      <c r="S1452" s="3" t="s">
        <v>957</v>
      </c>
      <c r="T1452" s="12" t="s">
        <v>6133</v>
      </c>
      <c r="U1452" s="12" t="s">
        <v>3639</v>
      </c>
      <c r="V1452" s="12" t="s">
        <v>3555</v>
      </c>
      <c r="W1452" s="18"/>
      <c r="X1452" s="18"/>
      <c r="Y1452" s="18"/>
      <c r="Z1452" s="18"/>
      <c r="AA1452" s="18"/>
      <c r="AB1452" s="12" t="s">
        <v>936</v>
      </c>
      <c r="AC1452" s="13">
        <v>522</v>
      </c>
      <c r="AD1452" s="12" t="s">
        <v>6157</v>
      </c>
      <c r="AE1452" s="12" t="s">
        <v>6156</v>
      </c>
      <c r="AF1452" s="12" t="s">
        <v>6156</v>
      </c>
      <c r="AG1452" s="12" t="s">
        <v>6155</v>
      </c>
      <c r="AH1452" s="12"/>
      <c r="AI1452" s="12" t="s">
        <v>6091</v>
      </c>
      <c r="AJ1452" s="12" t="s">
        <v>950</v>
      </c>
      <c r="AK1452" s="12" t="s">
        <v>6090</v>
      </c>
      <c r="AL1452" s="12" t="s">
        <v>6096</v>
      </c>
    </row>
    <row r="1453" spans="1:38" hidden="1" x14ac:dyDescent="0.25">
      <c r="A1453" s="17">
        <v>800088702</v>
      </c>
      <c r="B1453" s="14">
        <v>111422</v>
      </c>
      <c r="C1453" s="12" t="s">
        <v>6091</v>
      </c>
      <c r="D1453" s="12" t="s">
        <v>6154</v>
      </c>
      <c r="E1453" s="12" t="s">
        <v>934</v>
      </c>
      <c r="F1453" s="3" t="s">
        <v>933</v>
      </c>
      <c r="G1453" s="12" t="s">
        <v>932</v>
      </c>
      <c r="H1453" s="12" t="s">
        <v>3580</v>
      </c>
      <c r="I1453" s="12" t="s">
        <v>3579</v>
      </c>
      <c r="J1453" s="12" t="s">
        <v>931</v>
      </c>
      <c r="K1453" s="12" t="s">
        <v>930</v>
      </c>
      <c r="L1453" s="12" t="s">
        <v>929</v>
      </c>
      <c r="M1453" s="4">
        <v>11012940</v>
      </c>
      <c r="N1453" s="4">
        <v>0</v>
      </c>
      <c r="O1453" s="4">
        <v>11012940</v>
      </c>
      <c r="P1453" s="4">
        <v>0</v>
      </c>
      <c r="Q1453" s="4">
        <v>11012940</v>
      </c>
      <c r="R1453" s="68">
        <f t="shared" si="22"/>
        <v>1</v>
      </c>
      <c r="S1453" s="3" t="s">
        <v>957</v>
      </c>
      <c r="T1453" s="12" t="s">
        <v>6153</v>
      </c>
      <c r="U1453" s="12" t="s">
        <v>3578</v>
      </c>
      <c r="V1453" s="12" t="s">
        <v>3555</v>
      </c>
      <c r="W1453" s="18"/>
      <c r="X1453" s="18"/>
      <c r="Y1453" s="18"/>
      <c r="Z1453" s="18"/>
      <c r="AA1453" s="18"/>
      <c r="AB1453" s="12" t="s">
        <v>936</v>
      </c>
      <c r="AC1453" s="13">
        <v>522</v>
      </c>
      <c r="AD1453" s="12" t="s">
        <v>6152</v>
      </c>
      <c r="AE1453" s="12" t="s">
        <v>6151</v>
      </c>
      <c r="AF1453" s="12" t="s">
        <v>6151</v>
      </c>
      <c r="AG1453" s="12" t="s">
        <v>6150</v>
      </c>
      <c r="AH1453" s="12"/>
      <c r="AI1453" s="12" t="s">
        <v>6091</v>
      </c>
      <c r="AJ1453" s="12" t="s">
        <v>950</v>
      </c>
      <c r="AK1453" s="12" t="s">
        <v>6090</v>
      </c>
      <c r="AL1453" s="12" t="s">
        <v>6096</v>
      </c>
    </row>
    <row r="1454" spans="1:38" hidden="1" x14ac:dyDescent="0.25">
      <c r="A1454" s="17">
        <v>830003564</v>
      </c>
      <c r="B1454" s="14">
        <v>111522</v>
      </c>
      <c r="C1454" s="12" t="s">
        <v>6091</v>
      </c>
      <c r="D1454" s="12" t="s">
        <v>6149</v>
      </c>
      <c r="E1454" s="12" t="s">
        <v>934</v>
      </c>
      <c r="F1454" s="3" t="s">
        <v>933</v>
      </c>
      <c r="G1454" s="12" t="s">
        <v>932</v>
      </c>
      <c r="H1454" s="12" t="s">
        <v>3580</v>
      </c>
      <c r="I1454" s="12" t="s">
        <v>3579</v>
      </c>
      <c r="J1454" s="12" t="s">
        <v>931</v>
      </c>
      <c r="K1454" s="12" t="s">
        <v>930</v>
      </c>
      <c r="L1454" s="12" t="s">
        <v>929</v>
      </c>
      <c r="M1454" s="4">
        <v>9882712</v>
      </c>
      <c r="N1454" s="4">
        <v>0</v>
      </c>
      <c r="O1454" s="4">
        <v>9882712</v>
      </c>
      <c r="P1454" s="4">
        <v>0</v>
      </c>
      <c r="Q1454" s="4">
        <v>9882712</v>
      </c>
      <c r="R1454" s="68">
        <f t="shared" si="22"/>
        <v>1</v>
      </c>
      <c r="S1454" s="3" t="s">
        <v>957</v>
      </c>
      <c r="T1454" s="12" t="s">
        <v>6148</v>
      </c>
      <c r="U1454" s="12" t="s">
        <v>3659</v>
      </c>
      <c r="V1454" s="12" t="s">
        <v>3555</v>
      </c>
      <c r="W1454" s="18"/>
      <c r="X1454" s="18"/>
      <c r="Y1454" s="18"/>
      <c r="Z1454" s="18"/>
      <c r="AA1454" s="18"/>
      <c r="AB1454" s="12" t="s">
        <v>936</v>
      </c>
      <c r="AC1454" s="13">
        <v>522</v>
      </c>
      <c r="AD1454" s="12" t="s">
        <v>6147</v>
      </c>
      <c r="AE1454" s="12" t="s">
        <v>6146</v>
      </c>
      <c r="AF1454" s="12" t="s">
        <v>6146</v>
      </c>
      <c r="AG1454" s="12" t="s">
        <v>6145</v>
      </c>
      <c r="AH1454" s="12"/>
      <c r="AI1454" s="12" t="s">
        <v>6091</v>
      </c>
      <c r="AJ1454" s="12" t="s">
        <v>950</v>
      </c>
      <c r="AK1454" s="12" t="s">
        <v>6090</v>
      </c>
      <c r="AL1454" s="12" t="s">
        <v>6096</v>
      </c>
    </row>
    <row r="1455" spans="1:38" hidden="1" x14ac:dyDescent="0.25">
      <c r="A1455" s="17">
        <v>901037916</v>
      </c>
      <c r="B1455" s="14">
        <v>111622</v>
      </c>
      <c r="C1455" s="12" t="s">
        <v>6091</v>
      </c>
      <c r="D1455" s="12" t="s">
        <v>6144</v>
      </c>
      <c r="E1455" s="12" t="s">
        <v>934</v>
      </c>
      <c r="F1455" s="3" t="s">
        <v>933</v>
      </c>
      <c r="G1455" s="12" t="s">
        <v>932</v>
      </c>
      <c r="H1455" s="12" t="s">
        <v>3580</v>
      </c>
      <c r="I1455" s="12" t="s">
        <v>3579</v>
      </c>
      <c r="J1455" s="12" t="s">
        <v>931</v>
      </c>
      <c r="K1455" s="12" t="s">
        <v>930</v>
      </c>
      <c r="L1455" s="12" t="s">
        <v>929</v>
      </c>
      <c r="M1455" s="4">
        <v>240244</v>
      </c>
      <c r="N1455" s="4">
        <v>0</v>
      </c>
      <c r="O1455" s="4">
        <v>240244</v>
      </c>
      <c r="P1455" s="4">
        <v>0</v>
      </c>
      <c r="Q1455" s="4">
        <v>240244</v>
      </c>
      <c r="R1455" s="68">
        <f t="shared" si="22"/>
        <v>1</v>
      </c>
      <c r="S1455" s="3" t="s">
        <v>957</v>
      </c>
      <c r="T1455" s="12" t="s">
        <v>6143</v>
      </c>
      <c r="U1455" s="12" t="s">
        <v>3654</v>
      </c>
      <c r="V1455" s="12" t="s">
        <v>3555</v>
      </c>
      <c r="W1455" s="18"/>
      <c r="X1455" s="18"/>
      <c r="Y1455" s="18"/>
      <c r="Z1455" s="18"/>
      <c r="AA1455" s="18"/>
      <c r="AB1455" s="12" t="s">
        <v>936</v>
      </c>
      <c r="AC1455" s="13">
        <v>522</v>
      </c>
      <c r="AD1455" s="12" t="s">
        <v>6142</v>
      </c>
      <c r="AE1455" s="12" t="s">
        <v>6141</v>
      </c>
      <c r="AF1455" s="12" t="s">
        <v>6141</v>
      </c>
      <c r="AG1455" s="12" t="s">
        <v>6140</v>
      </c>
      <c r="AH1455" s="12"/>
      <c r="AI1455" s="12" t="s">
        <v>6091</v>
      </c>
      <c r="AJ1455" s="12" t="s">
        <v>950</v>
      </c>
      <c r="AK1455" s="12" t="s">
        <v>6090</v>
      </c>
      <c r="AL1455" s="12" t="s">
        <v>6096</v>
      </c>
    </row>
    <row r="1456" spans="1:38" hidden="1" x14ac:dyDescent="0.25">
      <c r="A1456" s="17">
        <v>900156264</v>
      </c>
      <c r="B1456" s="14">
        <v>111722</v>
      </c>
      <c r="C1456" s="12" t="s">
        <v>6091</v>
      </c>
      <c r="D1456" s="12" t="s">
        <v>6139</v>
      </c>
      <c r="E1456" s="12" t="s">
        <v>934</v>
      </c>
      <c r="F1456" s="3" t="s">
        <v>933</v>
      </c>
      <c r="G1456" s="12" t="s">
        <v>932</v>
      </c>
      <c r="H1456" s="12" t="s">
        <v>3580</v>
      </c>
      <c r="I1456" s="12" t="s">
        <v>3579</v>
      </c>
      <c r="J1456" s="12" t="s">
        <v>931</v>
      </c>
      <c r="K1456" s="12" t="s">
        <v>930</v>
      </c>
      <c r="L1456" s="12" t="s">
        <v>929</v>
      </c>
      <c r="M1456" s="4">
        <v>2608004</v>
      </c>
      <c r="N1456" s="4">
        <v>0</v>
      </c>
      <c r="O1456" s="4">
        <v>2608004</v>
      </c>
      <c r="P1456" s="4">
        <v>0</v>
      </c>
      <c r="Q1456" s="4">
        <v>2608004</v>
      </c>
      <c r="R1456" s="68">
        <f t="shared" si="22"/>
        <v>1</v>
      </c>
      <c r="S1456" s="3" t="s">
        <v>957</v>
      </c>
      <c r="T1456" s="12" t="s">
        <v>6138</v>
      </c>
      <c r="U1456" s="12" t="s">
        <v>3648</v>
      </c>
      <c r="V1456" s="12" t="s">
        <v>3555</v>
      </c>
      <c r="W1456" s="18"/>
      <c r="X1456" s="18"/>
      <c r="Y1456" s="18"/>
      <c r="Z1456" s="18"/>
      <c r="AA1456" s="18"/>
      <c r="AB1456" s="12" t="s">
        <v>936</v>
      </c>
      <c r="AC1456" s="13">
        <v>522</v>
      </c>
      <c r="AD1456" s="12" t="s">
        <v>6137</v>
      </c>
      <c r="AE1456" s="12" t="s">
        <v>6136</v>
      </c>
      <c r="AF1456" s="12" t="s">
        <v>6136</v>
      </c>
      <c r="AG1456" s="12" t="s">
        <v>6135</v>
      </c>
      <c r="AH1456" s="12"/>
      <c r="AI1456" s="12" t="s">
        <v>6091</v>
      </c>
      <c r="AJ1456" s="12" t="s">
        <v>950</v>
      </c>
      <c r="AK1456" s="12" t="s">
        <v>6090</v>
      </c>
      <c r="AL1456" s="12" t="s">
        <v>6096</v>
      </c>
    </row>
    <row r="1457" spans="1:38" hidden="1" x14ac:dyDescent="0.25">
      <c r="A1457" s="17">
        <v>860066942</v>
      </c>
      <c r="B1457" s="14">
        <v>111822</v>
      </c>
      <c r="C1457" s="12" t="s">
        <v>6091</v>
      </c>
      <c r="D1457" s="12" t="s">
        <v>6134</v>
      </c>
      <c r="E1457" s="12" t="s">
        <v>934</v>
      </c>
      <c r="F1457" s="3" t="s">
        <v>933</v>
      </c>
      <c r="G1457" s="12" t="s">
        <v>932</v>
      </c>
      <c r="H1457" s="12" t="s">
        <v>3641</v>
      </c>
      <c r="I1457" s="12" t="s">
        <v>3640</v>
      </c>
      <c r="J1457" s="12" t="s">
        <v>931</v>
      </c>
      <c r="K1457" s="12" t="s">
        <v>930</v>
      </c>
      <c r="L1457" s="12" t="s">
        <v>929</v>
      </c>
      <c r="M1457" s="4">
        <v>45431800</v>
      </c>
      <c r="N1457" s="4">
        <v>0</v>
      </c>
      <c r="O1457" s="4">
        <v>45431800</v>
      </c>
      <c r="P1457" s="4">
        <v>0</v>
      </c>
      <c r="Q1457" s="4">
        <v>45431800</v>
      </c>
      <c r="R1457" s="68">
        <f t="shared" si="22"/>
        <v>1</v>
      </c>
      <c r="S1457" s="3" t="s">
        <v>957</v>
      </c>
      <c r="T1457" s="12" t="s">
        <v>6133</v>
      </c>
      <c r="U1457" s="12" t="s">
        <v>3639</v>
      </c>
      <c r="V1457" s="12" t="s">
        <v>3555</v>
      </c>
      <c r="W1457" s="18"/>
      <c r="X1457" s="18"/>
      <c r="Y1457" s="18"/>
      <c r="Z1457" s="18"/>
      <c r="AA1457" s="18"/>
      <c r="AB1457" s="12" t="s">
        <v>936</v>
      </c>
      <c r="AC1457" s="13">
        <v>522</v>
      </c>
      <c r="AD1457" s="12" t="s">
        <v>6132</v>
      </c>
      <c r="AE1457" s="12" t="s">
        <v>6131</v>
      </c>
      <c r="AF1457" s="12" t="s">
        <v>6131</v>
      </c>
      <c r="AG1457" s="12" t="s">
        <v>6130</v>
      </c>
      <c r="AH1457" s="12"/>
      <c r="AI1457" s="12" t="s">
        <v>6091</v>
      </c>
      <c r="AJ1457" s="12" t="s">
        <v>950</v>
      </c>
      <c r="AK1457" s="12" t="s">
        <v>6090</v>
      </c>
      <c r="AL1457" s="12" t="s">
        <v>6096</v>
      </c>
    </row>
    <row r="1458" spans="1:38" hidden="1" x14ac:dyDescent="0.25">
      <c r="A1458" s="17">
        <v>899999034</v>
      </c>
      <c r="B1458" s="14">
        <v>111922</v>
      </c>
      <c r="C1458" s="12" t="s">
        <v>6091</v>
      </c>
      <c r="D1458" s="12" t="s">
        <v>6129</v>
      </c>
      <c r="E1458" s="12" t="s">
        <v>934</v>
      </c>
      <c r="F1458" s="3" t="s">
        <v>933</v>
      </c>
      <c r="G1458" s="12" t="s">
        <v>932</v>
      </c>
      <c r="H1458" s="12" t="s">
        <v>3634</v>
      </c>
      <c r="I1458" s="12" t="s">
        <v>3633</v>
      </c>
      <c r="J1458" s="12" t="s">
        <v>931</v>
      </c>
      <c r="K1458" s="12" t="s">
        <v>930</v>
      </c>
      <c r="L1458" s="12" t="s">
        <v>929</v>
      </c>
      <c r="M1458" s="4">
        <v>22722500</v>
      </c>
      <c r="N1458" s="4">
        <v>0</v>
      </c>
      <c r="O1458" s="4">
        <v>22722500</v>
      </c>
      <c r="P1458" s="4">
        <v>0</v>
      </c>
      <c r="Q1458" s="4">
        <v>22722500</v>
      </c>
      <c r="R1458" s="68">
        <f t="shared" si="22"/>
        <v>1</v>
      </c>
      <c r="S1458" s="3" t="s">
        <v>957</v>
      </c>
      <c r="T1458" s="12" t="s">
        <v>6128</v>
      </c>
      <c r="U1458" s="12" t="s">
        <v>3632</v>
      </c>
      <c r="V1458" s="12" t="s">
        <v>3555</v>
      </c>
      <c r="W1458" s="18"/>
      <c r="X1458" s="18"/>
      <c r="Y1458" s="18"/>
      <c r="Z1458" s="18"/>
      <c r="AA1458" s="18"/>
      <c r="AB1458" s="12" t="s">
        <v>936</v>
      </c>
      <c r="AC1458" s="13">
        <v>522</v>
      </c>
      <c r="AD1458" s="12" t="s">
        <v>6127</v>
      </c>
      <c r="AE1458" s="12" t="s">
        <v>6126</v>
      </c>
      <c r="AF1458" s="12" t="s">
        <v>6126</v>
      </c>
      <c r="AG1458" s="12" t="s">
        <v>6125</v>
      </c>
      <c r="AH1458" s="12"/>
      <c r="AI1458" s="12" t="s">
        <v>6091</v>
      </c>
      <c r="AJ1458" s="12" t="s">
        <v>950</v>
      </c>
      <c r="AK1458" s="12" t="s">
        <v>6090</v>
      </c>
      <c r="AL1458" s="12" t="s">
        <v>6096</v>
      </c>
    </row>
    <row r="1459" spans="1:38" hidden="1" x14ac:dyDescent="0.25">
      <c r="A1459" s="17">
        <v>899999239</v>
      </c>
      <c r="B1459" s="14">
        <v>112022</v>
      </c>
      <c r="C1459" s="12" t="s">
        <v>6091</v>
      </c>
      <c r="D1459" s="12" t="s">
        <v>6124</v>
      </c>
      <c r="E1459" s="12" t="s">
        <v>934</v>
      </c>
      <c r="F1459" s="3" t="s">
        <v>933</v>
      </c>
      <c r="G1459" s="12" t="s">
        <v>932</v>
      </c>
      <c r="H1459" s="12" t="s">
        <v>3626</v>
      </c>
      <c r="I1459" s="12" t="s">
        <v>3625</v>
      </c>
      <c r="J1459" s="12" t="s">
        <v>931</v>
      </c>
      <c r="K1459" s="12" t="s">
        <v>930</v>
      </c>
      <c r="L1459" s="12" t="s">
        <v>929</v>
      </c>
      <c r="M1459" s="4">
        <v>34077400</v>
      </c>
      <c r="N1459" s="4">
        <v>0</v>
      </c>
      <c r="O1459" s="4">
        <v>34077400</v>
      </c>
      <c r="P1459" s="4">
        <v>0</v>
      </c>
      <c r="Q1459" s="4">
        <v>34077400</v>
      </c>
      <c r="R1459" s="68">
        <f t="shared" si="22"/>
        <v>1</v>
      </c>
      <c r="S1459" s="3" t="s">
        <v>957</v>
      </c>
      <c r="T1459" s="12" t="s">
        <v>6123</v>
      </c>
      <c r="U1459" s="12" t="s">
        <v>3624</v>
      </c>
      <c r="V1459" s="12" t="s">
        <v>3555</v>
      </c>
      <c r="W1459" s="18"/>
      <c r="X1459" s="18"/>
      <c r="Y1459" s="18"/>
      <c r="Z1459" s="18"/>
      <c r="AA1459" s="18"/>
      <c r="AB1459" s="12" t="s">
        <v>936</v>
      </c>
      <c r="AC1459" s="13">
        <v>522</v>
      </c>
      <c r="AD1459" s="12" t="s">
        <v>6122</v>
      </c>
      <c r="AE1459" s="12" t="s">
        <v>6121</v>
      </c>
      <c r="AF1459" s="12" t="s">
        <v>6121</v>
      </c>
      <c r="AG1459" s="12" t="s">
        <v>6120</v>
      </c>
      <c r="AH1459" s="12"/>
      <c r="AI1459" s="12" t="s">
        <v>6091</v>
      </c>
      <c r="AJ1459" s="12" t="s">
        <v>950</v>
      </c>
      <c r="AK1459" s="12" t="s">
        <v>6090</v>
      </c>
      <c r="AL1459" s="12" t="s">
        <v>6096</v>
      </c>
    </row>
    <row r="1460" spans="1:38" hidden="1" x14ac:dyDescent="0.25">
      <c r="A1460" s="17">
        <v>800224808</v>
      </c>
      <c r="B1460" s="14">
        <v>112122</v>
      </c>
      <c r="C1460" s="12" t="s">
        <v>6091</v>
      </c>
      <c r="D1460" s="12" t="s">
        <v>6119</v>
      </c>
      <c r="E1460" s="12" t="s">
        <v>934</v>
      </c>
      <c r="F1460" s="3" t="s">
        <v>933</v>
      </c>
      <c r="G1460" s="12" t="s">
        <v>932</v>
      </c>
      <c r="H1460" s="12" t="s">
        <v>3588</v>
      </c>
      <c r="I1460" s="12" t="s">
        <v>3587</v>
      </c>
      <c r="J1460" s="12" t="s">
        <v>931</v>
      </c>
      <c r="K1460" s="12" t="s">
        <v>930</v>
      </c>
      <c r="L1460" s="12" t="s">
        <v>929</v>
      </c>
      <c r="M1460" s="4">
        <v>29371650</v>
      </c>
      <c r="N1460" s="4">
        <v>0</v>
      </c>
      <c r="O1460" s="4">
        <v>29371650</v>
      </c>
      <c r="P1460" s="4">
        <v>0</v>
      </c>
      <c r="Q1460" s="4">
        <v>29371650</v>
      </c>
      <c r="R1460" s="68">
        <f t="shared" si="22"/>
        <v>1</v>
      </c>
      <c r="S1460" s="3" t="s">
        <v>957</v>
      </c>
      <c r="T1460" s="12" t="s">
        <v>6118</v>
      </c>
      <c r="U1460" s="12" t="s">
        <v>3619</v>
      </c>
      <c r="V1460" s="12" t="s">
        <v>3555</v>
      </c>
      <c r="W1460" s="18"/>
      <c r="X1460" s="18"/>
      <c r="Y1460" s="18"/>
      <c r="Z1460" s="18"/>
      <c r="AA1460" s="18"/>
      <c r="AB1460" s="12" t="s">
        <v>936</v>
      </c>
      <c r="AC1460" s="13">
        <v>522</v>
      </c>
      <c r="AD1460" s="12" t="s">
        <v>6117</v>
      </c>
      <c r="AE1460" s="12" t="s">
        <v>6116</v>
      </c>
      <c r="AF1460" s="12" t="s">
        <v>6116</v>
      </c>
      <c r="AG1460" s="12" t="s">
        <v>6115</v>
      </c>
      <c r="AH1460" s="12"/>
      <c r="AI1460" s="12" t="s">
        <v>6091</v>
      </c>
      <c r="AJ1460" s="12" t="s">
        <v>950</v>
      </c>
      <c r="AK1460" s="12" t="s">
        <v>6090</v>
      </c>
      <c r="AL1460" s="12" t="s">
        <v>6096</v>
      </c>
    </row>
    <row r="1461" spans="1:38" hidden="1" x14ac:dyDescent="0.25">
      <c r="A1461" s="17">
        <v>800229739</v>
      </c>
      <c r="B1461" s="14">
        <v>112222</v>
      </c>
      <c r="C1461" s="12" t="s">
        <v>6091</v>
      </c>
      <c r="D1461" s="12" t="s">
        <v>6114</v>
      </c>
      <c r="E1461" s="12" t="s">
        <v>934</v>
      </c>
      <c r="F1461" s="3" t="s">
        <v>933</v>
      </c>
      <c r="G1461" s="12" t="s">
        <v>932</v>
      </c>
      <c r="H1461" s="12" t="s">
        <v>3588</v>
      </c>
      <c r="I1461" s="12" t="s">
        <v>3587</v>
      </c>
      <c r="J1461" s="12" t="s">
        <v>931</v>
      </c>
      <c r="K1461" s="12" t="s">
        <v>930</v>
      </c>
      <c r="L1461" s="12" t="s">
        <v>929</v>
      </c>
      <c r="M1461" s="4">
        <v>13203225</v>
      </c>
      <c r="N1461" s="4">
        <v>0</v>
      </c>
      <c r="O1461" s="4">
        <v>13203225</v>
      </c>
      <c r="P1461" s="4">
        <v>0</v>
      </c>
      <c r="Q1461" s="4">
        <v>13203225</v>
      </c>
      <c r="R1461" s="68">
        <f t="shared" si="22"/>
        <v>1</v>
      </c>
      <c r="S1461" s="3" t="s">
        <v>957</v>
      </c>
      <c r="T1461" s="12" t="s">
        <v>6113</v>
      </c>
      <c r="U1461" s="12" t="s">
        <v>3613</v>
      </c>
      <c r="V1461" s="12" t="s">
        <v>3555</v>
      </c>
      <c r="W1461" s="18"/>
      <c r="X1461" s="18"/>
      <c r="Y1461" s="18"/>
      <c r="Z1461" s="18"/>
      <c r="AA1461" s="18"/>
      <c r="AB1461" s="12" t="s">
        <v>936</v>
      </c>
      <c r="AC1461" s="13">
        <v>522</v>
      </c>
      <c r="AD1461" s="12" t="s">
        <v>5070</v>
      </c>
      <c r="AE1461" s="12" t="s">
        <v>6112</v>
      </c>
      <c r="AF1461" s="12" t="s">
        <v>6112</v>
      </c>
      <c r="AG1461" s="12" t="s">
        <v>6111</v>
      </c>
      <c r="AH1461" s="12"/>
      <c r="AI1461" s="12" t="s">
        <v>6091</v>
      </c>
      <c r="AJ1461" s="12" t="s">
        <v>950</v>
      </c>
      <c r="AK1461" s="12" t="s">
        <v>6090</v>
      </c>
      <c r="AL1461" s="12" t="s">
        <v>6096</v>
      </c>
    </row>
    <row r="1462" spans="1:38" hidden="1" x14ac:dyDescent="0.25">
      <c r="A1462" s="17">
        <v>800130907</v>
      </c>
      <c r="B1462" s="14">
        <v>112322</v>
      </c>
      <c r="C1462" s="12" t="s">
        <v>6091</v>
      </c>
      <c r="D1462" s="12" t="s">
        <v>6110</v>
      </c>
      <c r="E1462" s="12" t="s">
        <v>934</v>
      </c>
      <c r="F1462" s="3" t="s">
        <v>933</v>
      </c>
      <c r="G1462" s="12" t="s">
        <v>932</v>
      </c>
      <c r="H1462" s="12" t="s">
        <v>3580</v>
      </c>
      <c r="I1462" s="12" t="s">
        <v>3579</v>
      </c>
      <c r="J1462" s="12" t="s">
        <v>931</v>
      </c>
      <c r="K1462" s="12" t="s">
        <v>930</v>
      </c>
      <c r="L1462" s="12" t="s">
        <v>929</v>
      </c>
      <c r="M1462" s="4">
        <v>6626804</v>
      </c>
      <c r="N1462" s="4">
        <v>0</v>
      </c>
      <c r="O1462" s="4">
        <v>6626804</v>
      </c>
      <c r="P1462" s="4">
        <v>0</v>
      </c>
      <c r="Q1462" s="4">
        <v>6626804</v>
      </c>
      <c r="R1462" s="68">
        <f t="shared" si="22"/>
        <v>1</v>
      </c>
      <c r="S1462" s="3" t="s">
        <v>957</v>
      </c>
      <c r="T1462" s="12" t="s">
        <v>6109</v>
      </c>
      <c r="U1462" s="12" t="s">
        <v>3600</v>
      </c>
      <c r="V1462" s="12" t="s">
        <v>3555</v>
      </c>
      <c r="W1462" s="18"/>
      <c r="X1462" s="18"/>
      <c r="Y1462" s="18"/>
      <c r="Z1462" s="18"/>
      <c r="AA1462" s="18"/>
      <c r="AB1462" s="12" t="s">
        <v>936</v>
      </c>
      <c r="AC1462" s="13">
        <v>522</v>
      </c>
      <c r="AD1462" s="12" t="s">
        <v>5063</v>
      </c>
      <c r="AE1462" s="12" t="s">
        <v>6108</v>
      </c>
      <c r="AF1462" s="12" t="s">
        <v>6108</v>
      </c>
      <c r="AG1462" s="12" t="s">
        <v>6107</v>
      </c>
      <c r="AH1462" s="12"/>
      <c r="AI1462" s="12" t="s">
        <v>6091</v>
      </c>
      <c r="AJ1462" s="12" t="s">
        <v>950</v>
      </c>
      <c r="AK1462" s="12" t="s">
        <v>6090</v>
      </c>
      <c r="AL1462" s="12" t="s">
        <v>6096</v>
      </c>
    </row>
    <row r="1463" spans="1:38" hidden="1" x14ac:dyDescent="0.25">
      <c r="A1463" s="17">
        <v>800251440</v>
      </c>
      <c r="B1463" s="14">
        <v>112422</v>
      </c>
      <c r="C1463" s="12" t="s">
        <v>6091</v>
      </c>
      <c r="D1463" s="12" t="s">
        <v>6106</v>
      </c>
      <c r="E1463" s="12" t="s">
        <v>934</v>
      </c>
      <c r="F1463" s="3" t="s">
        <v>933</v>
      </c>
      <c r="G1463" s="12" t="s">
        <v>932</v>
      </c>
      <c r="H1463" s="12" t="s">
        <v>3580</v>
      </c>
      <c r="I1463" s="12" t="s">
        <v>3579</v>
      </c>
      <c r="J1463" s="12" t="s">
        <v>931</v>
      </c>
      <c r="K1463" s="12" t="s">
        <v>930</v>
      </c>
      <c r="L1463" s="12" t="s">
        <v>929</v>
      </c>
      <c r="M1463" s="4">
        <v>30907904</v>
      </c>
      <c r="N1463" s="4">
        <v>0</v>
      </c>
      <c r="O1463" s="4">
        <v>30907904</v>
      </c>
      <c r="P1463" s="4">
        <v>0</v>
      </c>
      <c r="Q1463" s="4">
        <v>30907904</v>
      </c>
      <c r="R1463" s="68">
        <f t="shared" si="22"/>
        <v>1</v>
      </c>
      <c r="S1463" s="3" t="s">
        <v>957</v>
      </c>
      <c r="T1463" s="12" t="s">
        <v>6105</v>
      </c>
      <c r="U1463" s="12" t="s">
        <v>3594</v>
      </c>
      <c r="V1463" s="12" t="s">
        <v>3555</v>
      </c>
      <c r="W1463" s="18"/>
      <c r="X1463" s="18"/>
      <c r="Y1463" s="18"/>
      <c r="Z1463" s="18"/>
      <c r="AA1463" s="18"/>
      <c r="AB1463" s="12" t="s">
        <v>936</v>
      </c>
      <c r="AC1463" s="13">
        <v>522</v>
      </c>
      <c r="AD1463" s="12" t="s">
        <v>6104</v>
      </c>
      <c r="AE1463" s="12" t="s">
        <v>6103</v>
      </c>
      <c r="AF1463" s="12" t="s">
        <v>6103</v>
      </c>
      <c r="AG1463" s="12" t="s">
        <v>6102</v>
      </c>
      <c r="AH1463" s="12"/>
      <c r="AI1463" s="12" t="s">
        <v>6091</v>
      </c>
      <c r="AJ1463" s="12" t="s">
        <v>950</v>
      </c>
      <c r="AK1463" s="12" t="s">
        <v>6090</v>
      </c>
      <c r="AL1463" s="12" t="s">
        <v>6096</v>
      </c>
    </row>
    <row r="1464" spans="1:38" hidden="1" x14ac:dyDescent="0.25">
      <c r="A1464" s="17">
        <v>800253055</v>
      </c>
      <c r="B1464" s="14">
        <v>112522</v>
      </c>
      <c r="C1464" s="12" t="s">
        <v>6091</v>
      </c>
      <c r="D1464" s="12" t="s">
        <v>6101</v>
      </c>
      <c r="E1464" s="12" t="s">
        <v>934</v>
      </c>
      <c r="F1464" s="3" t="s">
        <v>933</v>
      </c>
      <c r="G1464" s="12" t="s">
        <v>932</v>
      </c>
      <c r="H1464" s="12" t="s">
        <v>3588</v>
      </c>
      <c r="I1464" s="12" t="s">
        <v>3587</v>
      </c>
      <c r="J1464" s="12" t="s">
        <v>931</v>
      </c>
      <c r="K1464" s="12" t="s">
        <v>930</v>
      </c>
      <c r="L1464" s="12" t="s">
        <v>929</v>
      </c>
      <c r="M1464" s="4">
        <v>3963300</v>
      </c>
      <c r="N1464" s="4">
        <v>0</v>
      </c>
      <c r="O1464" s="4">
        <v>3963300</v>
      </c>
      <c r="P1464" s="4">
        <v>0</v>
      </c>
      <c r="Q1464" s="4">
        <v>3963300</v>
      </c>
      <c r="R1464" s="68">
        <f t="shared" si="22"/>
        <v>1</v>
      </c>
      <c r="S1464" s="3" t="s">
        <v>957</v>
      </c>
      <c r="T1464" s="12" t="s">
        <v>6100</v>
      </c>
      <c r="U1464" s="12" t="s">
        <v>3586</v>
      </c>
      <c r="V1464" s="12" t="s">
        <v>3555</v>
      </c>
      <c r="W1464" s="18"/>
      <c r="X1464" s="18"/>
      <c r="Y1464" s="18"/>
      <c r="Z1464" s="18"/>
      <c r="AA1464" s="18"/>
      <c r="AB1464" s="12" t="s">
        <v>936</v>
      </c>
      <c r="AC1464" s="13">
        <v>522</v>
      </c>
      <c r="AD1464" s="12" t="s">
        <v>6099</v>
      </c>
      <c r="AE1464" s="12" t="s">
        <v>6098</v>
      </c>
      <c r="AF1464" s="12" t="s">
        <v>6098</v>
      </c>
      <c r="AG1464" s="12" t="s">
        <v>6097</v>
      </c>
      <c r="AH1464" s="12"/>
      <c r="AI1464" s="12" t="s">
        <v>6091</v>
      </c>
      <c r="AJ1464" s="12" t="s">
        <v>950</v>
      </c>
      <c r="AK1464" s="12" t="s">
        <v>6090</v>
      </c>
      <c r="AL1464" s="12" t="s">
        <v>6096</v>
      </c>
    </row>
    <row r="1465" spans="1:38" hidden="1" x14ac:dyDescent="0.25">
      <c r="A1465" s="17">
        <v>800170433</v>
      </c>
      <c r="B1465" s="14">
        <v>112622</v>
      </c>
      <c r="C1465" s="12" t="s">
        <v>6091</v>
      </c>
      <c r="D1465" s="12" t="s">
        <v>6095</v>
      </c>
      <c r="E1465" s="12" t="s">
        <v>934</v>
      </c>
      <c r="F1465" s="3" t="s">
        <v>933</v>
      </c>
      <c r="G1465" s="12" t="s">
        <v>932</v>
      </c>
      <c r="H1465" s="12" t="s">
        <v>967</v>
      </c>
      <c r="I1465" s="12" t="s">
        <v>966</v>
      </c>
      <c r="J1465" s="12" t="s">
        <v>931</v>
      </c>
      <c r="K1465" s="12" t="s">
        <v>930</v>
      </c>
      <c r="L1465" s="12" t="s">
        <v>929</v>
      </c>
      <c r="M1465" s="4">
        <v>1715869</v>
      </c>
      <c r="N1465" s="4">
        <v>0</v>
      </c>
      <c r="O1465" s="4">
        <v>1715869</v>
      </c>
      <c r="P1465" s="4">
        <v>0</v>
      </c>
      <c r="Q1465" s="4">
        <v>1715869</v>
      </c>
      <c r="R1465" s="68">
        <f t="shared" si="22"/>
        <v>1</v>
      </c>
      <c r="S1465" s="3" t="s">
        <v>957</v>
      </c>
      <c r="T1465" s="12" t="s">
        <v>5989</v>
      </c>
      <c r="U1465" s="12" t="s">
        <v>956</v>
      </c>
      <c r="V1465" s="12" t="s">
        <v>927</v>
      </c>
      <c r="W1465" s="12" t="s">
        <v>955</v>
      </c>
      <c r="X1465" s="12" t="s">
        <v>954</v>
      </c>
      <c r="Y1465" s="12" t="s">
        <v>925</v>
      </c>
      <c r="Z1465" s="12" t="s">
        <v>953</v>
      </c>
      <c r="AA1465" s="12" t="s">
        <v>952</v>
      </c>
      <c r="AB1465" s="12" t="s">
        <v>936</v>
      </c>
      <c r="AC1465" s="13">
        <v>522</v>
      </c>
      <c r="AD1465" s="12" t="s">
        <v>6094</v>
      </c>
      <c r="AE1465" s="12" t="s">
        <v>6093</v>
      </c>
      <c r="AF1465" s="12" t="s">
        <v>6093</v>
      </c>
      <c r="AG1465" s="12" t="s">
        <v>6092</v>
      </c>
      <c r="AH1465" s="12"/>
      <c r="AI1465" s="12" t="s">
        <v>6091</v>
      </c>
      <c r="AJ1465" s="12" t="s">
        <v>950</v>
      </c>
      <c r="AK1465" s="12" t="s">
        <v>6090</v>
      </c>
      <c r="AL1465" s="12" t="s">
        <v>6089</v>
      </c>
    </row>
    <row r="1466" spans="1:38" hidden="1" x14ac:dyDescent="0.25">
      <c r="A1466" s="17">
        <v>800058607</v>
      </c>
      <c r="B1466" s="14">
        <v>112722</v>
      </c>
      <c r="C1466" s="12" t="s">
        <v>6080</v>
      </c>
      <c r="D1466" s="12" t="s">
        <v>6088</v>
      </c>
      <c r="E1466" s="12" t="s">
        <v>1002</v>
      </c>
      <c r="F1466" s="3" t="s">
        <v>933</v>
      </c>
      <c r="G1466" s="12" t="s">
        <v>932</v>
      </c>
      <c r="H1466" s="12" t="s">
        <v>1141</v>
      </c>
      <c r="I1466" s="12" t="s">
        <v>1140</v>
      </c>
      <c r="J1466" s="12" t="s">
        <v>931</v>
      </c>
      <c r="K1466" s="12" t="s">
        <v>930</v>
      </c>
      <c r="L1466" s="12" t="s">
        <v>929</v>
      </c>
      <c r="M1466" s="4">
        <v>169877754.47999999</v>
      </c>
      <c r="N1466" s="4">
        <v>0</v>
      </c>
      <c r="O1466" s="4">
        <v>169877754.47999999</v>
      </c>
      <c r="P1466" s="4">
        <v>169877754.47999999</v>
      </c>
      <c r="Q1466" s="4">
        <v>0</v>
      </c>
      <c r="R1466" s="68">
        <f t="shared" si="22"/>
        <v>0</v>
      </c>
      <c r="S1466" s="3" t="s">
        <v>957</v>
      </c>
      <c r="T1466" s="12" t="s">
        <v>6084</v>
      </c>
      <c r="U1466" s="12" t="s">
        <v>6083</v>
      </c>
      <c r="V1466" s="12" t="s">
        <v>927</v>
      </c>
      <c r="W1466" s="12" t="s">
        <v>955</v>
      </c>
      <c r="X1466" s="12" t="s">
        <v>6082</v>
      </c>
      <c r="Y1466" s="12" t="s">
        <v>925</v>
      </c>
      <c r="Z1466" s="12" t="s">
        <v>979</v>
      </c>
      <c r="AA1466" s="12" t="s">
        <v>978</v>
      </c>
      <c r="AB1466" s="12" t="s">
        <v>5130</v>
      </c>
      <c r="AC1466" s="13">
        <v>51722</v>
      </c>
      <c r="AD1466" s="12" t="s">
        <v>6087</v>
      </c>
      <c r="AE1466" s="12"/>
      <c r="AF1466" s="12"/>
      <c r="AG1466" s="12"/>
      <c r="AH1466" s="12"/>
      <c r="AI1466" s="12" t="s">
        <v>6080</v>
      </c>
      <c r="AJ1466" s="12" t="s">
        <v>3260</v>
      </c>
      <c r="AK1466" s="12" t="s">
        <v>6079</v>
      </c>
      <c r="AL1466" s="12" t="s">
        <v>6086</v>
      </c>
    </row>
    <row r="1467" spans="1:38" hidden="1" x14ac:dyDescent="0.25">
      <c r="A1467" s="17">
        <v>800058607</v>
      </c>
      <c r="B1467" s="14">
        <v>112822</v>
      </c>
      <c r="C1467" s="12" t="s">
        <v>6080</v>
      </c>
      <c r="D1467" s="12" t="s">
        <v>6085</v>
      </c>
      <c r="E1467" s="12" t="s">
        <v>1002</v>
      </c>
      <c r="F1467" s="3" t="s">
        <v>933</v>
      </c>
      <c r="G1467" s="12" t="s">
        <v>932</v>
      </c>
      <c r="H1467" s="12" t="s">
        <v>3877</v>
      </c>
      <c r="I1467" s="12" t="s">
        <v>3876</v>
      </c>
      <c r="J1467" s="12" t="s">
        <v>931</v>
      </c>
      <c r="K1467" s="12" t="s">
        <v>930</v>
      </c>
      <c r="L1467" s="12" t="s">
        <v>929</v>
      </c>
      <c r="M1467" s="4">
        <v>720287602.32000005</v>
      </c>
      <c r="N1467" s="4">
        <v>0</v>
      </c>
      <c r="O1467" s="4">
        <v>720287602.32000005</v>
      </c>
      <c r="P1467" s="4">
        <v>720287602.32000005</v>
      </c>
      <c r="Q1467" s="4">
        <v>0</v>
      </c>
      <c r="R1467" s="68">
        <f t="shared" si="22"/>
        <v>0</v>
      </c>
      <c r="S1467" s="3" t="s">
        <v>957</v>
      </c>
      <c r="T1467" s="12" t="s">
        <v>6084</v>
      </c>
      <c r="U1467" s="12" t="s">
        <v>6083</v>
      </c>
      <c r="V1467" s="12" t="s">
        <v>927</v>
      </c>
      <c r="W1467" s="12" t="s">
        <v>955</v>
      </c>
      <c r="X1467" s="12" t="s">
        <v>6082</v>
      </c>
      <c r="Y1467" s="12" t="s">
        <v>925</v>
      </c>
      <c r="Z1467" s="12" t="s">
        <v>979</v>
      </c>
      <c r="AA1467" s="12" t="s">
        <v>978</v>
      </c>
      <c r="AB1467" s="12" t="s">
        <v>5134</v>
      </c>
      <c r="AC1467" s="13">
        <v>51622</v>
      </c>
      <c r="AD1467" s="12" t="s">
        <v>6081</v>
      </c>
      <c r="AE1467" s="12"/>
      <c r="AF1467" s="12"/>
      <c r="AG1467" s="12"/>
      <c r="AH1467" s="12"/>
      <c r="AI1467" s="12" t="s">
        <v>6080</v>
      </c>
      <c r="AJ1467" s="12" t="s">
        <v>3260</v>
      </c>
      <c r="AK1467" s="12" t="s">
        <v>6079</v>
      </c>
      <c r="AL1467" s="12" t="s">
        <v>6078</v>
      </c>
    </row>
    <row r="1468" spans="1:38" hidden="1" x14ac:dyDescent="0.25">
      <c r="A1468" s="17">
        <v>830122566</v>
      </c>
      <c r="B1468" s="14">
        <v>112922</v>
      </c>
      <c r="C1468" s="12" t="s">
        <v>6072</v>
      </c>
      <c r="D1468" s="12" t="s">
        <v>6077</v>
      </c>
      <c r="E1468" s="12" t="s">
        <v>934</v>
      </c>
      <c r="F1468" s="3" t="s">
        <v>933</v>
      </c>
      <c r="G1468" s="12" t="s">
        <v>932</v>
      </c>
      <c r="H1468" s="12" t="s">
        <v>982</v>
      </c>
      <c r="I1468" s="12" t="s">
        <v>981</v>
      </c>
      <c r="J1468" s="12" t="s">
        <v>931</v>
      </c>
      <c r="K1468" s="12" t="s">
        <v>930</v>
      </c>
      <c r="L1468" s="12" t="s">
        <v>929</v>
      </c>
      <c r="M1468" s="4">
        <v>4708145</v>
      </c>
      <c r="N1468" s="4">
        <v>0</v>
      </c>
      <c r="O1468" s="4">
        <v>4708145</v>
      </c>
      <c r="P1468" s="4">
        <v>0</v>
      </c>
      <c r="Q1468" s="4">
        <v>4708145</v>
      </c>
      <c r="R1468" s="68">
        <f t="shared" si="22"/>
        <v>1</v>
      </c>
      <c r="S1468" s="3" t="s">
        <v>957</v>
      </c>
      <c r="T1468" s="12" t="s">
        <v>6061</v>
      </c>
      <c r="U1468" s="12" t="s">
        <v>980</v>
      </c>
      <c r="V1468" s="12" t="s">
        <v>927</v>
      </c>
      <c r="W1468" s="12" t="s">
        <v>955</v>
      </c>
      <c r="X1468" s="12" t="s">
        <v>1004</v>
      </c>
      <c r="Y1468" s="12" t="s">
        <v>925</v>
      </c>
      <c r="Z1468" s="12" t="s">
        <v>979</v>
      </c>
      <c r="AA1468" s="12" t="s">
        <v>978</v>
      </c>
      <c r="AB1468" s="12" t="s">
        <v>2637</v>
      </c>
      <c r="AC1468" s="13">
        <v>8222</v>
      </c>
      <c r="AD1468" s="12" t="s">
        <v>6076</v>
      </c>
      <c r="AE1468" s="12" t="s">
        <v>6075</v>
      </c>
      <c r="AF1468" s="12" t="s">
        <v>6074</v>
      </c>
      <c r="AG1468" s="12" t="s">
        <v>6073</v>
      </c>
      <c r="AH1468" s="12"/>
      <c r="AI1468" s="12" t="s">
        <v>6072</v>
      </c>
      <c r="AJ1468" s="12" t="s">
        <v>950</v>
      </c>
      <c r="AK1468" s="12" t="s">
        <v>6071</v>
      </c>
      <c r="AL1468" s="12" t="s">
        <v>6070</v>
      </c>
    </row>
    <row r="1469" spans="1:38" hidden="1" x14ac:dyDescent="0.25">
      <c r="A1469" s="17">
        <v>52097307</v>
      </c>
      <c r="B1469" s="14">
        <v>113422</v>
      </c>
      <c r="C1469" s="12" t="s">
        <v>6064</v>
      </c>
      <c r="D1469" s="12" t="s">
        <v>6069</v>
      </c>
      <c r="E1469" s="12" t="s">
        <v>1002</v>
      </c>
      <c r="F1469" s="3" t="s">
        <v>933</v>
      </c>
      <c r="G1469" s="12" t="s">
        <v>932</v>
      </c>
      <c r="H1469" s="12" t="s">
        <v>988</v>
      </c>
      <c r="I1469" s="12" t="s">
        <v>987</v>
      </c>
      <c r="J1469" s="12" t="s">
        <v>931</v>
      </c>
      <c r="K1469" s="12" t="s">
        <v>930</v>
      </c>
      <c r="L1469" s="12" t="s">
        <v>929</v>
      </c>
      <c r="M1469" s="4">
        <v>1561600</v>
      </c>
      <c r="N1469" s="4">
        <v>0</v>
      </c>
      <c r="O1469" s="4">
        <v>1561600</v>
      </c>
      <c r="P1469" s="4">
        <v>1561600</v>
      </c>
      <c r="Q1469" s="4">
        <v>0</v>
      </c>
      <c r="R1469" s="68">
        <f t="shared" si="22"/>
        <v>0</v>
      </c>
      <c r="S1469" s="3" t="s">
        <v>928</v>
      </c>
      <c r="T1469" s="12" t="s">
        <v>6068</v>
      </c>
      <c r="U1469" s="12" t="s">
        <v>6067</v>
      </c>
      <c r="V1469" s="12" t="s">
        <v>927</v>
      </c>
      <c r="W1469" s="12" t="s">
        <v>926</v>
      </c>
      <c r="X1469" s="12" t="s">
        <v>6066</v>
      </c>
      <c r="Y1469" s="12" t="s">
        <v>925</v>
      </c>
      <c r="Z1469" s="12" t="s">
        <v>984</v>
      </c>
      <c r="AA1469" s="12" t="s">
        <v>983</v>
      </c>
      <c r="AB1469" s="12" t="s">
        <v>1731</v>
      </c>
      <c r="AC1469" s="13">
        <v>24022</v>
      </c>
      <c r="AD1469" s="12" t="s">
        <v>6065</v>
      </c>
      <c r="AE1469" s="12"/>
      <c r="AF1469" s="12"/>
      <c r="AG1469" s="12"/>
      <c r="AH1469" s="12"/>
      <c r="AI1469" s="12" t="s">
        <v>6064</v>
      </c>
      <c r="AJ1469" s="12" t="s">
        <v>943</v>
      </c>
      <c r="AK1469" s="12" t="s">
        <v>3212</v>
      </c>
      <c r="AL1469" s="12" t="s">
        <v>6063</v>
      </c>
    </row>
    <row r="1470" spans="1:38" hidden="1" x14ac:dyDescent="0.25">
      <c r="A1470" s="17">
        <v>830122566</v>
      </c>
      <c r="B1470" s="14">
        <v>113522</v>
      </c>
      <c r="C1470" s="12" t="s">
        <v>6049</v>
      </c>
      <c r="D1470" s="12" t="s">
        <v>6062</v>
      </c>
      <c r="E1470" s="12" t="s">
        <v>934</v>
      </c>
      <c r="F1470" s="3" t="s">
        <v>933</v>
      </c>
      <c r="G1470" s="12" t="s">
        <v>932</v>
      </c>
      <c r="H1470" s="12" t="s">
        <v>982</v>
      </c>
      <c r="I1470" s="12" t="s">
        <v>981</v>
      </c>
      <c r="J1470" s="12" t="s">
        <v>931</v>
      </c>
      <c r="K1470" s="12" t="s">
        <v>930</v>
      </c>
      <c r="L1470" s="12" t="s">
        <v>929</v>
      </c>
      <c r="M1470" s="4">
        <v>104482</v>
      </c>
      <c r="N1470" s="4">
        <v>0</v>
      </c>
      <c r="O1470" s="4">
        <v>104482</v>
      </c>
      <c r="P1470" s="4">
        <v>0</v>
      </c>
      <c r="Q1470" s="4">
        <v>104482</v>
      </c>
      <c r="R1470" s="68">
        <f t="shared" si="22"/>
        <v>1</v>
      </c>
      <c r="S1470" s="3" t="s">
        <v>957</v>
      </c>
      <c r="T1470" s="12" t="s">
        <v>6061</v>
      </c>
      <c r="U1470" s="12" t="s">
        <v>980</v>
      </c>
      <c r="V1470" s="12" t="s">
        <v>927</v>
      </c>
      <c r="W1470" s="12" t="s">
        <v>955</v>
      </c>
      <c r="X1470" s="12" t="s">
        <v>1004</v>
      </c>
      <c r="Y1470" s="12" t="s">
        <v>925</v>
      </c>
      <c r="Z1470" s="12" t="s">
        <v>979</v>
      </c>
      <c r="AA1470" s="12" t="s">
        <v>978</v>
      </c>
      <c r="AB1470" s="12" t="s">
        <v>2637</v>
      </c>
      <c r="AC1470" s="13">
        <v>8222</v>
      </c>
      <c r="AD1470" s="12" t="s">
        <v>5082</v>
      </c>
      <c r="AE1470" s="12" t="s">
        <v>6060</v>
      </c>
      <c r="AF1470" s="12" t="s">
        <v>6059</v>
      </c>
      <c r="AG1470" s="12" t="s">
        <v>6058</v>
      </c>
      <c r="AH1470" s="12"/>
      <c r="AI1470" s="12" t="s">
        <v>6049</v>
      </c>
      <c r="AJ1470" s="12" t="s">
        <v>950</v>
      </c>
      <c r="AK1470" s="12" t="s">
        <v>6057</v>
      </c>
      <c r="AL1470" s="12" t="s">
        <v>6056</v>
      </c>
    </row>
    <row r="1471" spans="1:38" hidden="1" x14ac:dyDescent="0.25">
      <c r="A1471" s="17">
        <v>860063875</v>
      </c>
      <c r="B1471" s="14">
        <v>113622</v>
      </c>
      <c r="C1471" s="12" t="s">
        <v>6049</v>
      </c>
      <c r="D1471" s="12" t="s">
        <v>6055</v>
      </c>
      <c r="E1471" s="12" t="s">
        <v>934</v>
      </c>
      <c r="F1471" s="3" t="s">
        <v>933</v>
      </c>
      <c r="G1471" s="12" t="s">
        <v>932</v>
      </c>
      <c r="H1471" s="12" t="s">
        <v>999</v>
      </c>
      <c r="I1471" s="12" t="s">
        <v>998</v>
      </c>
      <c r="J1471" s="12" t="s">
        <v>931</v>
      </c>
      <c r="K1471" s="12" t="s">
        <v>930</v>
      </c>
      <c r="L1471" s="12" t="s">
        <v>929</v>
      </c>
      <c r="M1471" s="4">
        <v>23735740</v>
      </c>
      <c r="N1471" s="4">
        <v>0</v>
      </c>
      <c r="O1471" s="4">
        <v>23735740</v>
      </c>
      <c r="P1471" s="4">
        <v>0</v>
      </c>
      <c r="Q1471" s="4">
        <v>23735740</v>
      </c>
      <c r="R1471" s="68">
        <f t="shared" si="22"/>
        <v>1</v>
      </c>
      <c r="S1471" s="3" t="s">
        <v>957</v>
      </c>
      <c r="T1471" s="12" t="s">
        <v>6054</v>
      </c>
      <c r="U1471" s="12" t="s">
        <v>3380</v>
      </c>
      <c r="V1471" s="12" t="s">
        <v>927</v>
      </c>
      <c r="W1471" s="12" t="s">
        <v>926</v>
      </c>
      <c r="X1471" s="12" t="s">
        <v>996</v>
      </c>
      <c r="Y1471" s="12" t="s">
        <v>925</v>
      </c>
      <c r="Z1471" s="12" t="s">
        <v>994</v>
      </c>
      <c r="AA1471" s="12" t="s">
        <v>993</v>
      </c>
      <c r="AB1471" s="12" t="s">
        <v>992</v>
      </c>
      <c r="AC1471" s="13">
        <v>25122</v>
      </c>
      <c r="AD1471" s="12" t="s">
        <v>6053</v>
      </c>
      <c r="AE1471" s="12" t="s">
        <v>6052</v>
      </c>
      <c r="AF1471" s="12" t="s">
        <v>6051</v>
      </c>
      <c r="AG1471" s="12" t="s">
        <v>6050</v>
      </c>
      <c r="AH1471" s="12"/>
      <c r="AI1471" s="12" t="s">
        <v>6049</v>
      </c>
      <c r="AJ1471" s="12" t="s">
        <v>950</v>
      </c>
      <c r="AK1471" s="12" t="s">
        <v>6048</v>
      </c>
      <c r="AL1471" s="12" t="s">
        <v>6047</v>
      </c>
    </row>
    <row r="1472" spans="1:38" hidden="1" x14ac:dyDescent="0.25">
      <c r="A1472" s="17">
        <v>7143860</v>
      </c>
      <c r="B1472" s="14">
        <v>114022</v>
      </c>
      <c r="C1472" s="12" t="s">
        <v>6041</v>
      </c>
      <c r="D1472" s="12" t="s">
        <v>6046</v>
      </c>
      <c r="E1472" s="12" t="s">
        <v>1002</v>
      </c>
      <c r="F1472" s="3" t="s">
        <v>933</v>
      </c>
      <c r="G1472" s="12" t="s">
        <v>932</v>
      </c>
      <c r="H1472" s="12" t="s">
        <v>1092</v>
      </c>
      <c r="I1472" s="12" t="s">
        <v>1091</v>
      </c>
      <c r="J1472" s="12" t="s">
        <v>931</v>
      </c>
      <c r="K1472" s="12" t="s">
        <v>930</v>
      </c>
      <c r="L1472" s="12" t="s">
        <v>929</v>
      </c>
      <c r="M1472" s="4">
        <v>30294000</v>
      </c>
      <c r="N1472" s="4">
        <v>0</v>
      </c>
      <c r="O1472" s="4">
        <v>30294000</v>
      </c>
      <c r="P1472" s="4">
        <v>30294000</v>
      </c>
      <c r="Q1472" s="4">
        <v>0</v>
      </c>
      <c r="R1472" s="68">
        <f t="shared" si="22"/>
        <v>0</v>
      </c>
      <c r="S1472" s="3" t="s">
        <v>928</v>
      </c>
      <c r="T1472" s="12" t="s">
        <v>6045</v>
      </c>
      <c r="U1472" s="12" t="s">
        <v>6044</v>
      </c>
      <c r="V1472" s="12" t="s">
        <v>927</v>
      </c>
      <c r="W1472" s="12" t="s">
        <v>926</v>
      </c>
      <c r="X1472" s="12" t="s">
        <v>6043</v>
      </c>
      <c r="Y1472" s="12" t="s">
        <v>925</v>
      </c>
      <c r="Z1472" s="12" t="s">
        <v>924</v>
      </c>
      <c r="AA1472" s="12" t="s">
        <v>923</v>
      </c>
      <c r="AB1472" s="12" t="s">
        <v>5041</v>
      </c>
      <c r="AC1472" s="13">
        <v>53722</v>
      </c>
      <c r="AD1472" s="12" t="s">
        <v>6042</v>
      </c>
      <c r="AE1472" s="12"/>
      <c r="AF1472" s="12"/>
      <c r="AG1472" s="12"/>
      <c r="AH1472" s="12"/>
      <c r="AI1472" s="12" t="s">
        <v>6041</v>
      </c>
      <c r="AJ1472" s="12" t="s">
        <v>1083</v>
      </c>
      <c r="AK1472" s="12" t="s">
        <v>6040</v>
      </c>
      <c r="AL1472" s="12" t="s">
        <v>6039</v>
      </c>
    </row>
    <row r="1473" spans="1:38" hidden="1" x14ac:dyDescent="0.25">
      <c r="A1473" s="17">
        <v>900201322</v>
      </c>
      <c r="B1473" s="14">
        <v>114122</v>
      </c>
      <c r="C1473" s="12" t="s">
        <v>6008</v>
      </c>
      <c r="D1473" s="12" t="s">
        <v>6038</v>
      </c>
      <c r="E1473" s="12" t="s">
        <v>1002</v>
      </c>
      <c r="F1473" s="3" t="s">
        <v>933</v>
      </c>
      <c r="G1473" s="12" t="s">
        <v>932</v>
      </c>
      <c r="H1473" s="12" t="s">
        <v>6037</v>
      </c>
      <c r="I1473" s="12" t="s">
        <v>6036</v>
      </c>
      <c r="J1473" s="12" t="s">
        <v>931</v>
      </c>
      <c r="K1473" s="12" t="s">
        <v>930</v>
      </c>
      <c r="L1473" s="12" t="s">
        <v>929</v>
      </c>
      <c r="M1473" s="4">
        <v>14750000</v>
      </c>
      <c r="N1473" s="4">
        <v>0</v>
      </c>
      <c r="O1473" s="4">
        <v>14750000</v>
      </c>
      <c r="P1473" s="4">
        <v>14750000</v>
      </c>
      <c r="Q1473" s="4">
        <v>0</v>
      </c>
      <c r="R1473" s="68">
        <f t="shared" ref="R1473:R1491" si="23">+IFERROR(Q1473/O1473,0)</f>
        <v>0</v>
      </c>
      <c r="S1473" s="3" t="s">
        <v>957</v>
      </c>
      <c r="T1473" s="12" t="s">
        <v>6035</v>
      </c>
      <c r="U1473" s="12" t="s">
        <v>6034</v>
      </c>
      <c r="V1473" s="12" t="s">
        <v>927</v>
      </c>
      <c r="W1473" s="12" t="s">
        <v>926</v>
      </c>
      <c r="X1473" s="12" t="s">
        <v>6033</v>
      </c>
      <c r="Y1473" s="12" t="s">
        <v>925</v>
      </c>
      <c r="Z1473" s="12" t="s">
        <v>1409</v>
      </c>
      <c r="AA1473" s="12" t="s">
        <v>1408</v>
      </c>
      <c r="AB1473" s="12" t="s">
        <v>5101</v>
      </c>
      <c r="AC1473" s="13">
        <v>52222</v>
      </c>
      <c r="AD1473" s="12" t="s">
        <v>6032</v>
      </c>
      <c r="AE1473" s="12"/>
      <c r="AF1473" s="12"/>
      <c r="AG1473" s="12"/>
      <c r="AH1473" s="12"/>
      <c r="AI1473" s="12" t="s">
        <v>6008</v>
      </c>
      <c r="AJ1473" s="12" t="s">
        <v>943</v>
      </c>
      <c r="AK1473" s="12" t="s">
        <v>6031</v>
      </c>
      <c r="AL1473" s="12" t="s">
        <v>6030</v>
      </c>
    </row>
    <row r="1474" spans="1:38" hidden="1" x14ac:dyDescent="0.25">
      <c r="A1474" s="17">
        <v>830045040</v>
      </c>
      <c r="B1474" s="14">
        <v>114222</v>
      </c>
      <c r="C1474" s="12" t="s">
        <v>6008</v>
      </c>
      <c r="D1474" s="12" t="s">
        <v>6029</v>
      </c>
      <c r="E1474" s="12" t="s">
        <v>1002</v>
      </c>
      <c r="F1474" s="3" t="s">
        <v>933</v>
      </c>
      <c r="G1474" s="12" t="s">
        <v>932</v>
      </c>
      <c r="H1474" s="12" t="s">
        <v>3934</v>
      </c>
      <c r="I1474" s="12" t="s">
        <v>3933</v>
      </c>
      <c r="J1474" s="12" t="s">
        <v>931</v>
      </c>
      <c r="K1474" s="12" t="s">
        <v>930</v>
      </c>
      <c r="L1474" s="12" t="s">
        <v>929</v>
      </c>
      <c r="M1474" s="4">
        <v>269000000</v>
      </c>
      <c r="N1474" s="4">
        <v>0</v>
      </c>
      <c r="O1474" s="4">
        <v>269000000</v>
      </c>
      <c r="P1474" s="4">
        <v>269000000</v>
      </c>
      <c r="Q1474" s="4">
        <v>0</v>
      </c>
      <c r="R1474" s="68">
        <f t="shared" si="23"/>
        <v>0</v>
      </c>
      <c r="S1474" s="3" t="s">
        <v>957</v>
      </c>
      <c r="T1474" s="12" t="s">
        <v>6028</v>
      </c>
      <c r="U1474" s="12" t="s">
        <v>6027</v>
      </c>
      <c r="V1474" s="12" t="s">
        <v>927</v>
      </c>
      <c r="W1474" s="12" t="s">
        <v>955</v>
      </c>
      <c r="X1474" s="12" t="s">
        <v>6026</v>
      </c>
      <c r="Y1474" s="12" t="s">
        <v>925</v>
      </c>
      <c r="Z1474" s="12" t="s">
        <v>984</v>
      </c>
      <c r="AA1474" s="12" t="s">
        <v>983</v>
      </c>
      <c r="AB1474" s="12" t="s">
        <v>5211</v>
      </c>
      <c r="AC1474" s="13">
        <v>49722</v>
      </c>
      <c r="AD1474" s="12" t="s">
        <v>6025</v>
      </c>
      <c r="AE1474" s="12"/>
      <c r="AF1474" s="12"/>
      <c r="AG1474" s="12"/>
      <c r="AH1474" s="12"/>
      <c r="AI1474" s="12" t="s">
        <v>6008</v>
      </c>
      <c r="AJ1474" s="12" t="s">
        <v>3063</v>
      </c>
      <c r="AK1474" s="12" t="s">
        <v>6024</v>
      </c>
      <c r="AL1474" s="12" t="s">
        <v>6023</v>
      </c>
    </row>
    <row r="1475" spans="1:38" hidden="1" x14ac:dyDescent="0.25">
      <c r="A1475" s="17">
        <v>1026296671</v>
      </c>
      <c r="B1475" s="14">
        <v>114322</v>
      </c>
      <c r="C1475" s="12" t="s">
        <v>6008</v>
      </c>
      <c r="D1475" s="12" t="s">
        <v>6022</v>
      </c>
      <c r="E1475" s="12" t="s">
        <v>1002</v>
      </c>
      <c r="F1475" s="3" t="s">
        <v>933</v>
      </c>
      <c r="G1475" s="12" t="s">
        <v>932</v>
      </c>
      <c r="H1475" s="12" t="s">
        <v>988</v>
      </c>
      <c r="I1475" s="12" t="s">
        <v>987</v>
      </c>
      <c r="J1475" s="12" t="s">
        <v>931</v>
      </c>
      <c r="K1475" s="12" t="s">
        <v>930</v>
      </c>
      <c r="L1475" s="12" t="s">
        <v>929</v>
      </c>
      <c r="M1475" s="4">
        <v>4809728</v>
      </c>
      <c r="N1475" s="4">
        <v>0</v>
      </c>
      <c r="O1475" s="4">
        <v>4809728</v>
      </c>
      <c r="P1475" s="4">
        <v>4809728</v>
      </c>
      <c r="Q1475" s="4">
        <v>0</v>
      </c>
      <c r="R1475" s="68">
        <f t="shared" si="23"/>
        <v>0</v>
      </c>
      <c r="S1475" s="3" t="s">
        <v>928</v>
      </c>
      <c r="T1475" s="12" t="s">
        <v>6021</v>
      </c>
      <c r="U1475" s="12" t="s">
        <v>3215</v>
      </c>
      <c r="V1475" s="12" t="s">
        <v>927</v>
      </c>
      <c r="W1475" s="12" t="s">
        <v>926</v>
      </c>
      <c r="X1475" s="12" t="s">
        <v>3214</v>
      </c>
      <c r="Y1475" s="12" t="s">
        <v>925</v>
      </c>
      <c r="Z1475" s="12" t="s">
        <v>984</v>
      </c>
      <c r="AA1475" s="12" t="s">
        <v>983</v>
      </c>
      <c r="AB1475" s="12" t="s">
        <v>1416</v>
      </c>
      <c r="AC1475" s="13">
        <v>23922</v>
      </c>
      <c r="AD1475" s="12" t="s">
        <v>6020</v>
      </c>
      <c r="AE1475" s="12"/>
      <c r="AF1475" s="12"/>
      <c r="AG1475" s="12"/>
      <c r="AH1475" s="12"/>
      <c r="AI1475" s="12" t="s">
        <v>6008</v>
      </c>
      <c r="AJ1475" s="12" t="s">
        <v>943</v>
      </c>
      <c r="AK1475" s="12" t="s">
        <v>6019</v>
      </c>
      <c r="AL1475" s="12" t="s">
        <v>6018</v>
      </c>
    </row>
    <row r="1476" spans="1:38" hidden="1" x14ac:dyDescent="0.25">
      <c r="A1476" s="17">
        <v>899999067</v>
      </c>
      <c r="B1476" s="14">
        <v>114422</v>
      </c>
      <c r="C1476" s="12" t="s">
        <v>6008</v>
      </c>
      <c r="D1476" s="12" t="s">
        <v>6017</v>
      </c>
      <c r="E1476" s="12" t="s">
        <v>934</v>
      </c>
      <c r="F1476" s="3" t="s">
        <v>933</v>
      </c>
      <c r="G1476" s="12" t="s">
        <v>932</v>
      </c>
      <c r="H1476" s="12" t="s">
        <v>6016</v>
      </c>
      <c r="I1476" s="12" t="s">
        <v>6015</v>
      </c>
      <c r="J1476" s="12" t="s">
        <v>931</v>
      </c>
      <c r="K1476" s="12" t="s">
        <v>930</v>
      </c>
      <c r="L1476" s="12" t="s">
        <v>929</v>
      </c>
      <c r="M1476" s="4">
        <v>121620607</v>
      </c>
      <c r="N1476" s="4">
        <v>0</v>
      </c>
      <c r="O1476" s="4">
        <v>121620607</v>
      </c>
      <c r="P1476" s="4">
        <v>0</v>
      </c>
      <c r="Q1476" s="4">
        <v>121620607</v>
      </c>
      <c r="R1476" s="68">
        <f t="shared" si="23"/>
        <v>1</v>
      </c>
      <c r="S1476" s="3" t="s">
        <v>957</v>
      </c>
      <c r="T1476" s="12" t="s">
        <v>6014</v>
      </c>
      <c r="U1476" s="12" t="s">
        <v>6013</v>
      </c>
      <c r="V1476" s="12" t="s">
        <v>3555</v>
      </c>
      <c r="W1476" s="18"/>
      <c r="X1476" s="18"/>
      <c r="Y1476" s="18"/>
      <c r="Z1476" s="18"/>
      <c r="AA1476" s="18"/>
      <c r="AB1476" s="12" t="s">
        <v>5039</v>
      </c>
      <c r="AC1476" s="13">
        <v>53922</v>
      </c>
      <c r="AD1476" s="12" t="s">
        <v>6012</v>
      </c>
      <c r="AE1476" s="12" t="s">
        <v>6011</v>
      </c>
      <c r="AF1476" s="12" t="s">
        <v>6010</v>
      </c>
      <c r="AG1476" s="12" t="s">
        <v>6009</v>
      </c>
      <c r="AH1476" s="12"/>
      <c r="AI1476" s="12" t="s">
        <v>6008</v>
      </c>
      <c r="AJ1476" s="12" t="s">
        <v>3196</v>
      </c>
      <c r="AK1476" s="12" t="s">
        <v>6007</v>
      </c>
      <c r="AL1476" s="12" t="s">
        <v>6006</v>
      </c>
    </row>
    <row r="1477" spans="1:38" hidden="1" x14ac:dyDescent="0.25">
      <c r="A1477" s="17">
        <v>899999115</v>
      </c>
      <c r="B1477" s="14">
        <v>114622</v>
      </c>
      <c r="C1477" s="12" t="s">
        <v>5999</v>
      </c>
      <c r="D1477" s="12" t="s">
        <v>6005</v>
      </c>
      <c r="E1477" s="12" t="s">
        <v>934</v>
      </c>
      <c r="F1477" s="3" t="s">
        <v>933</v>
      </c>
      <c r="G1477" s="12" t="s">
        <v>932</v>
      </c>
      <c r="H1477" s="12" t="s">
        <v>982</v>
      </c>
      <c r="I1477" s="12" t="s">
        <v>981</v>
      </c>
      <c r="J1477" s="12" t="s">
        <v>931</v>
      </c>
      <c r="K1477" s="12" t="s">
        <v>930</v>
      </c>
      <c r="L1477" s="12" t="s">
        <v>929</v>
      </c>
      <c r="M1477" s="4">
        <v>1380950</v>
      </c>
      <c r="N1477" s="4">
        <v>0</v>
      </c>
      <c r="O1477" s="4">
        <v>1380950</v>
      </c>
      <c r="P1477" s="4">
        <v>0</v>
      </c>
      <c r="Q1477" s="4">
        <v>1380950</v>
      </c>
      <c r="R1477" s="68">
        <f t="shared" si="23"/>
        <v>1</v>
      </c>
      <c r="S1477" s="3" t="s">
        <v>957</v>
      </c>
      <c r="T1477" s="12" t="s">
        <v>6004</v>
      </c>
      <c r="U1477" s="12" t="s">
        <v>3373</v>
      </c>
      <c r="V1477" s="12" t="s">
        <v>927</v>
      </c>
      <c r="W1477" s="12" t="s">
        <v>955</v>
      </c>
      <c r="X1477" s="12" t="s">
        <v>3372</v>
      </c>
      <c r="Y1477" s="12" t="s">
        <v>925</v>
      </c>
      <c r="Z1477" s="12" t="s">
        <v>3264</v>
      </c>
      <c r="AA1477" s="12" t="s">
        <v>3263</v>
      </c>
      <c r="AB1477" s="12" t="s">
        <v>2631</v>
      </c>
      <c r="AC1477" s="13">
        <v>8322</v>
      </c>
      <c r="AD1477" s="12" t="s">
        <v>6003</v>
      </c>
      <c r="AE1477" s="12" t="s">
        <v>6002</v>
      </c>
      <c r="AF1477" s="12" t="s">
        <v>6001</v>
      </c>
      <c r="AG1477" s="12" t="s">
        <v>6000</v>
      </c>
      <c r="AH1477" s="12"/>
      <c r="AI1477" s="12" t="s">
        <v>5999</v>
      </c>
      <c r="AJ1477" s="12" t="s">
        <v>950</v>
      </c>
      <c r="AK1477" s="12" t="s">
        <v>5998</v>
      </c>
      <c r="AL1477" s="12" t="s">
        <v>5997</v>
      </c>
    </row>
    <row r="1478" spans="1:38" hidden="1" x14ac:dyDescent="0.25">
      <c r="A1478" s="17">
        <v>1014177077</v>
      </c>
      <c r="B1478" s="14">
        <v>114922</v>
      </c>
      <c r="C1478" s="12" t="s">
        <v>5984</v>
      </c>
      <c r="D1478" s="12" t="s">
        <v>5996</v>
      </c>
      <c r="E1478" s="12" t="s">
        <v>1002</v>
      </c>
      <c r="F1478" s="3" t="s">
        <v>933</v>
      </c>
      <c r="G1478" s="12" t="s">
        <v>932</v>
      </c>
      <c r="H1478" s="12" t="s">
        <v>988</v>
      </c>
      <c r="I1478" s="12" t="s">
        <v>987</v>
      </c>
      <c r="J1478" s="12" t="s">
        <v>931</v>
      </c>
      <c r="K1478" s="12" t="s">
        <v>930</v>
      </c>
      <c r="L1478" s="12" t="s">
        <v>929</v>
      </c>
      <c r="M1478" s="4">
        <v>4119211</v>
      </c>
      <c r="N1478" s="4">
        <v>0</v>
      </c>
      <c r="O1478" s="4">
        <v>4119211</v>
      </c>
      <c r="P1478" s="4">
        <v>4119211</v>
      </c>
      <c r="Q1478" s="4">
        <v>0</v>
      </c>
      <c r="R1478" s="68">
        <f t="shared" si="23"/>
        <v>0</v>
      </c>
      <c r="S1478" s="3" t="s">
        <v>928</v>
      </c>
      <c r="T1478" s="12" t="s">
        <v>5995</v>
      </c>
      <c r="U1478" s="12" t="s">
        <v>5994</v>
      </c>
      <c r="V1478" s="12" t="s">
        <v>927</v>
      </c>
      <c r="W1478" s="12" t="s">
        <v>926</v>
      </c>
      <c r="X1478" s="12" t="s">
        <v>5993</v>
      </c>
      <c r="Y1478" s="12" t="s">
        <v>925</v>
      </c>
      <c r="Z1478" s="12" t="s">
        <v>1013</v>
      </c>
      <c r="AA1478" s="12" t="s">
        <v>1012</v>
      </c>
      <c r="AB1478" s="12" t="s">
        <v>1325</v>
      </c>
      <c r="AC1478" s="13">
        <v>24222</v>
      </c>
      <c r="AD1478" s="12" t="s">
        <v>5992</v>
      </c>
      <c r="AE1478" s="12"/>
      <c r="AF1478" s="12"/>
      <c r="AG1478" s="12"/>
      <c r="AH1478" s="12"/>
      <c r="AI1478" s="12" t="s">
        <v>5984</v>
      </c>
      <c r="AJ1478" s="12" t="s">
        <v>943</v>
      </c>
      <c r="AK1478" s="12" t="s">
        <v>1323</v>
      </c>
      <c r="AL1478" s="12" t="s">
        <v>5991</v>
      </c>
    </row>
    <row r="1479" spans="1:38" hidden="1" x14ac:dyDescent="0.25">
      <c r="A1479" s="17">
        <v>800170433</v>
      </c>
      <c r="B1479" s="14">
        <v>115022</v>
      </c>
      <c r="C1479" s="12" t="s">
        <v>5984</v>
      </c>
      <c r="D1479" s="12" t="s">
        <v>5990</v>
      </c>
      <c r="E1479" s="12" t="s">
        <v>934</v>
      </c>
      <c r="F1479" s="3" t="s">
        <v>933</v>
      </c>
      <c r="G1479" s="12" t="s">
        <v>932</v>
      </c>
      <c r="H1479" s="12" t="s">
        <v>977</v>
      </c>
      <c r="I1479" s="12" t="s">
        <v>976</v>
      </c>
      <c r="J1479" s="12" t="s">
        <v>931</v>
      </c>
      <c r="K1479" s="12" t="s">
        <v>930</v>
      </c>
      <c r="L1479" s="12" t="s">
        <v>929</v>
      </c>
      <c r="M1479" s="4">
        <v>3053032</v>
      </c>
      <c r="N1479" s="4">
        <v>0</v>
      </c>
      <c r="O1479" s="4">
        <v>3053032</v>
      </c>
      <c r="P1479" s="4">
        <v>0</v>
      </c>
      <c r="Q1479" s="4">
        <v>3053032</v>
      </c>
      <c r="R1479" s="68">
        <f t="shared" si="23"/>
        <v>1</v>
      </c>
      <c r="S1479" s="3" t="s">
        <v>957</v>
      </c>
      <c r="T1479" s="12" t="s">
        <v>5989</v>
      </c>
      <c r="U1479" s="12" t="s">
        <v>956</v>
      </c>
      <c r="V1479" s="12" t="s">
        <v>927</v>
      </c>
      <c r="W1479" s="12" t="s">
        <v>955</v>
      </c>
      <c r="X1479" s="12" t="s">
        <v>954</v>
      </c>
      <c r="Y1479" s="12" t="s">
        <v>925</v>
      </c>
      <c r="Z1479" s="12" t="s">
        <v>953</v>
      </c>
      <c r="AA1479" s="12" t="s">
        <v>952</v>
      </c>
      <c r="AB1479" s="12" t="s">
        <v>936</v>
      </c>
      <c r="AC1479" s="13">
        <v>522</v>
      </c>
      <c r="AD1479" s="12" t="s">
        <v>5988</v>
      </c>
      <c r="AE1479" s="12" t="s">
        <v>5987</v>
      </c>
      <c r="AF1479" s="12" t="s">
        <v>5986</v>
      </c>
      <c r="AG1479" s="12" t="s">
        <v>5985</v>
      </c>
      <c r="AH1479" s="12"/>
      <c r="AI1479" s="12" t="s">
        <v>5984</v>
      </c>
      <c r="AJ1479" s="12" t="s">
        <v>950</v>
      </c>
      <c r="AK1479" s="12" t="s">
        <v>5983</v>
      </c>
      <c r="AL1479" s="12" t="s">
        <v>5982</v>
      </c>
    </row>
    <row r="1480" spans="1:38" hidden="1" x14ac:dyDescent="0.25">
      <c r="A1480" s="17">
        <v>800170433</v>
      </c>
      <c r="B1480" s="14">
        <v>115022</v>
      </c>
      <c r="C1480" s="12" t="s">
        <v>5984</v>
      </c>
      <c r="D1480" s="12" t="s">
        <v>5990</v>
      </c>
      <c r="E1480" s="12" t="s">
        <v>934</v>
      </c>
      <c r="F1480" s="3" t="s">
        <v>933</v>
      </c>
      <c r="G1480" s="12" t="s">
        <v>932</v>
      </c>
      <c r="H1480" s="12" t="s">
        <v>3303</v>
      </c>
      <c r="I1480" s="12" t="s">
        <v>3302</v>
      </c>
      <c r="J1480" s="12" t="s">
        <v>931</v>
      </c>
      <c r="K1480" s="12" t="s">
        <v>930</v>
      </c>
      <c r="L1480" s="12" t="s">
        <v>929</v>
      </c>
      <c r="M1480" s="4">
        <v>4800149</v>
      </c>
      <c r="N1480" s="4">
        <v>0</v>
      </c>
      <c r="O1480" s="4">
        <v>4800149</v>
      </c>
      <c r="P1480" s="4">
        <v>0</v>
      </c>
      <c r="Q1480" s="4">
        <v>4800149</v>
      </c>
      <c r="R1480" s="68">
        <f t="shared" si="23"/>
        <v>1</v>
      </c>
      <c r="S1480" s="3" t="s">
        <v>957</v>
      </c>
      <c r="T1480" s="12" t="s">
        <v>5989</v>
      </c>
      <c r="U1480" s="12" t="s">
        <v>956</v>
      </c>
      <c r="V1480" s="12" t="s">
        <v>927</v>
      </c>
      <c r="W1480" s="12" t="s">
        <v>955</v>
      </c>
      <c r="X1480" s="12" t="s">
        <v>954</v>
      </c>
      <c r="Y1480" s="12" t="s">
        <v>925</v>
      </c>
      <c r="Z1480" s="12" t="s">
        <v>953</v>
      </c>
      <c r="AA1480" s="12" t="s">
        <v>952</v>
      </c>
      <c r="AB1480" s="12" t="s">
        <v>936</v>
      </c>
      <c r="AC1480" s="13">
        <v>522</v>
      </c>
      <c r="AD1480" s="12" t="s">
        <v>5988</v>
      </c>
      <c r="AE1480" s="12" t="s">
        <v>5987</v>
      </c>
      <c r="AF1480" s="12" t="s">
        <v>5986</v>
      </c>
      <c r="AG1480" s="12" t="s">
        <v>5985</v>
      </c>
      <c r="AH1480" s="12"/>
      <c r="AI1480" s="12" t="s">
        <v>5984</v>
      </c>
      <c r="AJ1480" s="12" t="s">
        <v>950</v>
      </c>
      <c r="AK1480" s="12" t="s">
        <v>5983</v>
      </c>
      <c r="AL1480" s="12" t="s">
        <v>5982</v>
      </c>
    </row>
    <row r="1481" spans="1:38" hidden="1" x14ac:dyDescent="0.25">
      <c r="A1481" s="17">
        <v>800170433</v>
      </c>
      <c r="B1481" s="14">
        <v>115022</v>
      </c>
      <c r="C1481" s="12" t="s">
        <v>5984</v>
      </c>
      <c r="D1481" s="12" t="s">
        <v>5990</v>
      </c>
      <c r="E1481" s="12" t="s">
        <v>934</v>
      </c>
      <c r="F1481" s="3" t="s">
        <v>933</v>
      </c>
      <c r="G1481" s="12" t="s">
        <v>932</v>
      </c>
      <c r="H1481" s="12" t="s">
        <v>3301</v>
      </c>
      <c r="I1481" s="12" t="s">
        <v>3300</v>
      </c>
      <c r="J1481" s="12" t="s">
        <v>931</v>
      </c>
      <c r="K1481" s="12" t="s">
        <v>930</v>
      </c>
      <c r="L1481" s="12" t="s">
        <v>929</v>
      </c>
      <c r="M1481" s="4">
        <v>4400776</v>
      </c>
      <c r="N1481" s="4">
        <v>0</v>
      </c>
      <c r="O1481" s="4">
        <v>4400776</v>
      </c>
      <c r="P1481" s="4">
        <v>0</v>
      </c>
      <c r="Q1481" s="4">
        <v>4400776</v>
      </c>
      <c r="R1481" s="68">
        <f t="shared" si="23"/>
        <v>1</v>
      </c>
      <c r="S1481" s="3" t="s">
        <v>957</v>
      </c>
      <c r="T1481" s="12" t="s">
        <v>5989</v>
      </c>
      <c r="U1481" s="12" t="s">
        <v>956</v>
      </c>
      <c r="V1481" s="12" t="s">
        <v>927</v>
      </c>
      <c r="W1481" s="12" t="s">
        <v>955</v>
      </c>
      <c r="X1481" s="12" t="s">
        <v>954</v>
      </c>
      <c r="Y1481" s="12" t="s">
        <v>925</v>
      </c>
      <c r="Z1481" s="12" t="s">
        <v>953</v>
      </c>
      <c r="AA1481" s="12" t="s">
        <v>952</v>
      </c>
      <c r="AB1481" s="12" t="s">
        <v>936</v>
      </c>
      <c r="AC1481" s="13">
        <v>522</v>
      </c>
      <c r="AD1481" s="12" t="s">
        <v>5988</v>
      </c>
      <c r="AE1481" s="12" t="s">
        <v>5987</v>
      </c>
      <c r="AF1481" s="12" t="s">
        <v>5986</v>
      </c>
      <c r="AG1481" s="12" t="s">
        <v>5985</v>
      </c>
      <c r="AH1481" s="12"/>
      <c r="AI1481" s="12" t="s">
        <v>5984</v>
      </c>
      <c r="AJ1481" s="12" t="s">
        <v>950</v>
      </c>
      <c r="AK1481" s="12" t="s">
        <v>5983</v>
      </c>
      <c r="AL1481" s="12" t="s">
        <v>5982</v>
      </c>
    </row>
    <row r="1482" spans="1:38" hidden="1" x14ac:dyDescent="0.25">
      <c r="A1482" s="17">
        <v>800170433</v>
      </c>
      <c r="B1482" s="14">
        <v>115022</v>
      </c>
      <c r="C1482" s="12" t="s">
        <v>5984</v>
      </c>
      <c r="D1482" s="12" t="s">
        <v>5990</v>
      </c>
      <c r="E1482" s="12" t="s">
        <v>934</v>
      </c>
      <c r="F1482" s="3" t="s">
        <v>933</v>
      </c>
      <c r="G1482" s="12" t="s">
        <v>932</v>
      </c>
      <c r="H1482" s="12" t="s">
        <v>938</v>
      </c>
      <c r="I1482" s="12" t="s">
        <v>937</v>
      </c>
      <c r="J1482" s="12" t="s">
        <v>931</v>
      </c>
      <c r="K1482" s="12" t="s">
        <v>930</v>
      </c>
      <c r="L1482" s="12" t="s">
        <v>929</v>
      </c>
      <c r="M1482" s="4">
        <v>3607922</v>
      </c>
      <c r="N1482" s="4">
        <v>0</v>
      </c>
      <c r="O1482" s="4">
        <v>3607922</v>
      </c>
      <c r="P1482" s="4">
        <v>0</v>
      </c>
      <c r="Q1482" s="4">
        <v>3607922</v>
      </c>
      <c r="R1482" s="68">
        <f t="shared" si="23"/>
        <v>1</v>
      </c>
      <c r="S1482" s="3" t="s">
        <v>957</v>
      </c>
      <c r="T1482" s="12" t="s">
        <v>5989</v>
      </c>
      <c r="U1482" s="12" t="s">
        <v>956</v>
      </c>
      <c r="V1482" s="12" t="s">
        <v>927</v>
      </c>
      <c r="W1482" s="12" t="s">
        <v>955</v>
      </c>
      <c r="X1482" s="12" t="s">
        <v>954</v>
      </c>
      <c r="Y1482" s="12" t="s">
        <v>925</v>
      </c>
      <c r="Z1482" s="12" t="s">
        <v>953</v>
      </c>
      <c r="AA1482" s="12" t="s">
        <v>952</v>
      </c>
      <c r="AB1482" s="12" t="s">
        <v>936</v>
      </c>
      <c r="AC1482" s="13">
        <v>522</v>
      </c>
      <c r="AD1482" s="12" t="s">
        <v>5988</v>
      </c>
      <c r="AE1482" s="12" t="s">
        <v>5987</v>
      </c>
      <c r="AF1482" s="12" t="s">
        <v>5986</v>
      </c>
      <c r="AG1482" s="12" t="s">
        <v>5985</v>
      </c>
      <c r="AH1482" s="12"/>
      <c r="AI1482" s="12" t="s">
        <v>5984</v>
      </c>
      <c r="AJ1482" s="12" t="s">
        <v>950</v>
      </c>
      <c r="AK1482" s="12" t="s">
        <v>5983</v>
      </c>
      <c r="AL1482" s="12" t="s">
        <v>5982</v>
      </c>
    </row>
    <row r="1483" spans="1:38" hidden="1" x14ac:dyDescent="0.25">
      <c r="A1483" s="17">
        <v>800170433</v>
      </c>
      <c r="B1483" s="14">
        <v>115022</v>
      </c>
      <c r="C1483" s="12" t="s">
        <v>5984</v>
      </c>
      <c r="D1483" s="12" t="s">
        <v>5990</v>
      </c>
      <c r="E1483" s="12" t="s">
        <v>934</v>
      </c>
      <c r="F1483" s="3" t="s">
        <v>933</v>
      </c>
      <c r="G1483" s="12" t="s">
        <v>932</v>
      </c>
      <c r="H1483" s="12" t="s">
        <v>971</v>
      </c>
      <c r="I1483" s="12" t="s">
        <v>970</v>
      </c>
      <c r="J1483" s="12" t="s">
        <v>931</v>
      </c>
      <c r="K1483" s="12" t="s">
        <v>930</v>
      </c>
      <c r="L1483" s="12" t="s">
        <v>929</v>
      </c>
      <c r="M1483" s="4">
        <v>3850101</v>
      </c>
      <c r="N1483" s="4">
        <v>0</v>
      </c>
      <c r="O1483" s="4">
        <v>3850101</v>
      </c>
      <c r="P1483" s="4">
        <v>0</v>
      </c>
      <c r="Q1483" s="4">
        <v>3850101</v>
      </c>
      <c r="R1483" s="68">
        <f t="shared" si="23"/>
        <v>1</v>
      </c>
      <c r="S1483" s="3" t="s">
        <v>957</v>
      </c>
      <c r="T1483" s="12" t="s">
        <v>5989</v>
      </c>
      <c r="U1483" s="12" t="s">
        <v>956</v>
      </c>
      <c r="V1483" s="12" t="s">
        <v>927</v>
      </c>
      <c r="W1483" s="12" t="s">
        <v>955</v>
      </c>
      <c r="X1483" s="12" t="s">
        <v>954</v>
      </c>
      <c r="Y1483" s="12" t="s">
        <v>925</v>
      </c>
      <c r="Z1483" s="12" t="s">
        <v>953</v>
      </c>
      <c r="AA1483" s="12" t="s">
        <v>952</v>
      </c>
      <c r="AB1483" s="12" t="s">
        <v>936</v>
      </c>
      <c r="AC1483" s="13">
        <v>522</v>
      </c>
      <c r="AD1483" s="12" t="s">
        <v>5988</v>
      </c>
      <c r="AE1483" s="12" t="s">
        <v>5987</v>
      </c>
      <c r="AF1483" s="12" t="s">
        <v>5986</v>
      </c>
      <c r="AG1483" s="12" t="s">
        <v>5985</v>
      </c>
      <c r="AH1483" s="12"/>
      <c r="AI1483" s="12" t="s">
        <v>5984</v>
      </c>
      <c r="AJ1483" s="12" t="s">
        <v>950</v>
      </c>
      <c r="AK1483" s="12" t="s">
        <v>5983</v>
      </c>
      <c r="AL1483" s="12" t="s">
        <v>5982</v>
      </c>
    </row>
    <row r="1484" spans="1:38" hidden="1" x14ac:dyDescent="0.25">
      <c r="A1484" s="17">
        <v>800170433</v>
      </c>
      <c r="B1484" s="14">
        <v>115022</v>
      </c>
      <c r="C1484" s="12" t="s">
        <v>5984</v>
      </c>
      <c r="D1484" s="12" t="s">
        <v>5990</v>
      </c>
      <c r="E1484" s="12" t="s">
        <v>934</v>
      </c>
      <c r="F1484" s="3" t="s">
        <v>933</v>
      </c>
      <c r="G1484" s="12" t="s">
        <v>932</v>
      </c>
      <c r="H1484" s="12" t="s">
        <v>969</v>
      </c>
      <c r="I1484" s="12" t="s">
        <v>968</v>
      </c>
      <c r="J1484" s="12" t="s">
        <v>931</v>
      </c>
      <c r="K1484" s="12" t="s">
        <v>930</v>
      </c>
      <c r="L1484" s="12" t="s">
        <v>929</v>
      </c>
      <c r="M1484" s="4">
        <v>7882907</v>
      </c>
      <c r="N1484" s="4">
        <v>0</v>
      </c>
      <c r="O1484" s="4">
        <v>7882907</v>
      </c>
      <c r="P1484" s="4">
        <v>0</v>
      </c>
      <c r="Q1484" s="4">
        <v>7882907</v>
      </c>
      <c r="R1484" s="68">
        <f t="shared" si="23"/>
        <v>1</v>
      </c>
      <c r="S1484" s="3" t="s">
        <v>957</v>
      </c>
      <c r="T1484" s="12" t="s">
        <v>5989</v>
      </c>
      <c r="U1484" s="12" t="s">
        <v>956</v>
      </c>
      <c r="V1484" s="12" t="s">
        <v>927</v>
      </c>
      <c r="W1484" s="12" t="s">
        <v>955</v>
      </c>
      <c r="X1484" s="12" t="s">
        <v>954</v>
      </c>
      <c r="Y1484" s="12" t="s">
        <v>925</v>
      </c>
      <c r="Z1484" s="12" t="s">
        <v>953</v>
      </c>
      <c r="AA1484" s="12" t="s">
        <v>952</v>
      </c>
      <c r="AB1484" s="12" t="s">
        <v>936</v>
      </c>
      <c r="AC1484" s="13">
        <v>522</v>
      </c>
      <c r="AD1484" s="12" t="s">
        <v>5988</v>
      </c>
      <c r="AE1484" s="12" t="s">
        <v>5987</v>
      </c>
      <c r="AF1484" s="12" t="s">
        <v>5986</v>
      </c>
      <c r="AG1484" s="12" t="s">
        <v>5985</v>
      </c>
      <c r="AH1484" s="12"/>
      <c r="AI1484" s="12" t="s">
        <v>5984</v>
      </c>
      <c r="AJ1484" s="12" t="s">
        <v>950</v>
      </c>
      <c r="AK1484" s="12" t="s">
        <v>5983</v>
      </c>
      <c r="AL1484" s="12" t="s">
        <v>5982</v>
      </c>
    </row>
    <row r="1485" spans="1:38" hidden="1" x14ac:dyDescent="0.25">
      <c r="A1485" s="17">
        <v>800170433</v>
      </c>
      <c r="B1485" s="14">
        <v>115022</v>
      </c>
      <c r="C1485" s="12" t="s">
        <v>5984</v>
      </c>
      <c r="D1485" s="12" t="s">
        <v>5990</v>
      </c>
      <c r="E1485" s="12" t="s">
        <v>934</v>
      </c>
      <c r="F1485" s="3" t="s">
        <v>933</v>
      </c>
      <c r="G1485" s="12" t="s">
        <v>932</v>
      </c>
      <c r="H1485" s="12" t="s">
        <v>967</v>
      </c>
      <c r="I1485" s="12" t="s">
        <v>966</v>
      </c>
      <c r="J1485" s="12" t="s">
        <v>931</v>
      </c>
      <c r="K1485" s="12" t="s">
        <v>930</v>
      </c>
      <c r="L1485" s="12" t="s">
        <v>929</v>
      </c>
      <c r="M1485" s="4">
        <v>973475868</v>
      </c>
      <c r="N1485" s="4">
        <v>0</v>
      </c>
      <c r="O1485" s="4">
        <v>973475868</v>
      </c>
      <c r="P1485" s="4">
        <v>0</v>
      </c>
      <c r="Q1485" s="4">
        <v>973475868</v>
      </c>
      <c r="R1485" s="68">
        <f t="shared" si="23"/>
        <v>1</v>
      </c>
      <c r="S1485" s="3" t="s">
        <v>957</v>
      </c>
      <c r="T1485" s="12" t="s">
        <v>5989</v>
      </c>
      <c r="U1485" s="12" t="s">
        <v>956</v>
      </c>
      <c r="V1485" s="12" t="s">
        <v>927</v>
      </c>
      <c r="W1485" s="12" t="s">
        <v>955</v>
      </c>
      <c r="X1485" s="12" t="s">
        <v>954</v>
      </c>
      <c r="Y1485" s="12" t="s">
        <v>925</v>
      </c>
      <c r="Z1485" s="12" t="s">
        <v>953</v>
      </c>
      <c r="AA1485" s="12" t="s">
        <v>952</v>
      </c>
      <c r="AB1485" s="12" t="s">
        <v>936</v>
      </c>
      <c r="AC1485" s="13">
        <v>522</v>
      </c>
      <c r="AD1485" s="12" t="s">
        <v>5988</v>
      </c>
      <c r="AE1485" s="12" t="s">
        <v>5987</v>
      </c>
      <c r="AF1485" s="12" t="s">
        <v>5986</v>
      </c>
      <c r="AG1485" s="12" t="s">
        <v>5985</v>
      </c>
      <c r="AH1485" s="12"/>
      <c r="AI1485" s="12" t="s">
        <v>5984</v>
      </c>
      <c r="AJ1485" s="12" t="s">
        <v>950</v>
      </c>
      <c r="AK1485" s="12" t="s">
        <v>5983</v>
      </c>
      <c r="AL1485" s="12" t="s">
        <v>5982</v>
      </c>
    </row>
    <row r="1486" spans="1:38" hidden="1" x14ac:dyDescent="0.25">
      <c r="A1486" s="17">
        <v>800170433</v>
      </c>
      <c r="B1486" s="14">
        <v>115022</v>
      </c>
      <c r="C1486" s="12" t="s">
        <v>5984</v>
      </c>
      <c r="D1486" s="12" t="s">
        <v>5990</v>
      </c>
      <c r="E1486" s="12" t="s">
        <v>934</v>
      </c>
      <c r="F1486" s="3" t="s">
        <v>933</v>
      </c>
      <c r="G1486" s="12" t="s">
        <v>932</v>
      </c>
      <c r="H1486" s="12" t="s">
        <v>965</v>
      </c>
      <c r="I1486" s="12" t="s">
        <v>964</v>
      </c>
      <c r="J1486" s="12" t="s">
        <v>931</v>
      </c>
      <c r="K1486" s="12" t="s">
        <v>930</v>
      </c>
      <c r="L1486" s="12" t="s">
        <v>929</v>
      </c>
      <c r="M1486" s="4">
        <v>22300310</v>
      </c>
      <c r="N1486" s="4">
        <v>0</v>
      </c>
      <c r="O1486" s="4">
        <v>22300310</v>
      </c>
      <c r="P1486" s="4">
        <v>0</v>
      </c>
      <c r="Q1486" s="4">
        <v>22300310</v>
      </c>
      <c r="R1486" s="68">
        <f t="shared" si="23"/>
        <v>1</v>
      </c>
      <c r="S1486" s="3" t="s">
        <v>957</v>
      </c>
      <c r="T1486" s="12" t="s">
        <v>5989</v>
      </c>
      <c r="U1486" s="12" t="s">
        <v>956</v>
      </c>
      <c r="V1486" s="12" t="s">
        <v>927</v>
      </c>
      <c r="W1486" s="12" t="s">
        <v>955</v>
      </c>
      <c r="X1486" s="12" t="s">
        <v>954</v>
      </c>
      <c r="Y1486" s="12" t="s">
        <v>925</v>
      </c>
      <c r="Z1486" s="12" t="s">
        <v>953</v>
      </c>
      <c r="AA1486" s="12" t="s">
        <v>952</v>
      </c>
      <c r="AB1486" s="12" t="s">
        <v>936</v>
      </c>
      <c r="AC1486" s="13">
        <v>522</v>
      </c>
      <c r="AD1486" s="12" t="s">
        <v>5988</v>
      </c>
      <c r="AE1486" s="12" t="s">
        <v>5987</v>
      </c>
      <c r="AF1486" s="12" t="s">
        <v>5986</v>
      </c>
      <c r="AG1486" s="12" t="s">
        <v>5985</v>
      </c>
      <c r="AH1486" s="12"/>
      <c r="AI1486" s="12" t="s">
        <v>5984</v>
      </c>
      <c r="AJ1486" s="12" t="s">
        <v>950</v>
      </c>
      <c r="AK1486" s="12" t="s">
        <v>5983</v>
      </c>
      <c r="AL1486" s="12" t="s">
        <v>5982</v>
      </c>
    </row>
    <row r="1487" spans="1:38" hidden="1" x14ac:dyDescent="0.25">
      <c r="A1487" s="17">
        <v>800170433</v>
      </c>
      <c r="B1487" s="14">
        <v>115022</v>
      </c>
      <c r="C1487" s="12" t="s">
        <v>5984</v>
      </c>
      <c r="D1487" s="12" t="s">
        <v>5990</v>
      </c>
      <c r="E1487" s="12" t="s">
        <v>934</v>
      </c>
      <c r="F1487" s="3" t="s">
        <v>933</v>
      </c>
      <c r="G1487" s="12" t="s">
        <v>932</v>
      </c>
      <c r="H1487" s="12" t="s">
        <v>963</v>
      </c>
      <c r="I1487" s="12" t="s">
        <v>962</v>
      </c>
      <c r="J1487" s="12" t="s">
        <v>931</v>
      </c>
      <c r="K1487" s="12" t="s">
        <v>930</v>
      </c>
      <c r="L1487" s="12" t="s">
        <v>929</v>
      </c>
      <c r="M1487" s="4">
        <v>41221984</v>
      </c>
      <c r="N1487" s="4">
        <v>0</v>
      </c>
      <c r="O1487" s="4">
        <v>41221984</v>
      </c>
      <c r="P1487" s="4">
        <v>0</v>
      </c>
      <c r="Q1487" s="4">
        <v>41221984</v>
      </c>
      <c r="R1487" s="68">
        <f t="shared" si="23"/>
        <v>1</v>
      </c>
      <c r="S1487" s="3" t="s">
        <v>957</v>
      </c>
      <c r="T1487" s="12" t="s">
        <v>5989</v>
      </c>
      <c r="U1487" s="12" t="s">
        <v>956</v>
      </c>
      <c r="V1487" s="12" t="s">
        <v>927</v>
      </c>
      <c r="W1487" s="12" t="s">
        <v>955</v>
      </c>
      <c r="X1487" s="12" t="s">
        <v>954</v>
      </c>
      <c r="Y1487" s="12" t="s">
        <v>925</v>
      </c>
      <c r="Z1487" s="12" t="s">
        <v>953</v>
      </c>
      <c r="AA1487" s="12" t="s">
        <v>952</v>
      </c>
      <c r="AB1487" s="12" t="s">
        <v>936</v>
      </c>
      <c r="AC1487" s="13">
        <v>522</v>
      </c>
      <c r="AD1487" s="12" t="s">
        <v>5988</v>
      </c>
      <c r="AE1487" s="12" t="s">
        <v>5987</v>
      </c>
      <c r="AF1487" s="12" t="s">
        <v>5986</v>
      </c>
      <c r="AG1487" s="12" t="s">
        <v>5985</v>
      </c>
      <c r="AH1487" s="12"/>
      <c r="AI1487" s="12" t="s">
        <v>5984</v>
      </c>
      <c r="AJ1487" s="12" t="s">
        <v>950</v>
      </c>
      <c r="AK1487" s="12" t="s">
        <v>5983</v>
      </c>
      <c r="AL1487" s="12" t="s">
        <v>5982</v>
      </c>
    </row>
    <row r="1488" spans="1:38" hidden="1" x14ac:dyDescent="0.25">
      <c r="A1488" s="17">
        <v>800170433</v>
      </c>
      <c r="B1488" s="14">
        <v>115022</v>
      </c>
      <c r="C1488" s="12" t="s">
        <v>5984</v>
      </c>
      <c r="D1488" s="12" t="s">
        <v>5990</v>
      </c>
      <c r="E1488" s="12" t="s">
        <v>934</v>
      </c>
      <c r="F1488" s="3" t="s">
        <v>933</v>
      </c>
      <c r="G1488" s="12" t="s">
        <v>932</v>
      </c>
      <c r="H1488" s="12" t="s">
        <v>940</v>
      </c>
      <c r="I1488" s="12" t="s">
        <v>939</v>
      </c>
      <c r="J1488" s="12" t="s">
        <v>931</v>
      </c>
      <c r="K1488" s="12" t="s">
        <v>930</v>
      </c>
      <c r="L1488" s="12" t="s">
        <v>929</v>
      </c>
      <c r="M1488" s="4">
        <v>28862260</v>
      </c>
      <c r="N1488" s="4">
        <v>0</v>
      </c>
      <c r="O1488" s="4">
        <v>28862260</v>
      </c>
      <c r="P1488" s="4">
        <v>0</v>
      </c>
      <c r="Q1488" s="4">
        <v>28862260</v>
      </c>
      <c r="R1488" s="68">
        <f t="shared" si="23"/>
        <v>1</v>
      </c>
      <c r="S1488" s="3" t="s">
        <v>957</v>
      </c>
      <c r="T1488" s="12" t="s">
        <v>5989</v>
      </c>
      <c r="U1488" s="12" t="s">
        <v>956</v>
      </c>
      <c r="V1488" s="12" t="s">
        <v>927</v>
      </c>
      <c r="W1488" s="12" t="s">
        <v>955</v>
      </c>
      <c r="X1488" s="12" t="s">
        <v>954</v>
      </c>
      <c r="Y1488" s="12" t="s">
        <v>925</v>
      </c>
      <c r="Z1488" s="12" t="s">
        <v>953</v>
      </c>
      <c r="AA1488" s="12" t="s">
        <v>952</v>
      </c>
      <c r="AB1488" s="12" t="s">
        <v>936</v>
      </c>
      <c r="AC1488" s="13">
        <v>522</v>
      </c>
      <c r="AD1488" s="12" t="s">
        <v>5988</v>
      </c>
      <c r="AE1488" s="12" t="s">
        <v>5987</v>
      </c>
      <c r="AF1488" s="12" t="s">
        <v>5986</v>
      </c>
      <c r="AG1488" s="12" t="s">
        <v>5985</v>
      </c>
      <c r="AH1488" s="12"/>
      <c r="AI1488" s="12" t="s">
        <v>5984</v>
      </c>
      <c r="AJ1488" s="12" t="s">
        <v>950</v>
      </c>
      <c r="AK1488" s="12" t="s">
        <v>5983</v>
      </c>
      <c r="AL1488" s="12" t="s">
        <v>5982</v>
      </c>
    </row>
    <row r="1489" spans="1:38" hidden="1" x14ac:dyDescent="0.25">
      <c r="A1489" s="17">
        <v>800170433</v>
      </c>
      <c r="B1489" s="14">
        <v>115022</v>
      </c>
      <c r="C1489" s="12" t="s">
        <v>5984</v>
      </c>
      <c r="D1489" s="12" t="s">
        <v>5990</v>
      </c>
      <c r="E1489" s="12" t="s">
        <v>934</v>
      </c>
      <c r="F1489" s="3" t="s">
        <v>933</v>
      </c>
      <c r="G1489" s="12" t="s">
        <v>932</v>
      </c>
      <c r="H1489" s="12" t="s">
        <v>961</v>
      </c>
      <c r="I1489" s="12" t="s">
        <v>960</v>
      </c>
      <c r="J1489" s="12" t="s">
        <v>931</v>
      </c>
      <c r="K1489" s="12" t="s">
        <v>930</v>
      </c>
      <c r="L1489" s="12" t="s">
        <v>929</v>
      </c>
      <c r="M1489" s="4">
        <v>42966403</v>
      </c>
      <c r="N1489" s="4">
        <v>0</v>
      </c>
      <c r="O1489" s="4">
        <v>42966403</v>
      </c>
      <c r="P1489" s="4">
        <v>0</v>
      </c>
      <c r="Q1489" s="4">
        <v>42966403</v>
      </c>
      <c r="R1489" s="68">
        <f t="shared" si="23"/>
        <v>1</v>
      </c>
      <c r="S1489" s="3" t="s">
        <v>957</v>
      </c>
      <c r="T1489" s="12" t="s">
        <v>5989</v>
      </c>
      <c r="U1489" s="12" t="s">
        <v>956</v>
      </c>
      <c r="V1489" s="12" t="s">
        <v>927</v>
      </c>
      <c r="W1489" s="12" t="s">
        <v>955</v>
      </c>
      <c r="X1489" s="12" t="s">
        <v>954</v>
      </c>
      <c r="Y1489" s="12" t="s">
        <v>925</v>
      </c>
      <c r="Z1489" s="12" t="s">
        <v>953</v>
      </c>
      <c r="AA1489" s="12" t="s">
        <v>952</v>
      </c>
      <c r="AB1489" s="12" t="s">
        <v>936</v>
      </c>
      <c r="AC1489" s="13">
        <v>522</v>
      </c>
      <c r="AD1489" s="12" t="s">
        <v>5988</v>
      </c>
      <c r="AE1489" s="12" t="s">
        <v>5987</v>
      </c>
      <c r="AF1489" s="12" t="s">
        <v>5986</v>
      </c>
      <c r="AG1489" s="12" t="s">
        <v>5985</v>
      </c>
      <c r="AH1489" s="12"/>
      <c r="AI1489" s="12" t="s">
        <v>5984</v>
      </c>
      <c r="AJ1489" s="12" t="s">
        <v>950</v>
      </c>
      <c r="AK1489" s="12" t="s">
        <v>5983</v>
      </c>
      <c r="AL1489" s="12" t="s">
        <v>5982</v>
      </c>
    </row>
    <row r="1490" spans="1:38" hidden="1" x14ac:dyDescent="0.25">
      <c r="A1490" s="17">
        <v>800170433</v>
      </c>
      <c r="B1490" s="14">
        <v>115022</v>
      </c>
      <c r="C1490" s="12" t="s">
        <v>5984</v>
      </c>
      <c r="D1490" s="12" t="s">
        <v>5990</v>
      </c>
      <c r="E1490" s="12" t="s">
        <v>934</v>
      </c>
      <c r="F1490" s="3" t="s">
        <v>933</v>
      </c>
      <c r="G1490" s="12" t="s">
        <v>932</v>
      </c>
      <c r="H1490" s="12" t="s">
        <v>959</v>
      </c>
      <c r="I1490" s="12" t="s">
        <v>958</v>
      </c>
      <c r="J1490" s="12" t="s">
        <v>931</v>
      </c>
      <c r="K1490" s="12" t="s">
        <v>930</v>
      </c>
      <c r="L1490" s="12" t="s">
        <v>929</v>
      </c>
      <c r="M1490" s="4">
        <v>122908101</v>
      </c>
      <c r="N1490" s="4">
        <v>0</v>
      </c>
      <c r="O1490" s="4">
        <v>122908101</v>
      </c>
      <c r="P1490" s="4">
        <v>0</v>
      </c>
      <c r="Q1490" s="4">
        <v>122908101</v>
      </c>
      <c r="R1490" s="68">
        <f t="shared" si="23"/>
        <v>1</v>
      </c>
      <c r="S1490" s="3" t="s">
        <v>957</v>
      </c>
      <c r="T1490" s="12" t="s">
        <v>5989</v>
      </c>
      <c r="U1490" s="12" t="s">
        <v>956</v>
      </c>
      <c r="V1490" s="12" t="s">
        <v>927</v>
      </c>
      <c r="W1490" s="12" t="s">
        <v>955</v>
      </c>
      <c r="X1490" s="12" t="s">
        <v>954</v>
      </c>
      <c r="Y1490" s="12" t="s">
        <v>925</v>
      </c>
      <c r="Z1490" s="12" t="s">
        <v>953</v>
      </c>
      <c r="AA1490" s="12" t="s">
        <v>952</v>
      </c>
      <c r="AB1490" s="12" t="s">
        <v>936</v>
      </c>
      <c r="AC1490" s="13">
        <v>522</v>
      </c>
      <c r="AD1490" s="12" t="s">
        <v>5988</v>
      </c>
      <c r="AE1490" s="12" t="s">
        <v>5987</v>
      </c>
      <c r="AF1490" s="12" t="s">
        <v>5986</v>
      </c>
      <c r="AG1490" s="12" t="s">
        <v>5985</v>
      </c>
      <c r="AH1490" s="12"/>
      <c r="AI1490" s="12" t="s">
        <v>5984</v>
      </c>
      <c r="AJ1490" s="12" t="s">
        <v>950</v>
      </c>
      <c r="AK1490" s="12" t="s">
        <v>5983</v>
      </c>
      <c r="AL1490" s="12" t="s">
        <v>5982</v>
      </c>
    </row>
    <row r="1491" spans="1:38" hidden="1" x14ac:dyDescent="0.25">
      <c r="A1491" s="17">
        <v>800170433</v>
      </c>
      <c r="B1491" s="14">
        <v>115022</v>
      </c>
      <c r="C1491" s="12" t="s">
        <v>5984</v>
      </c>
      <c r="D1491" s="12" t="s">
        <v>5990</v>
      </c>
      <c r="E1491" s="12" t="s">
        <v>934</v>
      </c>
      <c r="F1491" s="3" t="s">
        <v>933</v>
      </c>
      <c r="G1491" s="12" t="s">
        <v>932</v>
      </c>
      <c r="H1491" s="12" t="s">
        <v>973</v>
      </c>
      <c r="I1491" s="12" t="s">
        <v>972</v>
      </c>
      <c r="J1491" s="12" t="s">
        <v>931</v>
      </c>
      <c r="K1491" s="12" t="s">
        <v>930</v>
      </c>
      <c r="L1491" s="12" t="s">
        <v>929</v>
      </c>
      <c r="M1491" s="4">
        <v>13075278</v>
      </c>
      <c r="N1491" s="4">
        <v>0</v>
      </c>
      <c r="O1491" s="4">
        <v>13075278</v>
      </c>
      <c r="P1491" s="4">
        <v>0</v>
      </c>
      <c r="Q1491" s="4">
        <v>13075278</v>
      </c>
      <c r="R1491" s="68">
        <f t="shared" si="23"/>
        <v>1</v>
      </c>
      <c r="S1491" s="3" t="s">
        <v>957</v>
      </c>
      <c r="T1491" s="12" t="s">
        <v>5989</v>
      </c>
      <c r="U1491" s="12" t="s">
        <v>956</v>
      </c>
      <c r="V1491" s="12" t="s">
        <v>927</v>
      </c>
      <c r="W1491" s="12" t="s">
        <v>955</v>
      </c>
      <c r="X1491" s="12" t="s">
        <v>954</v>
      </c>
      <c r="Y1491" s="12" t="s">
        <v>925</v>
      </c>
      <c r="Z1491" s="12" t="s">
        <v>953</v>
      </c>
      <c r="AA1491" s="12" t="s">
        <v>952</v>
      </c>
      <c r="AB1491" s="12" t="s">
        <v>936</v>
      </c>
      <c r="AC1491" s="13">
        <v>522</v>
      </c>
      <c r="AD1491" s="12" t="s">
        <v>5988</v>
      </c>
      <c r="AE1491" s="12" t="s">
        <v>5987</v>
      </c>
      <c r="AF1491" s="12" t="s">
        <v>5986</v>
      </c>
      <c r="AG1491" s="12" t="s">
        <v>5985</v>
      </c>
      <c r="AH1491" s="12"/>
      <c r="AI1491" s="12" t="s">
        <v>5984</v>
      </c>
      <c r="AJ1491" s="12" t="s">
        <v>950</v>
      </c>
      <c r="AK1491" s="12" t="s">
        <v>5983</v>
      </c>
      <c r="AL1491" s="12" t="s">
        <v>5982</v>
      </c>
    </row>
  </sheetData>
  <autoFilter ref="B1:AL1491" xr:uid="{8ED52DBC-1C5C-41E5-95F2-0D00E7A9F0DE}">
    <filterColumn colId="36">
      <filters>
        <filter val="ESTIMULO EDUCATIVO ALVARO PINTO RESOL. 315"/>
        <filter val="ESTIMULO EDUCATIVO ANGIE DUQUE RESOL. 315"/>
        <filter val="ESTIMULO EDUCATIVO CRISTIAN LUGO RESOL. 315"/>
        <filter val="ESTIMULO EDUCATIVO DIEGO DIAZ RESOL.315"/>
        <filter val="ESTIMULO EDUCATIVO DIEGO SUAREZ RESOL.315"/>
        <filter val="ESTIMULO EDUCATIVO DUBELLY GALLO RESOL. 315"/>
        <filter val="ESTIMULO EDUCATIVO LUISA RODRIGUEZ RESOL. 315"/>
        <filter val="ESTIMULO EDUCATIVO SINDY LOPEZ RESOL. 315"/>
        <filter val="ESTIMULO EDUCATIVO YULY GUTIERREZ RESOL. 315"/>
      </filters>
    </filterColumn>
  </autoFilter>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GESTION CONTRACTUAL</vt:lpstr>
      <vt:lpstr>BASE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Helder Alexis Pineda Muñoz</dc:creator>
  <cp:lastModifiedBy>Nata</cp:lastModifiedBy>
  <dcterms:created xsi:type="dcterms:W3CDTF">2022-07-26T23:19:00Z</dcterms:created>
  <dcterms:modified xsi:type="dcterms:W3CDTF">2022-10-24T04:01:39Z</dcterms:modified>
</cp:coreProperties>
</file>